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 tabRatio="828" activeTab="1"/>
  </bookViews>
  <sheets>
    <sheet name="Mis-tren" sheetId="14" r:id="rId1"/>
    <sheet name="7d2_7d2 (2)" sheetId="41" r:id="rId2"/>
    <sheet name="7d2_7d2" sheetId="3" r:id="rId3"/>
    <sheet name="7d2_1d8" sheetId="4" r:id="rId4"/>
    <sheet name="7d2_d9" sheetId="5" r:id="rId5"/>
    <sheet name="7d2_d45" sheetId="6" r:id="rId6"/>
    <sheet name="7d2_d216" sheetId="8" r:id="rId7"/>
    <sheet name="7d2_d117" sheetId="9" r:id="rId8"/>
    <sheet name="7d2_d09" sheetId="10" r:id="rId9"/>
    <sheet name="7d2_d054" sheetId="11" r:id="rId10"/>
    <sheet name="3d6_1d8" sheetId="12" r:id="rId11"/>
    <sheet name="3d6_d45" sheetId="13" r:id="rId12"/>
    <sheet name="3d6_d054" sheetId="15" r:id="rId13"/>
    <sheet name="1d8_d9" sheetId="16" r:id="rId14"/>
    <sheet name="1d8_d45" sheetId="17" r:id="rId15"/>
    <sheet name="1d8_d054" sheetId="18" r:id="rId16"/>
    <sheet name="d9_d45" sheetId="19" r:id="rId17"/>
    <sheet name="d9_d117" sheetId="20" r:id="rId18"/>
    <sheet name="d9_d09" sheetId="21" r:id="rId19"/>
    <sheet name="d9_d072" sheetId="22" r:id="rId20"/>
    <sheet name="d9_d054" sheetId="23" r:id="rId21"/>
    <sheet name="d45_d09" sheetId="24" r:id="rId22"/>
    <sheet name="d36_d45" sheetId="25" r:id="rId23"/>
    <sheet name="d36_d054" sheetId="26" r:id="rId24"/>
    <sheet name="d27_d45" sheetId="27" r:id="rId25"/>
    <sheet name="d27_d117" sheetId="28" r:id="rId26"/>
    <sheet name="d27_d108" sheetId="29" r:id="rId27"/>
    <sheet name="d27_d09" sheetId="30" r:id="rId28"/>
    <sheet name="d27_d081" sheetId="31" r:id="rId29"/>
    <sheet name="d27_d054" sheetId="32" r:id="rId30"/>
    <sheet name="d18_d09" sheetId="33" r:id="rId31"/>
    <sheet name="d18_d072" sheetId="34" r:id="rId32"/>
    <sheet name="d18_d063" sheetId="35" r:id="rId33"/>
    <sheet name="d18_d054" sheetId="36" r:id="rId34"/>
    <sheet name="Sheet37" sheetId="37" r:id="rId35"/>
    <sheet name="Sheet38" sheetId="38" r:id="rId36"/>
    <sheet name="Sheet39" sheetId="39" r:id="rId37"/>
    <sheet name="Sheet40" sheetId="40" r:id="rId38"/>
  </sheets>
  <calcPr calcId="124519"/>
</workbook>
</file>

<file path=xl/calcChain.xml><?xml version="1.0" encoding="utf-8"?>
<calcChain xmlns="http://schemas.openxmlformats.org/spreadsheetml/2006/main">
  <c r="O75" i="41"/>
  <c r="E77"/>
  <c r="O74"/>
  <c r="O73"/>
  <c r="O72"/>
  <c r="E76"/>
  <c r="E73"/>
  <c r="E75"/>
  <c r="E74"/>
  <c r="E72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N4"/>
  <c r="J4"/>
  <c r="F4"/>
  <c r="I33" i="14" l="1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20"/>
  <c r="H19"/>
  <c r="H18"/>
  <c r="H17"/>
  <c r="H16"/>
  <c r="H15"/>
  <c r="H14"/>
  <c r="H13"/>
  <c r="H12"/>
  <c r="H11"/>
  <c r="H10"/>
  <c r="H9"/>
  <c r="H8"/>
  <c r="H7"/>
  <c r="H6"/>
  <c r="H5"/>
  <c r="H4"/>
  <c r="H3"/>
  <c r="E78" i="23"/>
  <c r="I78"/>
  <c r="I76" i="22"/>
  <c r="E76"/>
  <c r="E75" i="21"/>
  <c r="I75"/>
  <c r="I77" i="20"/>
  <c r="E77"/>
  <c r="E77" i="19"/>
  <c r="I77"/>
  <c r="I77" i="18"/>
  <c r="E77"/>
  <c r="E76" i="17"/>
  <c r="I76"/>
  <c r="I76" i="16"/>
  <c r="E76"/>
  <c r="E75" i="15"/>
  <c r="I75"/>
  <c r="I77" i="13"/>
  <c r="E77"/>
  <c r="E77" i="12"/>
  <c r="I77"/>
  <c r="I78" i="11"/>
  <c r="E78"/>
  <c r="E74" i="10"/>
  <c r="I74"/>
  <c r="I77" i="9"/>
  <c r="E77"/>
  <c r="E76" i="8"/>
  <c r="I76"/>
  <c r="I75" i="6"/>
  <c r="E75"/>
  <c r="E76" i="5"/>
  <c r="I76"/>
  <c r="I75" i="4"/>
  <c r="E75"/>
  <c r="I73" i="3"/>
  <c r="E73"/>
  <c r="G30" i="14"/>
  <c r="G31"/>
  <c r="G32"/>
  <c r="G33"/>
  <c r="E30"/>
  <c r="E31"/>
  <c r="E32"/>
  <c r="E33"/>
  <c r="F33"/>
  <c r="F32"/>
  <c r="F31"/>
  <c r="F30"/>
  <c r="D33"/>
  <c r="D32"/>
  <c r="D31"/>
  <c r="D30"/>
  <c r="C32"/>
  <c r="C33"/>
  <c r="C31"/>
  <c r="C30"/>
  <c r="P78" i="40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R78" i="39"/>
  <c r="R80" s="1"/>
  <c r="P78"/>
  <c r="L78"/>
  <c r="J78"/>
  <c r="J80" s="1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N4"/>
  <c r="N78" s="1"/>
  <c r="N80" s="1"/>
  <c r="J4"/>
  <c r="F4"/>
  <c r="F78" s="1"/>
  <c r="F80" s="1"/>
  <c r="P78" i="38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8" i="37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7" i="36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3"/>
  <c r="N83"/>
  <c r="J83"/>
  <c r="F83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G24" i="14"/>
  <c r="G25"/>
  <c r="G26"/>
  <c r="G27"/>
  <c r="G28"/>
  <c r="G29"/>
  <c r="E24"/>
  <c r="E25"/>
  <c r="E26"/>
  <c r="E27"/>
  <c r="E28"/>
  <c r="E29"/>
  <c r="F29"/>
  <c r="F28"/>
  <c r="F27"/>
  <c r="F26"/>
  <c r="F25"/>
  <c r="F24"/>
  <c r="D29"/>
  <c r="D28"/>
  <c r="D27"/>
  <c r="D26"/>
  <c r="D25"/>
  <c r="D24"/>
  <c r="C25"/>
  <c r="C26"/>
  <c r="C27"/>
  <c r="C28"/>
  <c r="C29"/>
  <c r="C24"/>
  <c r="G21"/>
  <c r="G22"/>
  <c r="G23"/>
  <c r="E21"/>
  <c r="E22"/>
  <c r="E23"/>
  <c r="F23"/>
  <c r="F22"/>
  <c r="F21"/>
  <c r="D23"/>
  <c r="D22"/>
  <c r="D21"/>
  <c r="C23"/>
  <c r="C22"/>
  <c r="C21"/>
  <c r="P75" i="35"/>
  <c r="L75"/>
  <c r="H75"/>
  <c r="D75"/>
  <c r="C75"/>
  <c r="R71"/>
  <c r="N71"/>
  <c r="J71"/>
  <c r="F71"/>
  <c r="R70"/>
  <c r="N70"/>
  <c r="J70"/>
  <c r="F70"/>
  <c r="R69"/>
  <c r="N69"/>
  <c r="J69"/>
  <c r="F69"/>
  <c r="R68"/>
  <c r="N68"/>
  <c r="J68"/>
  <c r="F68"/>
  <c r="R84"/>
  <c r="N84"/>
  <c r="J84"/>
  <c r="F84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83"/>
  <c r="N83"/>
  <c r="J83"/>
  <c r="F83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82"/>
  <c r="N82"/>
  <c r="J82"/>
  <c r="F82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5" s="1"/>
  <c r="R77" s="1"/>
  <c r="N4"/>
  <c r="N75" s="1"/>
  <c r="N77" s="1"/>
  <c r="J4"/>
  <c r="J75" s="1"/>
  <c r="J77" s="1"/>
  <c r="F4"/>
  <c r="F75" s="1"/>
  <c r="F77" s="1"/>
  <c r="P78" i="34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8" i="33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6" i="32"/>
  <c r="L76"/>
  <c r="H76"/>
  <c r="D76"/>
  <c r="C76"/>
  <c r="R72"/>
  <c r="N72"/>
  <c r="J72"/>
  <c r="F72"/>
  <c r="R71"/>
  <c r="N71"/>
  <c r="J71"/>
  <c r="F71"/>
  <c r="R70"/>
  <c r="N70"/>
  <c r="J70"/>
  <c r="F70"/>
  <c r="R85"/>
  <c r="N85"/>
  <c r="J85"/>
  <c r="F85"/>
  <c r="R69"/>
  <c r="N69"/>
  <c r="J69"/>
  <c r="F69"/>
  <c r="R68"/>
  <c r="N68"/>
  <c r="J68"/>
  <c r="F68"/>
  <c r="R67"/>
  <c r="N67"/>
  <c r="J67"/>
  <c r="F67"/>
  <c r="R66"/>
  <c r="N66"/>
  <c r="J66"/>
  <c r="F66"/>
  <c r="R84"/>
  <c r="N84"/>
  <c r="J84"/>
  <c r="F84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P78" i="31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7" i="30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85"/>
  <c r="N85"/>
  <c r="J85"/>
  <c r="F85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7" i="29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83"/>
  <c r="N83"/>
  <c r="J83"/>
  <c r="F83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8" i="28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7" i="27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84"/>
  <c r="N84"/>
  <c r="J84"/>
  <c r="F84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G16" i="14"/>
  <c r="G17"/>
  <c r="G18"/>
  <c r="G19"/>
  <c r="G20"/>
  <c r="E16"/>
  <c r="E17"/>
  <c r="E18"/>
  <c r="E19"/>
  <c r="E20"/>
  <c r="F20"/>
  <c r="F19"/>
  <c r="F18"/>
  <c r="F17"/>
  <c r="F16"/>
  <c r="D20"/>
  <c r="D19"/>
  <c r="D18"/>
  <c r="D17"/>
  <c r="D16"/>
  <c r="C20"/>
  <c r="C19"/>
  <c r="C18"/>
  <c r="C17"/>
  <c r="C16"/>
  <c r="P77" i="26"/>
  <c r="L77"/>
  <c r="H77"/>
  <c r="D77"/>
  <c r="C77"/>
  <c r="R73"/>
  <c r="N73"/>
  <c r="J73"/>
  <c r="F73"/>
  <c r="R72"/>
  <c r="N72"/>
  <c r="J72"/>
  <c r="F72"/>
  <c r="R71"/>
  <c r="N71"/>
  <c r="J71"/>
  <c r="F71"/>
  <c r="R86"/>
  <c r="N86"/>
  <c r="J86"/>
  <c r="F86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8" i="25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8" i="23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8" i="24"/>
  <c r="L78"/>
  <c r="H78"/>
  <c r="D78"/>
  <c r="C78"/>
  <c r="R74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P76" i="22"/>
  <c r="L76"/>
  <c r="H76"/>
  <c r="D76"/>
  <c r="C76"/>
  <c r="R72"/>
  <c r="N72"/>
  <c r="J72"/>
  <c r="F72"/>
  <c r="R71"/>
  <c r="N71"/>
  <c r="J71"/>
  <c r="F71"/>
  <c r="R70"/>
  <c r="N70"/>
  <c r="J70"/>
  <c r="F70"/>
  <c r="R84"/>
  <c r="N84"/>
  <c r="J84"/>
  <c r="F84"/>
  <c r="R69"/>
  <c r="N69"/>
  <c r="J69"/>
  <c r="F69"/>
  <c r="R68"/>
  <c r="N68"/>
  <c r="J68"/>
  <c r="F68"/>
  <c r="R67"/>
  <c r="N67"/>
  <c r="J67"/>
  <c r="F67"/>
  <c r="R83"/>
  <c r="N83"/>
  <c r="J83"/>
  <c r="F83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G13" i="14"/>
  <c r="G14"/>
  <c r="G15"/>
  <c r="E13"/>
  <c r="E14"/>
  <c r="E15"/>
  <c r="F15"/>
  <c r="F14"/>
  <c r="F13"/>
  <c r="D15"/>
  <c r="D14"/>
  <c r="D13"/>
  <c r="C15"/>
  <c r="C14"/>
  <c r="C13"/>
  <c r="C12"/>
  <c r="C11"/>
  <c r="C10"/>
  <c r="P75" i="21"/>
  <c r="L75"/>
  <c r="H75"/>
  <c r="D75"/>
  <c r="C75"/>
  <c r="R71"/>
  <c r="N71"/>
  <c r="J71"/>
  <c r="F71"/>
  <c r="R70"/>
  <c r="N70"/>
  <c r="J70"/>
  <c r="F70"/>
  <c r="R69"/>
  <c r="N69"/>
  <c r="J69"/>
  <c r="F69"/>
  <c r="R84"/>
  <c r="N84"/>
  <c r="J84"/>
  <c r="F84"/>
  <c r="R68"/>
  <c r="N68"/>
  <c r="J68"/>
  <c r="F68"/>
  <c r="R67"/>
  <c r="N67"/>
  <c r="J67"/>
  <c r="F67"/>
  <c r="R66"/>
  <c r="N66"/>
  <c r="J66"/>
  <c r="F66"/>
  <c r="R83"/>
  <c r="N83"/>
  <c r="J83"/>
  <c r="F83"/>
  <c r="R65"/>
  <c r="N65"/>
  <c r="J65"/>
  <c r="F65"/>
  <c r="R82"/>
  <c r="N82"/>
  <c r="J82"/>
  <c r="F82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5" s="1"/>
  <c r="R77" s="1"/>
  <c r="N4"/>
  <c r="N75" s="1"/>
  <c r="N77" s="1"/>
  <c r="J4"/>
  <c r="J75" s="1"/>
  <c r="J77" s="1"/>
  <c r="F4"/>
  <c r="F75" s="1"/>
  <c r="F77" s="1"/>
  <c r="P77" i="20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5"/>
  <c r="N85"/>
  <c r="J85"/>
  <c r="F85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7" i="19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5"/>
  <c r="N85"/>
  <c r="J85"/>
  <c r="F85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7" i="18"/>
  <c r="L77"/>
  <c r="H77"/>
  <c r="D77"/>
  <c r="C77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5"/>
  <c r="N85"/>
  <c r="J85"/>
  <c r="F85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P76" i="17"/>
  <c r="L76"/>
  <c r="H76"/>
  <c r="D76"/>
  <c r="C76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84"/>
  <c r="N84"/>
  <c r="J84"/>
  <c r="F84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83"/>
  <c r="N83"/>
  <c r="J83"/>
  <c r="F83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P76" i="16"/>
  <c r="L76"/>
  <c r="H76"/>
  <c r="D76"/>
  <c r="C76"/>
  <c r="R72"/>
  <c r="N72"/>
  <c r="J72"/>
  <c r="F72"/>
  <c r="R71"/>
  <c r="N71"/>
  <c r="J71"/>
  <c r="F71"/>
  <c r="R70"/>
  <c r="N70"/>
  <c r="J70"/>
  <c r="F70"/>
  <c r="R84"/>
  <c r="N84"/>
  <c r="J84"/>
  <c r="F84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83"/>
  <c r="N83"/>
  <c r="J83"/>
  <c r="F83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P75" i="15"/>
  <c r="L75"/>
  <c r="H75"/>
  <c r="D75"/>
  <c r="C75"/>
  <c r="R71"/>
  <c r="N71"/>
  <c r="J71"/>
  <c r="F71"/>
  <c r="R70"/>
  <c r="N70"/>
  <c r="J70"/>
  <c r="F70"/>
  <c r="R69"/>
  <c r="N69"/>
  <c r="J69"/>
  <c r="F69"/>
  <c r="R83"/>
  <c r="N83"/>
  <c r="J83"/>
  <c r="F83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82"/>
  <c r="N82"/>
  <c r="J82"/>
  <c r="F82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81"/>
  <c r="N81"/>
  <c r="J81"/>
  <c r="F81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5" s="1"/>
  <c r="R77" s="1"/>
  <c r="F12" i="14" s="1"/>
  <c r="G12" s="1"/>
  <c r="N4" i="15"/>
  <c r="N75" s="1"/>
  <c r="N77" s="1"/>
  <c r="D12" i="14" s="1"/>
  <c r="E12" s="1"/>
  <c r="J4" i="15"/>
  <c r="J75" s="1"/>
  <c r="J77" s="1"/>
  <c r="F4"/>
  <c r="F75" s="1"/>
  <c r="F77" s="1"/>
  <c r="G3" i="14"/>
  <c r="G4"/>
  <c r="G5"/>
  <c r="G6"/>
  <c r="G7"/>
  <c r="G8"/>
  <c r="G9"/>
  <c r="F9"/>
  <c r="F8"/>
  <c r="F7"/>
  <c r="F6"/>
  <c r="F5"/>
  <c r="F4"/>
  <c r="F3"/>
  <c r="E3"/>
  <c r="E4"/>
  <c r="E5"/>
  <c r="E6"/>
  <c r="E7"/>
  <c r="E8"/>
  <c r="E9"/>
  <c r="D9"/>
  <c r="D8"/>
  <c r="D7"/>
  <c r="D6"/>
  <c r="D5"/>
  <c r="D4"/>
  <c r="D3"/>
  <c r="C3"/>
  <c r="C4"/>
  <c r="C5"/>
  <c r="C6"/>
  <c r="C7"/>
  <c r="C8"/>
  <c r="C9"/>
  <c r="C2"/>
  <c r="C77" i="13"/>
  <c r="C77" i="12"/>
  <c r="C78" i="11"/>
  <c r="C74" i="10"/>
  <c r="C77" i="9"/>
  <c r="C76" i="8"/>
  <c r="C75" i="6"/>
  <c r="C76" i="5"/>
  <c r="C75" i="4"/>
  <c r="C73" i="3"/>
  <c r="R75" i="6"/>
  <c r="P75"/>
  <c r="N75"/>
  <c r="L75"/>
  <c r="J75"/>
  <c r="H75"/>
  <c r="F75"/>
  <c r="D75"/>
  <c r="P77" i="13"/>
  <c r="L77"/>
  <c r="H77"/>
  <c r="D77"/>
  <c r="P77" i="12"/>
  <c r="L77"/>
  <c r="H77"/>
  <c r="D77"/>
  <c r="P78" i="11"/>
  <c r="L78"/>
  <c r="H78"/>
  <c r="D78"/>
  <c r="P74" i="10"/>
  <c r="L74"/>
  <c r="H74"/>
  <c r="D74"/>
  <c r="P77" i="9"/>
  <c r="L77"/>
  <c r="H77"/>
  <c r="D77"/>
  <c r="P76" i="8"/>
  <c r="L76"/>
  <c r="H76"/>
  <c r="D76"/>
  <c r="P76" i="5"/>
  <c r="L76"/>
  <c r="H76"/>
  <c r="D76"/>
  <c r="P75" i="4"/>
  <c r="L75"/>
  <c r="H75"/>
  <c r="D75"/>
  <c r="L73" i="3"/>
  <c r="H73"/>
  <c r="P73"/>
  <c r="D73"/>
  <c r="R73" i="1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4"/>
  <c r="N84"/>
  <c r="J84"/>
  <c r="F84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F11" i="14" s="1"/>
  <c r="G11" s="1"/>
  <c r="N4" i="13"/>
  <c r="N77" s="1"/>
  <c r="N79" s="1"/>
  <c r="D11" i="14" s="1"/>
  <c r="E11" s="1"/>
  <c r="J4" i="13"/>
  <c r="J77" s="1"/>
  <c r="J79" s="1"/>
  <c r="F4"/>
  <c r="F77" s="1"/>
  <c r="F79" s="1"/>
  <c r="R73" i="12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3"/>
  <c r="N83"/>
  <c r="J83"/>
  <c r="F83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F10" i="14" s="1"/>
  <c r="G10" s="1"/>
  <c r="N4" i="12"/>
  <c r="N77" s="1"/>
  <c r="N79" s="1"/>
  <c r="D10" i="14" s="1"/>
  <c r="E10" s="1"/>
  <c r="J4" i="12"/>
  <c r="J77" s="1"/>
  <c r="J79" s="1"/>
  <c r="F4"/>
  <c r="F77" s="1"/>
  <c r="F79" s="1"/>
  <c r="R74" i="11"/>
  <c r="N74"/>
  <c r="J74"/>
  <c r="F74"/>
  <c r="R73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8" s="1"/>
  <c r="R80" s="1"/>
  <c r="N4"/>
  <c r="N78" s="1"/>
  <c r="N80" s="1"/>
  <c r="J4"/>
  <c r="J78" s="1"/>
  <c r="J80" s="1"/>
  <c r="F4"/>
  <c r="F78" s="1"/>
  <c r="F80" s="1"/>
  <c r="R70" i="10"/>
  <c r="N70"/>
  <c r="J70"/>
  <c r="F70"/>
  <c r="R69"/>
  <c r="N69"/>
  <c r="J69"/>
  <c r="F69"/>
  <c r="R68"/>
  <c r="N68"/>
  <c r="J68"/>
  <c r="F68"/>
  <c r="R85"/>
  <c r="N85"/>
  <c r="J85"/>
  <c r="F85"/>
  <c r="R67"/>
  <c r="N67"/>
  <c r="J67"/>
  <c r="F67"/>
  <c r="R66"/>
  <c r="N66"/>
  <c r="J66"/>
  <c r="F66"/>
  <c r="R65"/>
  <c r="N65"/>
  <c r="J65"/>
  <c r="F65"/>
  <c r="R64"/>
  <c r="N64"/>
  <c r="J64"/>
  <c r="F64"/>
  <c r="R84"/>
  <c r="N84"/>
  <c r="J84"/>
  <c r="F8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83"/>
  <c r="N83"/>
  <c r="J83"/>
  <c r="F83"/>
  <c r="R45"/>
  <c r="N45"/>
  <c r="J45"/>
  <c r="F45"/>
  <c r="R82"/>
  <c r="N82"/>
  <c r="J82"/>
  <c r="F82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4" s="1"/>
  <c r="R76" s="1"/>
  <c r="N4"/>
  <c r="N74" s="1"/>
  <c r="N76" s="1"/>
  <c r="J4"/>
  <c r="J74" s="1"/>
  <c r="J76" s="1"/>
  <c r="F4"/>
  <c r="F74" s="1"/>
  <c r="F76" s="1"/>
  <c r="R73" i="9"/>
  <c r="N73"/>
  <c r="J73"/>
  <c r="F73"/>
  <c r="R72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84"/>
  <c r="N84"/>
  <c r="J84"/>
  <c r="F84"/>
  <c r="R66"/>
  <c r="N66"/>
  <c r="J66"/>
  <c r="F66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7" s="1"/>
  <c r="R79" s="1"/>
  <c r="N4"/>
  <c r="N77" s="1"/>
  <c r="N79" s="1"/>
  <c r="J4"/>
  <c r="J77" s="1"/>
  <c r="J79" s="1"/>
  <c r="F4"/>
  <c r="F77" s="1"/>
  <c r="F79" s="1"/>
  <c r="R72" i="8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5"/>
  <c r="N85"/>
  <c r="J85"/>
  <c r="F85"/>
  <c r="R65"/>
  <c r="N65"/>
  <c r="J65"/>
  <c r="F65"/>
  <c r="R84"/>
  <c r="N84"/>
  <c r="J84"/>
  <c r="F84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J5" i="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80"/>
  <c r="J82"/>
  <c r="J8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3"/>
  <c r="J63"/>
  <c r="J64"/>
  <c r="J65"/>
  <c r="J66"/>
  <c r="J84"/>
  <c r="J67"/>
  <c r="J68"/>
  <c r="J69"/>
  <c r="J4"/>
  <c r="R84" i="6"/>
  <c r="N84"/>
  <c r="J84"/>
  <c r="F84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3"/>
  <c r="N83"/>
  <c r="J83"/>
  <c r="F83"/>
  <c r="R82"/>
  <c r="N82"/>
  <c r="J82"/>
  <c r="F82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N4"/>
  <c r="J4"/>
  <c r="F4"/>
  <c r="R72" i="5"/>
  <c r="N72"/>
  <c r="J72"/>
  <c r="F72"/>
  <c r="R71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84"/>
  <c r="N84"/>
  <c r="J84"/>
  <c r="F84"/>
  <c r="R83"/>
  <c r="N83"/>
  <c r="J83"/>
  <c r="F83"/>
  <c r="R65"/>
  <c r="N65"/>
  <c r="J65"/>
  <c r="F65"/>
  <c r="R64"/>
  <c r="N64"/>
  <c r="J64"/>
  <c r="F64"/>
  <c r="R63"/>
  <c r="N63"/>
  <c r="J63"/>
  <c r="F63"/>
  <c r="R62"/>
  <c r="N62"/>
  <c r="J62"/>
  <c r="F62"/>
  <c r="R61"/>
  <c r="N61"/>
  <c r="J61"/>
  <c r="F6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6" s="1"/>
  <c r="R78" s="1"/>
  <c r="N4"/>
  <c r="N76" s="1"/>
  <c r="N78" s="1"/>
  <c r="J4"/>
  <c r="J76" s="1"/>
  <c r="J78" s="1"/>
  <c r="F4"/>
  <c r="F76" s="1"/>
  <c r="F78" s="1"/>
  <c r="R71" i="4"/>
  <c r="N71"/>
  <c r="J71"/>
  <c r="F71"/>
  <c r="R70"/>
  <c r="N70"/>
  <c r="J70"/>
  <c r="F70"/>
  <c r="R69"/>
  <c r="N69"/>
  <c r="J69"/>
  <c r="F69"/>
  <c r="R68"/>
  <c r="N68"/>
  <c r="J68"/>
  <c r="F68"/>
  <c r="R67"/>
  <c r="N67"/>
  <c r="J67"/>
  <c r="F67"/>
  <c r="R66"/>
  <c r="N66"/>
  <c r="J66"/>
  <c r="F66"/>
  <c r="R65"/>
  <c r="N65"/>
  <c r="J65"/>
  <c r="F65"/>
  <c r="R83"/>
  <c r="N83"/>
  <c r="J83"/>
  <c r="F83"/>
  <c r="R64"/>
  <c r="N64"/>
  <c r="J64"/>
  <c r="F64"/>
  <c r="R63"/>
  <c r="N63"/>
  <c r="J63"/>
  <c r="F63"/>
  <c r="R62"/>
  <c r="N62"/>
  <c r="J62"/>
  <c r="F62"/>
  <c r="R61"/>
  <c r="N61"/>
  <c r="J61"/>
  <c r="F61"/>
  <c r="R82"/>
  <c r="N82"/>
  <c r="J82"/>
  <c r="F82"/>
  <c r="R81"/>
  <c r="N81"/>
  <c r="J81"/>
  <c r="F81"/>
  <c r="R60"/>
  <c r="N60"/>
  <c r="J60"/>
  <c r="F60"/>
  <c r="R59"/>
  <c r="N59"/>
  <c r="J59"/>
  <c r="F59"/>
  <c r="R58"/>
  <c r="N58"/>
  <c r="J58"/>
  <c r="F58"/>
  <c r="R57"/>
  <c r="N57"/>
  <c r="J57"/>
  <c r="F57"/>
  <c r="R56"/>
  <c r="N56"/>
  <c r="J56"/>
  <c r="F56"/>
  <c r="R55"/>
  <c r="N55"/>
  <c r="J55"/>
  <c r="F55"/>
  <c r="R54"/>
  <c r="N54"/>
  <c r="J54"/>
  <c r="F54"/>
  <c r="R53"/>
  <c r="N53"/>
  <c r="J53"/>
  <c r="F53"/>
  <c r="R52"/>
  <c r="N52"/>
  <c r="J52"/>
  <c r="F52"/>
  <c r="R51"/>
  <c r="N51"/>
  <c r="J51"/>
  <c r="F51"/>
  <c r="R50"/>
  <c r="N50"/>
  <c r="J50"/>
  <c r="F50"/>
  <c r="R49"/>
  <c r="N49"/>
  <c r="J49"/>
  <c r="F49"/>
  <c r="R48"/>
  <c r="N48"/>
  <c r="J48"/>
  <c r="F48"/>
  <c r="R47"/>
  <c r="N47"/>
  <c r="J47"/>
  <c r="F47"/>
  <c r="R46"/>
  <c r="N46"/>
  <c r="J46"/>
  <c r="F46"/>
  <c r="R45"/>
  <c r="N45"/>
  <c r="J45"/>
  <c r="F45"/>
  <c r="R44"/>
  <c r="N44"/>
  <c r="J44"/>
  <c r="F44"/>
  <c r="R43"/>
  <c r="N43"/>
  <c r="J43"/>
  <c r="F43"/>
  <c r="R42"/>
  <c r="N42"/>
  <c r="J42"/>
  <c r="F42"/>
  <c r="R41"/>
  <c r="N41"/>
  <c r="J41"/>
  <c r="F41"/>
  <c r="R40"/>
  <c r="N40"/>
  <c r="J40"/>
  <c r="F40"/>
  <c r="R39"/>
  <c r="N39"/>
  <c r="J39"/>
  <c r="F39"/>
  <c r="R38"/>
  <c r="N38"/>
  <c r="J38"/>
  <c r="F38"/>
  <c r="R37"/>
  <c r="N37"/>
  <c r="J37"/>
  <c r="F37"/>
  <c r="R36"/>
  <c r="N36"/>
  <c r="J36"/>
  <c r="F36"/>
  <c r="R35"/>
  <c r="N35"/>
  <c r="J35"/>
  <c r="F35"/>
  <c r="R34"/>
  <c r="N34"/>
  <c r="J34"/>
  <c r="F34"/>
  <c r="R33"/>
  <c r="N33"/>
  <c r="J33"/>
  <c r="F33"/>
  <c r="R32"/>
  <c r="N32"/>
  <c r="J32"/>
  <c r="F32"/>
  <c r="R31"/>
  <c r="N31"/>
  <c r="J31"/>
  <c r="F31"/>
  <c r="R30"/>
  <c r="N30"/>
  <c r="J30"/>
  <c r="F30"/>
  <c r="R29"/>
  <c r="N29"/>
  <c r="J29"/>
  <c r="F29"/>
  <c r="R28"/>
  <c r="N28"/>
  <c r="J28"/>
  <c r="F28"/>
  <c r="R27"/>
  <c r="N27"/>
  <c r="J27"/>
  <c r="F27"/>
  <c r="R26"/>
  <c r="N26"/>
  <c r="J26"/>
  <c r="F26"/>
  <c r="R25"/>
  <c r="N25"/>
  <c r="J25"/>
  <c r="F25"/>
  <c r="R24"/>
  <c r="N24"/>
  <c r="J24"/>
  <c r="F24"/>
  <c r="R23"/>
  <c r="N23"/>
  <c r="J23"/>
  <c r="F23"/>
  <c r="R22"/>
  <c r="N22"/>
  <c r="J22"/>
  <c r="F22"/>
  <c r="R21"/>
  <c r="N21"/>
  <c r="J21"/>
  <c r="F21"/>
  <c r="R20"/>
  <c r="N20"/>
  <c r="J20"/>
  <c r="F20"/>
  <c r="R19"/>
  <c r="N19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R14"/>
  <c r="N14"/>
  <c r="J14"/>
  <c r="F14"/>
  <c r="R13"/>
  <c r="N13"/>
  <c r="J13"/>
  <c r="F13"/>
  <c r="R12"/>
  <c r="N12"/>
  <c r="J12"/>
  <c r="F12"/>
  <c r="R11"/>
  <c r="N11"/>
  <c r="J11"/>
  <c r="F11"/>
  <c r="R10"/>
  <c r="N10"/>
  <c r="J10"/>
  <c r="F10"/>
  <c r="R9"/>
  <c r="N9"/>
  <c r="J9"/>
  <c r="F9"/>
  <c r="R8"/>
  <c r="N8"/>
  <c r="J8"/>
  <c r="F8"/>
  <c r="R7"/>
  <c r="N7"/>
  <c r="J7"/>
  <c r="F7"/>
  <c r="R6"/>
  <c r="N6"/>
  <c r="J6"/>
  <c r="F6"/>
  <c r="R5"/>
  <c r="N5"/>
  <c r="J5"/>
  <c r="F5"/>
  <c r="R4"/>
  <c r="R75" s="1"/>
  <c r="R77" s="1"/>
  <c r="N4"/>
  <c r="N75" s="1"/>
  <c r="N77" s="1"/>
  <c r="J4"/>
  <c r="J75" s="1"/>
  <c r="J77" s="1"/>
  <c r="F4"/>
  <c r="F75" s="1"/>
  <c r="F77" s="1"/>
  <c r="R69" i="3"/>
  <c r="N69"/>
  <c r="F69"/>
  <c r="R68"/>
  <c r="N68"/>
  <c r="F68"/>
  <c r="R67"/>
  <c r="N67"/>
  <c r="F67"/>
  <c r="R84"/>
  <c r="N84"/>
  <c r="F84"/>
  <c r="R66"/>
  <c r="N66"/>
  <c r="F66"/>
  <c r="R65"/>
  <c r="N65"/>
  <c r="F65"/>
  <c r="R64"/>
  <c r="N64"/>
  <c r="F64"/>
  <c r="R63"/>
  <c r="N63"/>
  <c r="F63"/>
  <c r="R83"/>
  <c r="N83"/>
  <c r="F83"/>
  <c r="R62"/>
  <c r="N62"/>
  <c r="F62"/>
  <c r="R61"/>
  <c r="N61"/>
  <c r="F61"/>
  <c r="R60"/>
  <c r="N60"/>
  <c r="F60"/>
  <c r="R59"/>
  <c r="N59"/>
  <c r="F59"/>
  <c r="R58"/>
  <c r="N58"/>
  <c r="F58"/>
  <c r="R57"/>
  <c r="N57"/>
  <c r="F57"/>
  <c r="R56"/>
  <c r="N56"/>
  <c r="F56"/>
  <c r="R55"/>
  <c r="N55"/>
  <c r="F55"/>
  <c r="R54"/>
  <c r="N54"/>
  <c r="F54"/>
  <c r="R53"/>
  <c r="N53"/>
  <c r="F53"/>
  <c r="R52"/>
  <c r="N52"/>
  <c r="F52"/>
  <c r="R51"/>
  <c r="N51"/>
  <c r="F51"/>
  <c r="R50"/>
  <c r="N50"/>
  <c r="F50"/>
  <c r="R49"/>
  <c r="N49"/>
  <c r="F49"/>
  <c r="R48"/>
  <c r="N48"/>
  <c r="F48"/>
  <c r="R47"/>
  <c r="N47"/>
  <c r="F47"/>
  <c r="R46"/>
  <c r="N46"/>
  <c r="F46"/>
  <c r="R45"/>
  <c r="N45"/>
  <c r="F45"/>
  <c r="R81"/>
  <c r="N81"/>
  <c r="F81"/>
  <c r="R82"/>
  <c r="N82"/>
  <c r="F82"/>
  <c r="R80"/>
  <c r="N80"/>
  <c r="F80"/>
  <c r="R44"/>
  <c r="N44"/>
  <c r="F44"/>
  <c r="R43"/>
  <c r="N43"/>
  <c r="F43"/>
  <c r="R42"/>
  <c r="N42"/>
  <c r="F42"/>
  <c r="R41"/>
  <c r="N41"/>
  <c r="F41"/>
  <c r="R40"/>
  <c r="N40"/>
  <c r="F40"/>
  <c r="R39"/>
  <c r="N39"/>
  <c r="F39"/>
  <c r="R38"/>
  <c r="N38"/>
  <c r="F38"/>
  <c r="R37"/>
  <c r="N37"/>
  <c r="F37"/>
  <c r="R36"/>
  <c r="N36"/>
  <c r="F36"/>
  <c r="R35"/>
  <c r="N35"/>
  <c r="F35"/>
  <c r="R34"/>
  <c r="N34"/>
  <c r="F34"/>
  <c r="R33"/>
  <c r="N33"/>
  <c r="F33"/>
  <c r="R32"/>
  <c r="N32"/>
  <c r="F32"/>
  <c r="R31"/>
  <c r="N31"/>
  <c r="F31"/>
  <c r="R30"/>
  <c r="N30"/>
  <c r="F30"/>
  <c r="R29"/>
  <c r="N29"/>
  <c r="F29"/>
  <c r="R28"/>
  <c r="N28"/>
  <c r="F28"/>
  <c r="R27"/>
  <c r="N27"/>
  <c r="F27"/>
  <c r="R26"/>
  <c r="N26"/>
  <c r="F26"/>
  <c r="R25"/>
  <c r="N25"/>
  <c r="F25"/>
  <c r="R24"/>
  <c r="N24"/>
  <c r="F24"/>
  <c r="R23"/>
  <c r="N23"/>
  <c r="F23"/>
  <c r="R22"/>
  <c r="N22"/>
  <c r="F22"/>
  <c r="R21"/>
  <c r="N21"/>
  <c r="F21"/>
  <c r="R20"/>
  <c r="N20"/>
  <c r="F20"/>
  <c r="R19"/>
  <c r="N19"/>
  <c r="F19"/>
  <c r="R18"/>
  <c r="N18"/>
  <c r="F18"/>
  <c r="R17"/>
  <c r="N17"/>
  <c r="F17"/>
  <c r="R16"/>
  <c r="N16"/>
  <c r="F16"/>
  <c r="R15"/>
  <c r="N15"/>
  <c r="F15"/>
  <c r="R14"/>
  <c r="N14"/>
  <c r="F14"/>
  <c r="R13"/>
  <c r="N13"/>
  <c r="F13"/>
  <c r="R12"/>
  <c r="N12"/>
  <c r="F12"/>
  <c r="R11"/>
  <c r="N11"/>
  <c r="F11"/>
  <c r="R10"/>
  <c r="N10"/>
  <c r="F10"/>
  <c r="R9"/>
  <c r="N9"/>
  <c r="F9"/>
  <c r="R8"/>
  <c r="N8"/>
  <c r="F8"/>
  <c r="R7"/>
  <c r="N7"/>
  <c r="F7"/>
  <c r="R6"/>
  <c r="N6"/>
  <c r="F6"/>
  <c r="R5"/>
  <c r="N5"/>
  <c r="F5"/>
  <c r="R4"/>
  <c r="N4"/>
  <c r="F4"/>
  <c r="N73" l="1"/>
  <c r="N75" s="1"/>
  <c r="D2" i="14" s="1"/>
  <c r="E2" s="1"/>
  <c r="J73" i="3"/>
  <c r="J75" s="1"/>
  <c r="F73"/>
  <c r="R73"/>
  <c r="R75" s="1"/>
  <c r="F2" i="14" s="1"/>
  <c r="G2" s="1"/>
  <c r="F77" i="6"/>
  <c r="J77"/>
  <c r="N77"/>
  <c r="R77"/>
  <c r="F75" i="3" l="1"/>
  <c r="H2" i="14" s="1"/>
  <c r="I2"/>
</calcChain>
</file>

<file path=xl/sharedStrings.xml><?xml version="1.0" encoding="utf-8"?>
<sst xmlns="http://schemas.openxmlformats.org/spreadsheetml/2006/main" count="1568" uniqueCount="45">
  <si>
    <t>RVT</t>
    <phoneticPr fontId="3" type="noConversion"/>
  </si>
  <si>
    <t>PMOS</t>
    <phoneticPr fontId="3" type="noConversion"/>
  </si>
  <si>
    <t>VBS=0</t>
    <phoneticPr fontId="3" type="noConversion"/>
  </si>
  <si>
    <t>Die</t>
    <phoneticPr fontId="3" type="noConversion"/>
  </si>
  <si>
    <t>Idlin</t>
    <phoneticPr fontId="3" type="noConversion"/>
  </si>
  <si>
    <t>Idsat</t>
    <phoneticPr fontId="3" type="noConversion"/>
  </si>
  <si>
    <t>Vtlin</t>
    <phoneticPr fontId="3" type="noConversion"/>
  </si>
  <si>
    <t>Vtsat</t>
    <phoneticPr fontId="3" type="noConversion"/>
  </si>
  <si>
    <t>Wafer 1</t>
    <phoneticPr fontId="3" type="noConversion"/>
  </si>
  <si>
    <t>X</t>
    <phoneticPr fontId="3" type="noConversion"/>
  </si>
  <si>
    <t>Y</t>
    <phoneticPr fontId="3" type="noConversion"/>
  </si>
  <si>
    <t>L</t>
    <phoneticPr fontId="3" type="noConversion"/>
  </si>
  <si>
    <t>R</t>
    <phoneticPr fontId="3" type="noConversion"/>
  </si>
  <si>
    <t>Delta</t>
    <phoneticPr fontId="3" type="noConversion"/>
  </si>
  <si>
    <t>Idlin(uA)</t>
    <phoneticPr fontId="3" type="noConversion"/>
  </si>
  <si>
    <t>Idsat(mA)</t>
    <phoneticPr fontId="3" type="noConversion"/>
  </si>
  <si>
    <t>Vtlin(V)</t>
    <phoneticPr fontId="3" type="noConversion"/>
  </si>
  <si>
    <t>Vtsat(V)</t>
    <phoneticPr fontId="3" type="noConversion"/>
  </si>
  <si>
    <t>W=</t>
    <phoneticPr fontId="3" type="noConversion"/>
  </si>
  <si>
    <t>L=</t>
    <phoneticPr fontId="3" type="noConversion"/>
  </si>
  <si>
    <t>Mean</t>
    <phoneticPr fontId="3" type="noConversion"/>
  </si>
  <si>
    <t>Typical</t>
    <phoneticPr fontId="3" type="noConversion"/>
  </si>
  <si>
    <t>Spec</t>
    <phoneticPr fontId="3" type="noConversion"/>
  </si>
  <si>
    <t>Stdev</t>
    <phoneticPr fontId="3" type="noConversion"/>
  </si>
  <si>
    <t>Geo-factor</t>
    <phoneticPr fontId="3" type="noConversion"/>
  </si>
  <si>
    <t>W</t>
    <phoneticPr fontId="3" type="noConversion"/>
  </si>
  <si>
    <t>L</t>
    <phoneticPr fontId="3" type="noConversion"/>
  </si>
  <si>
    <t>用户输入 typical ，/mean</t>
    <phoneticPr fontId="3" type="noConversion"/>
  </si>
  <si>
    <t>去掉哪些点：1sima。2sigma。3sigma info:qudaoduoshao percentage</t>
    <phoneticPr fontId="3" type="noConversion"/>
  </si>
  <si>
    <t>warning</t>
    <phoneticPr fontId="3" type="noConversion"/>
  </si>
  <si>
    <t>stdev</t>
    <phoneticPr fontId="3" type="noConversion"/>
  </si>
  <si>
    <t>mean</t>
    <phoneticPr fontId="3" type="noConversion"/>
  </si>
  <si>
    <t>stdev/sqrt(2)</t>
    <phoneticPr fontId="3" type="noConversion"/>
  </si>
  <si>
    <t>For Vt</t>
    <phoneticPr fontId="3" type="noConversion"/>
  </si>
  <si>
    <t>For Id</t>
    <phoneticPr fontId="3" type="noConversion"/>
  </si>
  <si>
    <t>3*3-2*2</t>
    <phoneticPr fontId="3" type="noConversion"/>
  </si>
  <si>
    <t>(3*3-2*2)/4</t>
    <phoneticPr fontId="3" type="noConversion"/>
  </si>
  <si>
    <t>to *.gspc</t>
    <phoneticPr fontId="3" type="noConversion"/>
  </si>
  <si>
    <t>to *.lspc</t>
    <phoneticPr fontId="3" type="noConversion"/>
  </si>
  <si>
    <t>(1/4)</t>
    <phoneticPr fontId="3" type="noConversion"/>
  </si>
  <si>
    <t>Notice</t>
    <phoneticPr fontId="3" type="noConversion"/>
  </si>
  <si>
    <t xml:space="preserve"> If user select "mean", divide it as equation in D76; If user select typical, let user input typical value, then divide it by the input</t>
    <phoneticPr fontId="3" type="noConversion"/>
  </si>
  <si>
    <t>1. For 5 and 6, let user to select to divide it by "mean" or by "typical".</t>
    <phoneticPr fontId="3" type="noConversion"/>
  </si>
  <si>
    <t>2. For 5, if (3*3-2*2) is negative, give a warning message " Warning: the local variation is larger than the total variation"</t>
    <phoneticPr fontId="3" type="noConversion"/>
  </si>
  <si>
    <t>3. User can delete the data in green color by input "1","2","3", means user can deselect the data out of "1 sigma", "2 sigma" or "3 sigma"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</si>
</sst>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00_);[Red]\(0.0000\)"/>
  </numFmts>
  <fonts count="8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JhengHei"/>
      <family val="2"/>
      <charset val="136"/>
    </font>
    <font>
      <sz val="10"/>
      <color rgb="FF006100"/>
      <name val="Microsoft JhengHei"/>
      <family val="2"/>
      <charset val="136"/>
    </font>
    <font>
      <sz val="10"/>
      <color theme="1"/>
      <name val="Microsoft JhengHei"/>
      <family val="2"/>
    </font>
    <font>
      <sz val="10"/>
      <color rgb="FF006100"/>
      <name val="Microsoft JhengHe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4" fillId="0" borderId="0" xfId="0" applyFont="1" applyFill="1">
      <alignment vertical="center"/>
    </xf>
    <xf numFmtId="11" fontId="5" fillId="4" borderId="0" xfId="1" applyNumberFormat="1" applyFont="1" applyFill="1">
      <alignment vertical="center"/>
    </xf>
    <xf numFmtId="11" fontId="5" fillId="0" borderId="0" xfId="1" applyNumberFormat="1" applyFont="1" applyFill="1">
      <alignment vertical="center"/>
    </xf>
    <xf numFmtId="0" fontId="4" fillId="0" borderId="0" xfId="0" applyNumberFormat="1" applyFont="1">
      <alignment vertical="center"/>
    </xf>
    <xf numFmtId="0" fontId="4" fillId="4" borderId="0" xfId="0" applyNumberFormat="1" applyFont="1" applyFill="1">
      <alignment vertical="center"/>
    </xf>
    <xf numFmtId="11" fontId="6" fillId="0" borderId="0" xfId="0" applyNumberFormat="1" applyFont="1">
      <alignment vertical="center"/>
    </xf>
    <xf numFmtId="0" fontId="6" fillId="0" borderId="0" xfId="0" applyFont="1" applyFill="1">
      <alignment vertical="center"/>
    </xf>
    <xf numFmtId="11" fontId="7" fillId="4" borderId="0" xfId="1" applyNumberFormat="1" applyFont="1" applyFill="1">
      <alignment vertical="center"/>
    </xf>
    <xf numFmtId="11" fontId="7" fillId="0" borderId="0" xfId="1" applyNumberFormat="1" applyFont="1" applyFill="1">
      <alignment vertical="center"/>
    </xf>
    <xf numFmtId="0" fontId="6" fillId="0" borderId="0" xfId="0" applyNumberFormat="1" applyFont="1">
      <alignment vertical="center"/>
    </xf>
    <xf numFmtId="0" fontId="6" fillId="4" borderId="0" xfId="0" applyNumberFormat="1" applyFont="1" applyFill="1">
      <alignment vertical="center"/>
    </xf>
    <xf numFmtId="0" fontId="6" fillId="0" borderId="0" xfId="0" applyFont="1">
      <alignment vertical="center"/>
    </xf>
    <xf numFmtId="0" fontId="6" fillId="5" borderId="1" xfId="0" applyFont="1" applyFill="1" applyBorder="1">
      <alignment vertical="center"/>
    </xf>
    <xf numFmtId="11" fontId="6" fillId="5" borderId="1" xfId="0" applyNumberFormat="1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11" fontId="6" fillId="5" borderId="5" xfId="0" applyNumberFormat="1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7" xfId="0" applyFont="1" applyFill="1" applyBorder="1">
      <alignment vertical="center"/>
    </xf>
    <xf numFmtId="0" fontId="6" fillId="5" borderId="8" xfId="0" applyFont="1" applyFill="1" applyBorder="1">
      <alignment vertical="center"/>
    </xf>
    <xf numFmtId="0" fontId="6" fillId="5" borderId="9" xfId="0" applyFont="1" applyFill="1" applyBorder="1">
      <alignment vertical="center"/>
    </xf>
    <xf numFmtId="11" fontId="2" fillId="3" borderId="0" xfId="2" applyNumberForma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1" fillId="2" borderId="0" xfId="1" applyNumberFormat="1">
      <alignment vertical="center"/>
    </xf>
    <xf numFmtId="0" fontId="6" fillId="6" borderId="0" xfId="0" applyFont="1" applyFill="1">
      <alignment vertical="center"/>
    </xf>
    <xf numFmtId="0" fontId="1" fillId="2" borderId="0" xfId="1">
      <alignment vertical="center"/>
    </xf>
    <xf numFmtId="58" fontId="6" fillId="0" borderId="0" xfId="0" applyNumberFormat="1" applyFo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2"/>
          <c:order val="0"/>
          <c:tx>
            <c:v>Vtlin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'Mis-tren'!$C$2:$C$33</c:f>
              <c:numCache>
                <c:formatCode>General</c:formatCode>
                <c:ptCount val="32"/>
                <c:pt idx="0">
                  <c:v>0.1388888888888889</c:v>
                </c:pt>
                <c:pt idx="1">
                  <c:v>0.27777777777777779</c:v>
                </c:pt>
                <c:pt idx="2">
                  <c:v>0.39283710065919308</c:v>
                </c:pt>
                <c:pt idx="3">
                  <c:v>0.55555555555555558</c:v>
                </c:pt>
                <c:pt idx="4">
                  <c:v>0.80187537387448027</c:v>
                </c:pt>
                <c:pt idx="5">
                  <c:v>1.0895340841010224</c:v>
                </c:pt>
                <c:pt idx="6">
                  <c:v>1.2422599874998832</c:v>
                </c:pt>
                <c:pt idx="7">
                  <c:v>1.6037507477489605</c:v>
                </c:pt>
                <c:pt idx="8">
                  <c:v>0.39283710065919308</c:v>
                </c:pt>
                <c:pt idx="9">
                  <c:v>0.78567420131838617</c:v>
                </c:pt>
                <c:pt idx="10">
                  <c:v>2.2680460581325725</c:v>
                </c:pt>
                <c:pt idx="11">
                  <c:v>0.78567420131838617</c:v>
                </c:pt>
                <c:pt idx="12">
                  <c:v>1.1111111111111112</c:v>
                </c:pt>
                <c:pt idx="13">
                  <c:v>3.2075014954979211</c:v>
                </c:pt>
                <c:pt idx="14">
                  <c:v>1.5713484026367723</c:v>
                </c:pt>
                <c:pt idx="15">
                  <c:v>3.0816677568068283</c:v>
                </c:pt>
                <c:pt idx="16">
                  <c:v>3.5136418446315325</c:v>
                </c:pt>
                <c:pt idx="17">
                  <c:v>3.9283710065919308</c:v>
                </c:pt>
                <c:pt idx="18">
                  <c:v>4.5360921162651451</c:v>
                </c:pt>
                <c:pt idx="19">
                  <c:v>4.9690399499995328</c:v>
                </c:pt>
                <c:pt idx="20">
                  <c:v>2.4845199749997664</c:v>
                </c:pt>
                <c:pt idx="21">
                  <c:v>7.1721913818655878</c:v>
                </c:pt>
                <c:pt idx="22">
                  <c:v>2.8688765527462343</c:v>
                </c:pt>
                <c:pt idx="23">
                  <c:v>5.6263298171314799</c:v>
                </c:pt>
                <c:pt idx="24">
                  <c:v>5.8560697410525542</c:v>
                </c:pt>
                <c:pt idx="25">
                  <c:v>6.4150029909958421</c:v>
                </c:pt>
                <c:pt idx="26">
                  <c:v>6.7620068827798292</c:v>
                </c:pt>
                <c:pt idx="27">
                  <c:v>8.2817332499992204</c:v>
                </c:pt>
                <c:pt idx="28">
                  <c:v>7.8567420131838617</c:v>
                </c:pt>
                <c:pt idx="29">
                  <c:v>8.784104611578833</c:v>
                </c:pt>
                <c:pt idx="30">
                  <c:v>9.3906028303168512</c:v>
                </c:pt>
                <c:pt idx="31">
                  <c:v>10.143010324169742</c:v>
                </c:pt>
              </c:numCache>
            </c:numRef>
          </c:xVal>
          <c:yVal>
            <c:numRef>
              <c:f>'Mis-tren'!$E$2:$E$33</c:f>
              <c:numCache>
                <c:formatCode>General</c:formatCode>
                <c:ptCount val="32"/>
                <c:pt idx="0">
                  <c:v>1.4842530084210723E-3</c:v>
                </c:pt>
                <c:pt idx="1">
                  <c:v>1.7640228960745727E-3</c:v>
                </c:pt>
                <c:pt idx="2">
                  <c:v>1.8799027971824014E-3</c:v>
                </c:pt>
                <c:pt idx="3">
                  <c:v>1.9042957191907407E-3</c:v>
                </c:pt>
                <c:pt idx="4">
                  <c:v>3.8537475809570483E-3</c:v>
                </c:pt>
                <c:pt idx="5">
                  <c:v>4.2470387930082293E-3</c:v>
                </c:pt>
                <c:pt idx="6">
                  <c:v>4.3662051226694316E-3</c:v>
                </c:pt>
                <c:pt idx="7">
                  <c:v>6.2253596374582361E-3</c:v>
                </c:pt>
                <c:pt idx="8">
                  <c:v>2.6017968388962033E-3</c:v>
                </c:pt>
                <c:pt idx="9">
                  <c:v>2.7467882618967153E-3</c:v>
                </c:pt>
                <c:pt idx="10">
                  <c:v>8.5433571173201567E-3</c:v>
                </c:pt>
                <c:pt idx="11">
                  <c:v>4.3374125825586911E-3</c:v>
                </c:pt>
                <c:pt idx="12">
                  <c:v>4.4516752596321305E-3</c:v>
                </c:pt>
                <c:pt idx="13">
                  <c:v>1.3712507174184829E-2</c:v>
                </c:pt>
                <c:pt idx="14">
                  <c:v>7.949571911856676E-3</c:v>
                </c:pt>
                <c:pt idx="15">
                  <c:v>1.0629691072563521E-2</c:v>
                </c:pt>
                <c:pt idx="16">
                  <c:v>1.4819447601609741E-2</c:v>
                </c:pt>
                <c:pt idx="17">
                  <c:v>1.6666222010266202E-2</c:v>
                </c:pt>
                <c:pt idx="18">
                  <c:v>1.8782750445174801E-2</c:v>
                </c:pt>
                <c:pt idx="19">
                  <c:v>1.9572098822402347E-2</c:v>
                </c:pt>
                <c:pt idx="20">
                  <c:v>1.1217961309240359E-2</c:v>
                </c:pt>
                <c:pt idx="21">
                  <c:v>2.5299052756840024E-2</c:v>
                </c:pt>
                <c:pt idx="22">
                  <c:v>1.257623662878809E-2</c:v>
                </c:pt>
                <c:pt idx="23">
                  <c:v>1.7796590341034417E-2</c:v>
                </c:pt>
                <c:pt idx="24">
                  <c:v>2.1950933048454288E-2</c:v>
                </c:pt>
                <c:pt idx="25">
                  <c:v>2.1801751311498974E-2</c:v>
                </c:pt>
                <c:pt idx="26">
                  <c:v>2.5811471526711632E-2</c:v>
                </c:pt>
                <c:pt idx="27">
                  <c:v>3.0743352714800519E-2</c:v>
                </c:pt>
                <c:pt idx="28">
                  <c:v>2.5078156382904077E-2</c:v>
                </c:pt>
                <c:pt idx="29">
                  <c:v>2.9539507835081347E-2</c:v>
                </c:pt>
                <c:pt idx="30">
                  <c:v>3.1442853594135345E-2</c:v>
                </c:pt>
                <c:pt idx="31">
                  <c:v>3.3629648523800675E-2</c:v>
                </c:pt>
              </c:numCache>
            </c:numRef>
          </c:yVal>
        </c:ser>
        <c:axId val="41796736"/>
        <c:axId val="41798272"/>
      </c:scatterChart>
      <c:valAx>
        <c:axId val="41796736"/>
        <c:scaling>
          <c:orientation val="minMax"/>
        </c:scaling>
        <c:axPos val="b"/>
        <c:numFmt formatCode="General" sourceLinked="1"/>
        <c:tickLblPos val="nextTo"/>
        <c:crossAx val="41798272"/>
        <c:crosses val="autoZero"/>
        <c:crossBetween val="midCat"/>
      </c:valAx>
      <c:valAx>
        <c:axId val="41798272"/>
        <c:scaling>
          <c:orientation val="minMax"/>
        </c:scaling>
        <c:axPos val="l"/>
        <c:majorGridlines/>
        <c:numFmt formatCode="General" sourceLinked="1"/>
        <c:tickLblPos val="nextTo"/>
        <c:crossAx val="4179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1"/>
          <c:order val="0"/>
          <c:tx>
            <c:v>Vtsat</c:v>
          </c:tx>
          <c:spPr>
            <a:ln>
              <a:noFill/>
            </a:ln>
          </c:spPr>
          <c:trendline>
            <c:trendlineType val="linear"/>
            <c:intercept val="0"/>
          </c:trendline>
          <c:xVal>
            <c:numRef>
              <c:f>'Mis-tren'!$C$2:$C$33</c:f>
              <c:numCache>
                <c:formatCode>General</c:formatCode>
                <c:ptCount val="32"/>
                <c:pt idx="0">
                  <c:v>0.1388888888888889</c:v>
                </c:pt>
                <c:pt idx="1">
                  <c:v>0.27777777777777779</c:v>
                </c:pt>
                <c:pt idx="2">
                  <c:v>0.39283710065919308</c:v>
                </c:pt>
                <c:pt idx="3">
                  <c:v>0.55555555555555558</c:v>
                </c:pt>
                <c:pt idx="4">
                  <c:v>0.80187537387448027</c:v>
                </c:pt>
                <c:pt idx="5">
                  <c:v>1.0895340841010224</c:v>
                </c:pt>
                <c:pt idx="6">
                  <c:v>1.2422599874998832</c:v>
                </c:pt>
                <c:pt idx="7">
                  <c:v>1.6037507477489605</c:v>
                </c:pt>
                <c:pt idx="8">
                  <c:v>0.39283710065919308</c:v>
                </c:pt>
                <c:pt idx="9">
                  <c:v>0.78567420131838617</c:v>
                </c:pt>
                <c:pt idx="10">
                  <c:v>2.2680460581325725</c:v>
                </c:pt>
                <c:pt idx="11">
                  <c:v>0.78567420131838617</c:v>
                </c:pt>
                <c:pt idx="12">
                  <c:v>1.1111111111111112</c:v>
                </c:pt>
                <c:pt idx="13">
                  <c:v>3.2075014954979211</c:v>
                </c:pt>
                <c:pt idx="14">
                  <c:v>1.5713484026367723</c:v>
                </c:pt>
                <c:pt idx="15">
                  <c:v>3.0816677568068283</c:v>
                </c:pt>
                <c:pt idx="16">
                  <c:v>3.5136418446315325</c:v>
                </c:pt>
                <c:pt idx="17">
                  <c:v>3.9283710065919308</c:v>
                </c:pt>
                <c:pt idx="18">
                  <c:v>4.5360921162651451</c:v>
                </c:pt>
                <c:pt idx="19">
                  <c:v>4.9690399499995328</c:v>
                </c:pt>
                <c:pt idx="20">
                  <c:v>2.4845199749997664</c:v>
                </c:pt>
                <c:pt idx="21">
                  <c:v>7.1721913818655878</c:v>
                </c:pt>
                <c:pt idx="22">
                  <c:v>2.8688765527462343</c:v>
                </c:pt>
                <c:pt idx="23">
                  <c:v>5.6263298171314799</c:v>
                </c:pt>
                <c:pt idx="24">
                  <c:v>5.8560697410525542</c:v>
                </c:pt>
                <c:pt idx="25">
                  <c:v>6.4150029909958421</c:v>
                </c:pt>
                <c:pt idx="26">
                  <c:v>6.7620068827798292</c:v>
                </c:pt>
                <c:pt idx="27">
                  <c:v>8.2817332499992204</c:v>
                </c:pt>
                <c:pt idx="28">
                  <c:v>7.8567420131838617</c:v>
                </c:pt>
                <c:pt idx="29">
                  <c:v>8.784104611578833</c:v>
                </c:pt>
                <c:pt idx="30">
                  <c:v>9.3906028303168512</c:v>
                </c:pt>
                <c:pt idx="31">
                  <c:v>10.143010324169742</c:v>
                </c:pt>
              </c:numCache>
            </c:numRef>
          </c:xVal>
          <c:yVal>
            <c:numRef>
              <c:f>'Mis-tren'!$G$2:$G$33</c:f>
              <c:numCache>
                <c:formatCode>General</c:formatCode>
                <c:ptCount val="32"/>
                <c:pt idx="0">
                  <c:v>7.8660996990582619E-4</c:v>
                </c:pt>
                <c:pt idx="1">
                  <c:v>1.2926567098895507E-3</c:v>
                </c:pt>
                <c:pt idx="2">
                  <c:v>2.0927629733787545E-3</c:v>
                </c:pt>
                <c:pt idx="3">
                  <c:v>1.9316443772081852E-3</c:v>
                </c:pt>
                <c:pt idx="4">
                  <c:v>2.7914900823387124E-3</c:v>
                </c:pt>
                <c:pt idx="5">
                  <c:v>4.9537413971893762E-3</c:v>
                </c:pt>
                <c:pt idx="6">
                  <c:v>5.1541006495024241E-3</c:v>
                </c:pt>
                <c:pt idx="7">
                  <c:v>7.2082898565426455E-3</c:v>
                </c:pt>
                <c:pt idx="8">
                  <c:v>1.7979525968091225E-3</c:v>
                </c:pt>
                <c:pt idx="9">
                  <c:v>3.3263699523717145E-3</c:v>
                </c:pt>
                <c:pt idx="10">
                  <c:v>9.9101713873741386E-3</c:v>
                </c:pt>
                <c:pt idx="11">
                  <c:v>4.2981129010071315E-3</c:v>
                </c:pt>
                <c:pt idx="12">
                  <c:v>4.9963428654352261E-3</c:v>
                </c:pt>
                <c:pt idx="13">
                  <c:v>1.4146607733020905E-2</c:v>
                </c:pt>
                <c:pt idx="14">
                  <c:v>8.8374687573573394E-3</c:v>
                </c:pt>
                <c:pt idx="15">
                  <c:v>1.6057477924894946E-2</c:v>
                </c:pt>
                <c:pt idx="16">
                  <c:v>1.8870022586483529E-2</c:v>
                </c:pt>
                <c:pt idx="17">
                  <c:v>1.7403845691176551E-2</c:v>
                </c:pt>
                <c:pt idx="18">
                  <c:v>2.0601407279391085E-2</c:v>
                </c:pt>
                <c:pt idx="19">
                  <c:v>2.3333129226854727E-2</c:v>
                </c:pt>
                <c:pt idx="20">
                  <c:v>1.2921274317182468E-2</c:v>
                </c:pt>
                <c:pt idx="21">
                  <c:v>2.9993106937563439E-2</c:v>
                </c:pt>
                <c:pt idx="22">
                  <c:v>1.3910570961396579E-2</c:v>
                </c:pt>
                <c:pt idx="23">
                  <c:v>2.3356343392319776E-2</c:v>
                </c:pt>
                <c:pt idx="24">
                  <c:v>2.6436260095295004E-2</c:v>
                </c:pt>
                <c:pt idx="25">
                  <c:v>2.4171517232925502E-2</c:v>
                </c:pt>
                <c:pt idx="26">
                  <c:v>2.5887467544260304E-2</c:v>
                </c:pt>
                <c:pt idx="27">
                  <c:v>3.2604601817474238E-2</c:v>
                </c:pt>
                <c:pt idx="28">
                  <c:v>2.8192561485945768E-2</c:v>
                </c:pt>
                <c:pt idx="29">
                  <c:v>3.315665084066572E-2</c:v>
                </c:pt>
                <c:pt idx="30">
                  <c:v>3.3847657073668269E-2</c:v>
                </c:pt>
                <c:pt idx="31">
                  <c:v>3.1286646768957975E-2</c:v>
                </c:pt>
              </c:numCache>
            </c:numRef>
          </c:yVal>
        </c:ser>
        <c:axId val="41876480"/>
        <c:axId val="42148608"/>
      </c:scatterChart>
      <c:valAx>
        <c:axId val="41876480"/>
        <c:scaling>
          <c:orientation val="minMax"/>
        </c:scaling>
        <c:axPos val="b"/>
        <c:numFmt formatCode="General" sourceLinked="1"/>
        <c:tickLblPos val="nextTo"/>
        <c:crossAx val="42148608"/>
        <c:crosses val="autoZero"/>
        <c:crossBetween val="midCat"/>
      </c:valAx>
      <c:valAx>
        <c:axId val="42148608"/>
        <c:scaling>
          <c:orientation val="minMax"/>
        </c:scaling>
        <c:axPos val="l"/>
        <c:majorGridlines/>
        <c:numFmt formatCode="General" sourceLinked="1"/>
        <c:tickLblPos val="nextTo"/>
        <c:crossAx val="4187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Idlin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Idlin(/typical)</c:v>
          </c:tx>
          <c:spPr>
            <a:ln>
              <a:noFill/>
            </a:ln>
          </c:spPr>
          <c:xVal>
            <c:numRef>
              <c:f>'Mis-tren'!$C$2:$C$20</c:f>
              <c:numCache>
                <c:formatCode>General</c:formatCode>
                <c:ptCount val="19"/>
                <c:pt idx="0">
                  <c:v>0.1388888888888889</c:v>
                </c:pt>
                <c:pt idx="1">
                  <c:v>0.27777777777777779</c:v>
                </c:pt>
                <c:pt idx="2">
                  <c:v>0.39283710065919308</c:v>
                </c:pt>
                <c:pt idx="3">
                  <c:v>0.55555555555555558</c:v>
                </c:pt>
                <c:pt idx="4">
                  <c:v>0.80187537387448027</c:v>
                </c:pt>
                <c:pt idx="5">
                  <c:v>1.0895340841010224</c:v>
                </c:pt>
                <c:pt idx="6">
                  <c:v>1.2422599874998832</c:v>
                </c:pt>
                <c:pt idx="7">
                  <c:v>1.6037507477489605</c:v>
                </c:pt>
                <c:pt idx="8">
                  <c:v>0.39283710065919308</c:v>
                </c:pt>
                <c:pt idx="9">
                  <c:v>0.78567420131838617</c:v>
                </c:pt>
                <c:pt idx="10">
                  <c:v>2.2680460581325725</c:v>
                </c:pt>
                <c:pt idx="11">
                  <c:v>0.78567420131838617</c:v>
                </c:pt>
                <c:pt idx="12">
                  <c:v>1.1111111111111112</c:v>
                </c:pt>
                <c:pt idx="13">
                  <c:v>3.2075014954979211</c:v>
                </c:pt>
                <c:pt idx="14">
                  <c:v>1.5713484026367723</c:v>
                </c:pt>
                <c:pt idx="15">
                  <c:v>3.0816677568068283</c:v>
                </c:pt>
                <c:pt idx="16">
                  <c:v>3.5136418446315325</c:v>
                </c:pt>
                <c:pt idx="17">
                  <c:v>3.9283710065919308</c:v>
                </c:pt>
                <c:pt idx="18">
                  <c:v>4.5360921162651451</c:v>
                </c:pt>
              </c:numCache>
            </c:numRef>
          </c:xVal>
          <c:yVal>
            <c:numRef>
              <c:f>'Mis-tren'!$H$2:$H$20</c:f>
              <c:numCache>
                <c:formatCode>General</c:formatCode>
                <c:ptCount val="19"/>
                <c:pt idx="0">
                  <c:v>3.3487951490198814E-3</c:v>
                </c:pt>
                <c:pt idx="1">
                  <c:v>4.934908545394364E-2</c:v>
                </c:pt>
                <c:pt idx="2">
                  <c:v>0.13212432624935061</c:v>
                </c:pt>
                <c:pt idx="3">
                  <c:v>2.5013879444800637E-2</c:v>
                </c:pt>
                <c:pt idx="4">
                  <c:v>5.3841296463299812E-2</c:v>
                </c:pt>
                <c:pt idx="5">
                  <c:v>3.3787492730372778E-2</c:v>
                </c:pt>
                <c:pt idx="6">
                  <c:v>5.8701136441270597E-2</c:v>
                </c:pt>
                <c:pt idx="7">
                  <c:v>5.7877769065144836E-2</c:v>
                </c:pt>
                <c:pt idx="8">
                  <c:v>0.17012989524013034</c:v>
                </c:pt>
                <c:pt idx="9">
                  <c:v>0.11742442539425925</c:v>
                </c:pt>
                <c:pt idx="10">
                  <c:v>5.7877769065144836E-2</c:v>
                </c:pt>
                <c:pt idx="11">
                  <c:v>1.8437351622423701E-2</c:v>
                </c:pt>
                <c:pt idx="12">
                  <c:v>3.7212290835985179E-2</c:v>
                </c:pt>
                <c:pt idx="13">
                  <c:v>4.6001748919711219E-2</c:v>
                </c:pt>
                <c:pt idx="14">
                  <c:v>3.3931263866745019E-2</c:v>
                </c:pt>
                <c:pt idx="15">
                  <c:v>4.8919555469257865E-2</c:v>
                </c:pt>
                <c:pt idx="16">
                  <c:v>7.5648677556982472E-2</c:v>
                </c:pt>
                <c:pt idx="17">
                  <c:v>3.4675569783535691E-2</c:v>
                </c:pt>
                <c:pt idx="18">
                  <c:v>6.6892423226799017E-2</c:v>
                </c:pt>
              </c:numCache>
            </c:numRef>
          </c:yVal>
        </c:ser>
        <c:ser>
          <c:idx val="1"/>
          <c:order val="1"/>
          <c:tx>
            <c:v>Idlin(/mean)</c:v>
          </c:tx>
          <c:spPr>
            <a:ln w="28575">
              <a:noFill/>
            </a:ln>
          </c:spPr>
          <c:xVal>
            <c:numRef>
              <c:f>'Mis-tren'!$C$2:$C$33</c:f>
              <c:numCache>
                <c:formatCode>General</c:formatCode>
                <c:ptCount val="32"/>
                <c:pt idx="0">
                  <c:v>0.1388888888888889</c:v>
                </c:pt>
                <c:pt idx="1">
                  <c:v>0.27777777777777779</c:v>
                </c:pt>
                <c:pt idx="2">
                  <c:v>0.39283710065919308</c:v>
                </c:pt>
                <c:pt idx="3">
                  <c:v>0.55555555555555558</c:v>
                </c:pt>
                <c:pt idx="4">
                  <c:v>0.80187537387448027</c:v>
                </c:pt>
                <c:pt idx="5">
                  <c:v>1.0895340841010224</c:v>
                </c:pt>
                <c:pt idx="6">
                  <c:v>1.2422599874998832</c:v>
                </c:pt>
                <c:pt idx="7">
                  <c:v>1.6037507477489605</c:v>
                </c:pt>
                <c:pt idx="8">
                  <c:v>0.39283710065919308</c:v>
                </c:pt>
                <c:pt idx="9">
                  <c:v>0.78567420131838617</c:v>
                </c:pt>
                <c:pt idx="10">
                  <c:v>2.2680460581325725</c:v>
                </c:pt>
                <c:pt idx="11">
                  <c:v>0.78567420131838617</c:v>
                </c:pt>
                <c:pt idx="12">
                  <c:v>1.1111111111111112</c:v>
                </c:pt>
                <c:pt idx="13">
                  <c:v>3.2075014954979211</c:v>
                </c:pt>
                <c:pt idx="14">
                  <c:v>1.5713484026367723</c:v>
                </c:pt>
                <c:pt idx="15">
                  <c:v>3.0816677568068283</c:v>
                </c:pt>
                <c:pt idx="16">
                  <c:v>3.5136418446315325</c:v>
                </c:pt>
                <c:pt idx="17">
                  <c:v>3.9283710065919308</c:v>
                </c:pt>
                <c:pt idx="18">
                  <c:v>4.5360921162651451</c:v>
                </c:pt>
                <c:pt idx="19">
                  <c:v>4.9690399499995328</c:v>
                </c:pt>
                <c:pt idx="20">
                  <c:v>2.4845199749997664</c:v>
                </c:pt>
                <c:pt idx="21">
                  <c:v>7.1721913818655878</c:v>
                </c:pt>
                <c:pt idx="22">
                  <c:v>2.8688765527462343</c:v>
                </c:pt>
                <c:pt idx="23">
                  <c:v>5.6263298171314799</c:v>
                </c:pt>
                <c:pt idx="24">
                  <c:v>5.8560697410525542</c:v>
                </c:pt>
                <c:pt idx="25">
                  <c:v>6.4150029909958421</c:v>
                </c:pt>
                <c:pt idx="26">
                  <c:v>6.7620068827798292</c:v>
                </c:pt>
                <c:pt idx="27">
                  <c:v>8.2817332499992204</c:v>
                </c:pt>
                <c:pt idx="28">
                  <c:v>7.8567420131838617</c:v>
                </c:pt>
                <c:pt idx="29">
                  <c:v>8.784104611578833</c:v>
                </c:pt>
                <c:pt idx="30">
                  <c:v>9.3906028303168512</c:v>
                </c:pt>
                <c:pt idx="31">
                  <c:v>10.143010324169742</c:v>
                </c:pt>
              </c:numCache>
            </c:numRef>
          </c:xVal>
          <c:yVal>
            <c:numRef>
              <c:f>'Mis-tren'!$I$2:$I$33</c:f>
              <c:numCache>
                <c:formatCode>0.0000_);[Red]\(0.0000\)</c:formatCode>
                <c:ptCount val="32"/>
                <c:pt idx="0">
                  <c:v>3.4100249327737569E-3</c:v>
                </c:pt>
                <c:pt idx="1">
                  <c:v>5.2763214403081245E-2</c:v>
                </c:pt>
                <c:pt idx="2">
                  <c:v>0.14747376183477065</c:v>
                </c:pt>
                <c:pt idx="3">
                  <c:v>2.862098589042732E-2</c:v>
                </c:pt>
                <c:pt idx="4">
                  <c:v>6.2694606111451986E-2</c:v>
                </c:pt>
                <c:pt idx="5">
                  <c:v>4.0745532304997355E-2</c:v>
                </c:pt>
                <c:pt idx="6">
                  <c:v>7.3836548550877623E-2</c:v>
                </c:pt>
                <c:pt idx="7">
                  <c:v>8.1179120662181484E-2</c:v>
                </c:pt>
                <c:pt idx="8">
                  <c:v>0.1837307449619312</c:v>
                </c:pt>
                <c:pt idx="9">
                  <c:v>0.13147065217089718</c:v>
                </c:pt>
                <c:pt idx="10">
                  <c:v>4.3520727612324304E-2</c:v>
                </c:pt>
                <c:pt idx="11">
                  <c:v>2.0505279963754442E-2</c:v>
                </c:pt>
                <c:pt idx="12">
                  <c:v>4.2121790508831809E-2</c:v>
                </c:pt>
                <c:pt idx="13">
                  <c:v>5.4405015146736256E-2</c:v>
                </c:pt>
                <c:pt idx="14">
                  <c:v>3.6654327837745096E-2</c:v>
                </c:pt>
                <c:pt idx="15">
                  <c:v>5.1120472613797985E-2</c:v>
                </c:pt>
                <c:pt idx="16">
                  <c:v>8.0167827048421972E-2</c:v>
                </c:pt>
                <c:pt idx="17">
                  <c:v>3.7473685725712372E-2</c:v>
                </c:pt>
                <c:pt idx="18">
                  <c:v>7.8305036181635354E-2</c:v>
                </c:pt>
                <c:pt idx="19">
                  <c:v>4.8161655666048027E-2</c:v>
                </c:pt>
                <c:pt idx="20">
                  <c:v>3.9042314967628632E-2</c:v>
                </c:pt>
                <c:pt idx="21">
                  <c:v>7.7483205631086724E-2</c:v>
                </c:pt>
                <c:pt idx="22">
                  <c:v>2.1322886815026695E-2</c:v>
                </c:pt>
                <c:pt idx="23">
                  <c:v>0.13685269183798185</c:v>
                </c:pt>
                <c:pt idx="24">
                  <c:v>0.11961871481045483</c:v>
                </c:pt>
                <c:pt idx="25">
                  <c:v>0.14134373486230645</c:v>
                </c:pt>
                <c:pt idx="26">
                  <c:v>6.4400362944801948E-2</c:v>
                </c:pt>
                <c:pt idx="27">
                  <c:v>0.14558718737171872</c:v>
                </c:pt>
                <c:pt idx="28">
                  <c:v>0.13141652474886581</c:v>
                </c:pt>
                <c:pt idx="29">
                  <c:v>8.0641660193232767E-2</c:v>
                </c:pt>
                <c:pt idx="30">
                  <c:v>0.18421363330339191</c:v>
                </c:pt>
                <c:pt idx="31">
                  <c:v>7.1122696367721214E-2</c:v>
                </c:pt>
              </c:numCache>
            </c:numRef>
          </c:yVal>
        </c:ser>
        <c:axId val="42177664"/>
        <c:axId val="42179200"/>
      </c:scatterChart>
      <c:valAx>
        <c:axId val="42177664"/>
        <c:scaling>
          <c:orientation val="minMax"/>
        </c:scaling>
        <c:axPos val="b"/>
        <c:numFmt formatCode="General" sourceLinked="1"/>
        <c:tickLblPos val="nextTo"/>
        <c:crossAx val="42179200"/>
        <c:crosses val="autoZero"/>
        <c:crossBetween val="midCat"/>
      </c:valAx>
      <c:valAx>
        <c:axId val="42179200"/>
        <c:scaling>
          <c:orientation val="minMax"/>
        </c:scaling>
        <c:axPos val="l"/>
        <c:majorGridlines/>
        <c:numFmt formatCode="General" sourceLinked="1"/>
        <c:tickLblPos val="nextTo"/>
        <c:crossAx val="4217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28575</xdr:rowOff>
    </xdr:from>
    <xdr:to>
      <xdr:col>18</xdr:col>
      <xdr:colOff>333375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16</xdr:row>
      <xdr:rowOff>95250</xdr:rowOff>
    </xdr:from>
    <xdr:to>
      <xdr:col>18</xdr:col>
      <xdr:colOff>352425</xdr:colOff>
      <xdr:row>32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33</xdr:row>
      <xdr:rowOff>28575</xdr:rowOff>
    </xdr:from>
    <xdr:to>
      <xdr:col>18</xdr:col>
      <xdr:colOff>361950</xdr:colOff>
      <xdr:row>49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19" workbookViewId="0">
      <selection activeCell="K51" sqref="K51"/>
    </sheetView>
  </sheetViews>
  <sheetFormatPr defaultRowHeight="13.5"/>
  <cols>
    <col min="3" max="3" width="15.375" customWidth="1"/>
    <col min="9" max="9" width="9.5" style="31" bestFit="1" customWidth="1"/>
  </cols>
  <sheetData>
    <row r="1" spans="1:10">
      <c r="A1" t="s">
        <v>25</v>
      </c>
      <c r="B1" t="s">
        <v>26</v>
      </c>
      <c r="C1" t="s">
        <v>24</v>
      </c>
      <c r="D1" t="s">
        <v>6</v>
      </c>
      <c r="F1" t="s">
        <v>7</v>
      </c>
      <c r="H1" t="s">
        <v>4</v>
      </c>
      <c r="J1" t="s">
        <v>5</v>
      </c>
    </row>
    <row r="2" spans="1:10">
      <c r="A2">
        <v>7.2</v>
      </c>
      <c r="B2">
        <v>7.2</v>
      </c>
      <c r="C2">
        <f>1/SQRT(A2*B2)</f>
        <v>0.1388888888888889</v>
      </c>
      <c r="D2">
        <f>'7d2_7d2'!N75</f>
        <v>2.0990507345021482E-3</v>
      </c>
      <c r="E2">
        <f>D2/SQRT(2)</f>
        <v>1.4842530084210723E-3</v>
      </c>
      <c r="F2">
        <f>'7d2_7d2'!R75</f>
        <v>1.1124344877387117E-3</v>
      </c>
      <c r="G2">
        <f>F2/SQRT(2)</f>
        <v>7.8660996990582619E-4</v>
      </c>
      <c r="H2">
        <f>'7d2_7d2'!F75</f>
        <v>3.3487951490198814E-3</v>
      </c>
      <c r="I2" s="31">
        <f>'7d2_7d2'!F73/'7d2_7d2'!D73</f>
        <v>3.4100249327737569E-3</v>
      </c>
    </row>
    <row r="3" spans="1:10">
      <c r="A3">
        <v>7.2</v>
      </c>
      <c r="B3">
        <v>1.8</v>
      </c>
      <c r="C3">
        <f t="shared" ref="C3:C33" si="0">1/SQRT(A3*B3)</f>
        <v>0.27777777777777779</v>
      </c>
      <c r="D3">
        <f>'7d2_1d8'!N77</f>
        <v>2.4947051039653258E-3</v>
      </c>
      <c r="E3">
        <f t="shared" ref="E3:E33" si="1">D3/SQRT(2)</f>
        <v>1.7640228960745727E-3</v>
      </c>
      <c r="F3">
        <f>'7d2_1d8'!R77</f>
        <v>1.8280926506183859E-3</v>
      </c>
      <c r="G3">
        <f t="shared" ref="G3:G33" si="2">F3/SQRT(2)</f>
        <v>1.2926567098895507E-3</v>
      </c>
      <c r="H3">
        <f>'7d2_1d8'!F77</f>
        <v>4.934908545394364E-2</v>
      </c>
      <c r="I3" s="31">
        <f>'7d2_1d8'!F75/'7d2_1d8'!D75</f>
        <v>5.2763214403081245E-2</v>
      </c>
    </row>
    <row r="4" spans="1:10">
      <c r="A4">
        <v>7.2</v>
      </c>
      <c r="B4">
        <v>0.9</v>
      </c>
      <c r="C4">
        <f t="shared" si="0"/>
        <v>0.39283710065919308</v>
      </c>
      <c r="D4">
        <f>'7d2_d9'!N78</f>
        <v>2.6585840317184702E-3</v>
      </c>
      <c r="E4">
        <f t="shared" si="1"/>
        <v>1.8799027971824014E-3</v>
      </c>
      <c r="F4">
        <f>'7d2_d9'!R78</f>
        <v>2.9596137797844794E-3</v>
      </c>
      <c r="G4">
        <f t="shared" si="2"/>
        <v>2.0927629733787545E-3</v>
      </c>
      <c r="H4">
        <f>'7d2_d9'!F78</f>
        <v>0.13212432624935061</v>
      </c>
      <c r="I4" s="31">
        <f>'7d2_d9'!F76/'7d2_d9'!D76</f>
        <v>0.14747376183477065</v>
      </c>
    </row>
    <row r="5" spans="1:10">
      <c r="A5">
        <v>7.2</v>
      </c>
      <c r="B5">
        <v>0.45</v>
      </c>
      <c r="C5">
        <f t="shared" si="0"/>
        <v>0.55555555555555558</v>
      </c>
      <c r="D5">
        <f>'7d2_d45'!N77</f>
        <v>2.6930808328485727E-3</v>
      </c>
      <c r="E5">
        <f t="shared" si="1"/>
        <v>1.9042957191907407E-3</v>
      </c>
      <c r="F5">
        <f>'7d2_d45'!R77</f>
        <v>2.7317576759295463E-3</v>
      </c>
      <c r="G5">
        <f t="shared" si="2"/>
        <v>1.9316443772081852E-3</v>
      </c>
      <c r="H5">
        <f>'7d2_d45'!F77</f>
        <v>2.5013879444800637E-2</v>
      </c>
      <c r="I5" s="31">
        <f>'7d2_d45'!F75/'7d2_d45'!D75</f>
        <v>2.862098589042732E-2</v>
      </c>
    </row>
    <row r="6" spans="1:10">
      <c r="A6">
        <v>7.2</v>
      </c>
      <c r="B6">
        <v>0.216</v>
      </c>
      <c r="C6">
        <f t="shared" si="0"/>
        <v>0.80187537387448027</v>
      </c>
      <c r="D6">
        <f>'7d2_d216'!N78</f>
        <v>5.4500220949519652E-3</v>
      </c>
      <c r="E6">
        <f t="shared" si="1"/>
        <v>3.8537475809570483E-3</v>
      </c>
      <c r="F6">
        <f>'7d2_d216'!R78</f>
        <v>3.9477631336733952E-3</v>
      </c>
      <c r="G6">
        <f t="shared" si="2"/>
        <v>2.7914900823387124E-3</v>
      </c>
      <c r="H6">
        <f>'7d2_d216'!F78</f>
        <v>5.3841296463299812E-2</v>
      </c>
      <c r="I6" s="31">
        <f>'7d2_d216'!F76/'7d2_d216'!D76</f>
        <v>6.2694606111451986E-2</v>
      </c>
    </row>
    <row r="7" spans="1:10">
      <c r="A7">
        <v>7.2</v>
      </c>
      <c r="B7">
        <v>0.11700000000000001</v>
      </c>
      <c r="C7">
        <f t="shared" si="0"/>
        <v>1.0895340841010224</v>
      </c>
      <c r="D7">
        <f>'7d2_d117'!N79</f>
        <v>6.0062198609968981E-3</v>
      </c>
      <c r="E7">
        <f t="shared" si="1"/>
        <v>4.2470387930082293E-3</v>
      </c>
      <c r="F7">
        <f>'7d2_d117'!R79</f>
        <v>7.0056482683942614E-3</v>
      </c>
      <c r="G7">
        <f t="shared" si="2"/>
        <v>4.9537413971893762E-3</v>
      </c>
      <c r="H7">
        <f>'7d2_d117'!F79</f>
        <v>3.3787492730372778E-2</v>
      </c>
      <c r="I7" s="31">
        <f>'7d2_d117'!F77/'7d2_d117'!D77</f>
        <v>4.0745532304997355E-2</v>
      </c>
    </row>
    <row r="8" spans="1:10">
      <c r="A8">
        <v>7.2</v>
      </c>
      <c r="B8">
        <v>0.09</v>
      </c>
      <c r="C8">
        <f t="shared" si="0"/>
        <v>1.2422599874998832</v>
      </c>
      <c r="D8">
        <f>'7d2_d09'!N76</f>
        <v>6.1747465005819943E-3</v>
      </c>
      <c r="E8">
        <f t="shared" si="1"/>
        <v>4.3662051226694316E-3</v>
      </c>
      <c r="F8">
        <f>'7d2_d09'!R76</f>
        <v>7.2889990403623064E-3</v>
      </c>
      <c r="G8">
        <f t="shared" si="2"/>
        <v>5.1541006495024241E-3</v>
      </c>
      <c r="H8">
        <f>'7d2_d09'!F76</f>
        <v>5.8701136441270597E-2</v>
      </c>
      <c r="I8" s="31">
        <f>'7d2_d09'!F74/'7d2_d09'!D74</f>
        <v>7.3836548550877623E-2</v>
      </c>
    </row>
    <row r="9" spans="1:10">
      <c r="A9">
        <v>7.2</v>
      </c>
      <c r="B9">
        <v>5.3999999999999999E-2</v>
      </c>
      <c r="C9">
        <f t="shared" si="0"/>
        <v>1.6037507477489605</v>
      </c>
      <c r="D9">
        <f>'7d2_d054'!N80</f>
        <v>8.8039880299434926E-3</v>
      </c>
      <c r="E9">
        <f t="shared" si="1"/>
        <v>6.2253596374582361E-3</v>
      </c>
      <c r="F9">
        <f>'7d2_d054'!R80</f>
        <v>1.0194061276639022E-2</v>
      </c>
      <c r="G9">
        <f t="shared" si="2"/>
        <v>7.2082898565426455E-3</v>
      </c>
      <c r="H9">
        <f>'7d2_d054'!F80</f>
        <v>5.7877769065144836E-2</v>
      </c>
      <c r="I9" s="31">
        <f>'7d2_d054'!F78/'7d2_d054'!D78</f>
        <v>8.1179120662181484E-2</v>
      </c>
    </row>
    <row r="10" spans="1:10">
      <c r="A10">
        <v>3.6</v>
      </c>
      <c r="B10">
        <v>1.8</v>
      </c>
      <c r="C10">
        <f t="shared" si="0"/>
        <v>0.39283710065919308</v>
      </c>
      <c r="D10">
        <f>'3d6_1d8'!N79</f>
        <v>3.6794963761064576E-3</v>
      </c>
      <c r="E10">
        <f t="shared" si="1"/>
        <v>2.6017968388962033E-3</v>
      </c>
      <c r="F10">
        <f>'3d6_1d8'!R79</f>
        <v>2.5426889469113865E-3</v>
      </c>
      <c r="G10">
        <f t="shared" si="2"/>
        <v>1.7979525968091225E-3</v>
      </c>
      <c r="H10">
        <f>'3d6_1d8'!F79</f>
        <v>0.17012989524013034</v>
      </c>
      <c r="I10" s="31">
        <f>'3d6_1d8'!F77/'3d6_1d8'!D77</f>
        <v>0.1837307449619312</v>
      </c>
    </row>
    <row r="11" spans="1:10">
      <c r="A11">
        <v>3.6</v>
      </c>
      <c r="B11">
        <v>0.45</v>
      </c>
      <c r="C11">
        <f t="shared" si="0"/>
        <v>0.78567420131838617</v>
      </c>
      <c r="D11">
        <f>'3d6_d45'!N79</f>
        <v>3.884545212941556E-3</v>
      </c>
      <c r="E11">
        <f t="shared" si="1"/>
        <v>2.7467882618967153E-3</v>
      </c>
      <c r="F11">
        <f>'3d6_d45'!R79</f>
        <v>4.7041975001144249E-3</v>
      </c>
      <c r="G11">
        <f t="shared" si="2"/>
        <v>3.3263699523717145E-3</v>
      </c>
      <c r="H11">
        <f>'3d6_d45'!F79</f>
        <v>0.11742442539425925</v>
      </c>
      <c r="I11" s="31">
        <f>'3d6_d45'!F77/'3d6_d45'!D77</f>
        <v>0.13147065217089718</v>
      </c>
    </row>
    <row r="12" spans="1:10">
      <c r="A12">
        <v>3.6</v>
      </c>
      <c r="B12">
        <v>5.3999999999999999E-2</v>
      </c>
      <c r="C12">
        <f t="shared" si="0"/>
        <v>2.2680460581325725</v>
      </c>
      <c r="D12">
        <f>'3d6_d054'!N77</f>
        <v>1.2082131503510875E-2</v>
      </c>
      <c r="E12">
        <f t="shared" si="1"/>
        <v>8.5433571173201567E-3</v>
      </c>
      <c r="F12">
        <f>'3d6_d054'!R77</f>
        <v>1.40150987814663E-2</v>
      </c>
      <c r="G12">
        <f t="shared" si="2"/>
        <v>9.9101713873741386E-3</v>
      </c>
      <c r="H12">
        <f>'7d2_d054'!F80</f>
        <v>5.7877769065144836E-2</v>
      </c>
      <c r="I12" s="31">
        <f>'3d6_d054'!F75/'3d6_d054'!D75</f>
        <v>4.3520727612324304E-2</v>
      </c>
    </row>
    <row r="13" spans="1:10">
      <c r="A13">
        <v>1.8</v>
      </c>
      <c r="B13">
        <v>0.9</v>
      </c>
      <c r="C13">
        <f t="shared" si="0"/>
        <v>0.78567420131838617</v>
      </c>
      <c r="D13">
        <f>'1d8_d9'!N78</f>
        <v>6.1340276998622136E-3</v>
      </c>
      <c r="E13">
        <f t="shared" si="1"/>
        <v>4.3374125825586911E-3</v>
      </c>
      <c r="F13">
        <f>'1d8_d9'!R78</f>
        <v>6.0784495572150541E-3</v>
      </c>
      <c r="G13">
        <f t="shared" si="2"/>
        <v>4.2981129010071315E-3</v>
      </c>
      <c r="H13">
        <f>'1d8_d9'!F78</f>
        <v>1.8437351622423701E-2</v>
      </c>
      <c r="I13" s="31">
        <f>'1d8_d9'!F76/'1d8_d9'!D76</f>
        <v>2.0505279963754442E-2</v>
      </c>
    </row>
    <row r="14" spans="1:10">
      <c r="A14">
        <v>1.8</v>
      </c>
      <c r="B14">
        <v>0.45</v>
      </c>
      <c r="C14">
        <f t="shared" si="0"/>
        <v>1.1111111111111112</v>
      </c>
      <c r="D14">
        <f>'1d8_d45'!N78</f>
        <v>6.2956195274525284E-3</v>
      </c>
      <c r="E14">
        <f t="shared" si="1"/>
        <v>4.4516752596321305E-3</v>
      </c>
      <c r="F14">
        <f>'1d8_d45'!R78</f>
        <v>7.0658958425645494E-3</v>
      </c>
      <c r="G14">
        <f t="shared" si="2"/>
        <v>4.9963428654352261E-3</v>
      </c>
      <c r="H14">
        <f>'1d8_d45'!F78</f>
        <v>3.7212290835985179E-2</v>
      </c>
      <c r="I14" s="31">
        <f>'1d8_d45'!F76/'1d8_d45'!D76</f>
        <v>4.2121790508831809E-2</v>
      </c>
    </row>
    <row r="15" spans="1:10">
      <c r="A15">
        <v>1.8</v>
      </c>
      <c r="B15">
        <v>5.3999999999999999E-2</v>
      </c>
      <c r="C15">
        <f t="shared" si="0"/>
        <v>3.2075014954979211</v>
      </c>
      <c r="D15">
        <f>'1d8_d054'!N79</f>
        <v>1.9392413619870551E-2</v>
      </c>
      <c r="E15">
        <f t="shared" si="1"/>
        <v>1.3712507174184829E-2</v>
      </c>
      <c r="F15">
        <f>'1d8_d054'!R79</f>
        <v>2.000632451761027E-2</v>
      </c>
      <c r="G15">
        <f t="shared" si="2"/>
        <v>1.4146607733020905E-2</v>
      </c>
      <c r="H15">
        <f>'1d8_d054'!F79</f>
        <v>4.6001748919711219E-2</v>
      </c>
      <c r="I15" s="31">
        <f>'1d8_d054'!F77/'1d8_d054'!D77</f>
        <v>5.4405015146736256E-2</v>
      </c>
    </row>
    <row r="16" spans="1:10">
      <c r="A16">
        <v>0.9</v>
      </c>
      <c r="B16">
        <v>0.45</v>
      </c>
      <c r="C16">
        <f t="shared" si="0"/>
        <v>1.5713484026367723</v>
      </c>
      <c r="D16">
        <f>d9_d45!N79</f>
        <v>1.1242392412807927E-2</v>
      </c>
      <c r="E16">
        <f t="shared" si="1"/>
        <v>7.949571911856676E-3</v>
      </c>
      <c r="F16">
        <f>d9_d45!R79</f>
        <v>1.2498068173703254E-2</v>
      </c>
      <c r="G16">
        <f t="shared" si="2"/>
        <v>8.8374687573573394E-3</v>
      </c>
      <c r="H16">
        <f>d9_d45!F79</f>
        <v>3.3931263866745019E-2</v>
      </c>
      <c r="I16" s="31">
        <f>d9_d45!F77/d9_d45!D77</f>
        <v>3.6654327837745096E-2</v>
      </c>
    </row>
    <row r="17" spans="1:9">
      <c r="A17">
        <v>0.9</v>
      </c>
      <c r="B17">
        <v>0.11700000000000001</v>
      </c>
      <c r="C17">
        <f t="shared" si="0"/>
        <v>3.0816677568068283</v>
      </c>
      <c r="D17">
        <f>d9_d117!N79</f>
        <v>1.5032653278655543E-2</v>
      </c>
      <c r="E17">
        <f t="shared" si="1"/>
        <v>1.0629691072563521E-2</v>
      </c>
      <c r="F17">
        <f>d9_d117!R79</f>
        <v>2.2708703058893016E-2</v>
      </c>
      <c r="G17">
        <f t="shared" si="2"/>
        <v>1.6057477924894946E-2</v>
      </c>
      <c r="H17">
        <f>d9_d117!F79</f>
        <v>4.8919555469257865E-2</v>
      </c>
      <c r="I17" s="31">
        <f>d9_d117!F77/d9_d117!D77</f>
        <v>5.1120472613797985E-2</v>
      </c>
    </row>
    <row r="18" spans="1:9">
      <c r="A18">
        <v>0.9</v>
      </c>
      <c r="B18">
        <v>0.09</v>
      </c>
      <c r="C18">
        <f t="shared" si="0"/>
        <v>3.5136418446315325</v>
      </c>
      <c r="D18">
        <f>d9_d09!N77</f>
        <v>2.0957863785073933E-2</v>
      </c>
      <c r="E18">
        <f t="shared" si="1"/>
        <v>1.4819447601609741E-2</v>
      </c>
      <c r="F18">
        <f>d9_d09!R77</f>
        <v>2.6686241864091638E-2</v>
      </c>
      <c r="G18">
        <f t="shared" si="2"/>
        <v>1.8870022586483529E-2</v>
      </c>
      <c r="H18">
        <f>d9_d09!F77</f>
        <v>7.5648677556982472E-2</v>
      </c>
      <c r="I18" s="31">
        <f>d9_d09!F75/d9_d09!D75</f>
        <v>8.0167827048421972E-2</v>
      </c>
    </row>
    <row r="19" spans="1:9">
      <c r="A19">
        <v>0.9</v>
      </c>
      <c r="B19">
        <v>7.1999999999999995E-2</v>
      </c>
      <c r="C19">
        <f t="shared" si="0"/>
        <v>3.9283710065919308</v>
      </c>
      <c r="D19">
        <f>d9_d072!N78</f>
        <v>2.3569597200439451E-2</v>
      </c>
      <c r="E19">
        <f t="shared" si="1"/>
        <v>1.6666222010266202E-2</v>
      </c>
      <c r="F19">
        <f>d9_d072!R78</f>
        <v>2.4612754613910433E-2</v>
      </c>
      <c r="G19">
        <f t="shared" si="2"/>
        <v>1.7403845691176551E-2</v>
      </c>
      <c r="H19">
        <f>d9_d072!F78</f>
        <v>3.4675569783535691E-2</v>
      </c>
      <c r="I19" s="31">
        <f>d9_d072!F76/d9_d072!D76</f>
        <v>3.7473685725712372E-2</v>
      </c>
    </row>
    <row r="20" spans="1:9">
      <c r="A20">
        <v>0.9</v>
      </c>
      <c r="B20">
        <v>5.3999999999999999E-2</v>
      </c>
      <c r="C20">
        <f t="shared" si="0"/>
        <v>4.5360921162651451</v>
      </c>
      <c r="D20">
        <f>d9_d054!N80</f>
        <v>2.6562820418235496E-2</v>
      </c>
      <c r="E20">
        <f t="shared" si="1"/>
        <v>1.8782750445174801E-2</v>
      </c>
      <c r="F20">
        <f>d9_d054!R80</f>
        <v>2.913478957848668E-2</v>
      </c>
      <c r="G20">
        <f t="shared" si="2"/>
        <v>2.0601407279391085E-2</v>
      </c>
      <c r="H20">
        <f>d9_d054!F80</f>
        <v>6.6892423226799017E-2</v>
      </c>
      <c r="I20" s="31">
        <f>d9_d054!F78/d9_d054!D78</f>
        <v>7.8305036181635354E-2</v>
      </c>
    </row>
    <row r="21" spans="1:9">
      <c r="A21">
        <v>0.45</v>
      </c>
      <c r="B21">
        <v>0.09</v>
      </c>
      <c r="C21">
        <f t="shared" si="0"/>
        <v>4.9690399499995328</v>
      </c>
      <c r="D21">
        <f>d45_d09!N80</f>
        <v>2.7679127598747886E-2</v>
      </c>
      <c r="E21">
        <f t="shared" si="1"/>
        <v>1.9572098822402347E-2</v>
      </c>
      <c r="F21">
        <f>d45_d09!R80</f>
        <v>3.2998027805222006E-2</v>
      </c>
      <c r="G21">
        <f t="shared" si="2"/>
        <v>2.3333129226854727E-2</v>
      </c>
      <c r="I21" s="31">
        <f>d45_d09!F78/d45_d09!D78</f>
        <v>4.8161655666048027E-2</v>
      </c>
    </row>
    <row r="22" spans="1:9">
      <c r="A22">
        <v>0.36</v>
      </c>
      <c r="B22">
        <v>0.45</v>
      </c>
      <c r="C22">
        <f t="shared" si="0"/>
        <v>2.4845199749997664</v>
      </c>
      <c r="D22">
        <f>d36_d45!N80</f>
        <v>1.5864593025704359E-2</v>
      </c>
      <c r="E22">
        <f t="shared" si="1"/>
        <v>1.1217961309240359E-2</v>
      </c>
      <c r="F22">
        <f>d36_d45!R80</f>
        <v>1.82734413825026E-2</v>
      </c>
      <c r="G22">
        <f t="shared" si="2"/>
        <v>1.2921274317182468E-2</v>
      </c>
      <c r="I22" s="31">
        <f>d36_d45!F78/d36_d45!D78</f>
        <v>3.9042314967628632E-2</v>
      </c>
    </row>
    <row r="23" spans="1:9">
      <c r="A23">
        <v>0.36</v>
      </c>
      <c r="B23">
        <v>5.3999999999999999E-2</v>
      </c>
      <c r="C23">
        <f t="shared" si="0"/>
        <v>7.1721913818655878</v>
      </c>
      <c r="D23">
        <f>d36_d054!N79</f>
        <v>3.5778263523915603E-2</v>
      </c>
      <c r="E23">
        <f t="shared" si="1"/>
        <v>2.5299052756840024E-2</v>
      </c>
      <c r="F23">
        <f>d36_d054!R79</f>
        <v>4.2416658608808784E-2</v>
      </c>
      <c r="G23">
        <f t="shared" si="2"/>
        <v>2.9993106937563439E-2</v>
      </c>
      <c r="I23" s="31">
        <f>d36_d054!F77/d36_d054!D77</f>
        <v>7.7483205631086724E-2</v>
      </c>
    </row>
    <row r="24" spans="1:9">
      <c r="A24">
        <v>0.27</v>
      </c>
      <c r="B24">
        <v>0.45</v>
      </c>
      <c r="C24">
        <f t="shared" si="0"/>
        <v>2.8688765527462343</v>
      </c>
      <c r="D24">
        <f>d27_d45!N79</f>
        <v>1.7785484404045409E-2</v>
      </c>
      <c r="E24">
        <f t="shared" si="1"/>
        <v>1.257623662878809E-2</v>
      </c>
      <c r="F24">
        <f>d27_d45!R79</f>
        <v>1.9672518113960386E-2</v>
      </c>
      <c r="G24">
        <f t="shared" si="2"/>
        <v>1.3910570961396579E-2</v>
      </c>
      <c r="I24" s="31">
        <f>d27_d45!F77/d27_d45!D77</f>
        <v>2.1322886815026695E-2</v>
      </c>
    </row>
    <row r="25" spans="1:9">
      <c r="A25">
        <v>0.27</v>
      </c>
      <c r="B25">
        <v>0.11700000000000001</v>
      </c>
      <c r="C25">
        <f t="shared" si="0"/>
        <v>5.6263298171314799</v>
      </c>
      <c r="D25">
        <f>d27_d117!N80</f>
        <v>2.5168179424288901E-2</v>
      </c>
      <c r="E25">
        <f t="shared" si="1"/>
        <v>1.7796590341034417E-2</v>
      </c>
      <c r="F25">
        <f>d27_d117!R80</f>
        <v>3.3030857592861854E-2</v>
      </c>
      <c r="G25">
        <f t="shared" si="2"/>
        <v>2.3356343392319776E-2</v>
      </c>
      <c r="I25" s="31">
        <f>d27_d117!F78/d27_d117!D78</f>
        <v>0.13685269183798185</v>
      </c>
    </row>
    <row r="26" spans="1:9">
      <c r="A26">
        <v>0.27</v>
      </c>
      <c r="B26">
        <v>0.108</v>
      </c>
      <c r="C26">
        <f t="shared" si="0"/>
        <v>5.8560697410525542</v>
      </c>
      <c r="D26">
        <f>d27_d108!N79</f>
        <v>3.1043307223867844E-2</v>
      </c>
      <c r="E26">
        <f t="shared" si="1"/>
        <v>2.1950933048454288E-2</v>
      </c>
      <c r="F26">
        <f>d27_d108!R79</f>
        <v>3.7386517565188848E-2</v>
      </c>
      <c r="G26">
        <f t="shared" si="2"/>
        <v>2.6436260095295004E-2</v>
      </c>
      <c r="I26" s="31">
        <f>d27_d108!F77/d27_d108!D77</f>
        <v>0.11961871481045483</v>
      </c>
    </row>
    <row r="27" spans="1:9">
      <c r="A27">
        <v>0.27</v>
      </c>
      <c r="B27">
        <v>0.09</v>
      </c>
      <c r="C27">
        <f t="shared" si="0"/>
        <v>6.4150029909958421</v>
      </c>
      <c r="D27">
        <f>d27_d09!N79</f>
        <v>3.0832332388207262E-2</v>
      </c>
      <c r="E27">
        <f t="shared" si="1"/>
        <v>2.1801751311498974E-2</v>
      </c>
      <c r="F27">
        <f>d27_d09!R79</f>
        <v>3.4183687493938235E-2</v>
      </c>
      <c r="G27">
        <f t="shared" si="2"/>
        <v>2.4171517232925502E-2</v>
      </c>
      <c r="I27" s="31">
        <f>d27_d09!F77/d27_d09!D77</f>
        <v>0.14134373486230645</v>
      </c>
    </row>
    <row r="28" spans="1:9">
      <c r="A28">
        <v>0.27</v>
      </c>
      <c r="B28">
        <v>8.1000000000000003E-2</v>
      </c>
      <c r="C28">
        <f t="shared" si="0"/>
        <v>6.7620068827798292</v>
      </c>
      <c r="D28">
        <f>d27_d081!N80</f>
        <v>3.6502933097882571E-2</v>
      </c>
      <c r="E28">
        <f t="shared" si="1"/>
        <v>2.5811471526711632E-2</v>
      </c>
      <c r="F28">
        <f>d27_d081!R80</f>
        <v>3.6610407696586245E-2</v>
      </c>
      <c r="G28">
        <f t="shared" si="2"/>
        <v>2.5887467544260304E-2</v>
      </c>
      <c r="I28" s="31">
        <f>d27_d081!F78/d27_d081!D78</f>
        <v>6.4400362944801948E-2</v>
      </c>
    </row>
    <row r="29" spans="1:9">
      <c r="A29">
        <v>0.27</v>
      </c>
      <c r="B29">
        <v>5.3999999999999999E-2</v>
      </c>
      <c r="C29">
        <f t="shared" si="0"/>
        <v>8.2817332499992204</v>
      </c>
      <c r="D29">
        <f>d27_d054!N78</f>
        <v>4.3477666362090606E-2</v>
      </c>
      <c r="E29">
        <f t="shared" si="1"/>
        <v>3.0743352714800519E-2</v>
      </c>
      <c r="F29">
        <f>d27_d054!R78</f>
        <v>4.6109870086046535E-2</v>
      </c>
      <c r="G29">
        <f t="shared" si="2"/>
        <v>3.2604601817474238E-2</v>
      </c>
      <c r="I29" s="31">
        <f>d27_d054!F76/d27_d054!D76</f>
        <v>0.14558718737171872</v>
      </c>
    </row>
    <row r="30" spans="1:9">
      <c r="A30">
        <v>0.18</v>
      </c>
      <c r="B30">
        <v>0.09</v>
      </c>
      <c r="C30">
        <f t="shared" si="0"/>
        <v>7.8567420131838617</v>
      </c>
      <c r="D30">
        <f>d18_d09!N80</f>
        <v>3.5465868876016347E-2</v>
      </c>
      <c r="E30">
        <f t="shared" si="1"/>
        <v>2.5078156382904077E-2</v>
      </c>
      <c r="F30">
        <f>d18_d09!R80</f>
        <v>3.9870302811461887E-2</v>
      </c>
      <c r="G30">
        <f t="shared" si="2"/>
        <v>2.8192561485945768E-2</v>
      </c>
      <c r="I30" s="31">
        <f>d18_d09!F78/d18_d09!D78</f>
        <v>0.13141652474886581</v>
      </c>
    </row>
    <row r="31" spans="1:9">
      <c r="A31">
        <v>0.18</v>
      </c>
      <c r="B31">
        <v>7.1999999999999995E-2</v>
      </c>
      <c r="C31">
        <f t="shared" si="0"/>
        <v>8.784104611578833</v>
      </c>
      <c r="D31">
        <f>d18_d072!N80</f>
        <v>4.1775172606198348E-2</v>
      </c>
      <c r="E31">
        <f t="shared" si="1"/>
        <v>2.9539507835081347E-2</v>
      </c>
      <c r="F31">
        <f>d18_d072!R80</f>
        <v>4.6890585301738744E-2</v>
      </c>
      <c r="G31">
        <f t="shared" si="2"/>
        <v>3.315665084066572E-2</v>
      </c>
      <c r="I31" s="31">
        <f>d18_d072!F78/d18_d072!D78</f>
        <v>8.0641660193232767E-2</v>
      </c>
    </row>
    <row r="32" spans="1:9">
      <c r="A32">
        <v>0.18</v>
      </c>
      <c r="B32">
        <v>6.3E-2</v>
      </c>
      <c r="C32">
        <f t="shared" si="0"/>
        <v>9.3906028303168512</v>
      </c>
      <c r="D32">
        <f>d18_d063!N77</f>
        <v>4.4466909992537829E-2</v>
      </c>
      <c r="E32">
        <f t="shared" si="1"/>
        <v>3.1442853594135345E-2</v>
      </c>
      <c r="F32">
        <f>d18_d063!R77</f>
        <v>4.7867815688135293E-2</v>
      </c>
      <c r="G32">
        <f t="shared" si="2"/>
        <v>3.3847657073668269E-2</v>
      </c>
      <c r="I32" s="31">
        <f>d18_d063!F75/d18_d063!D75</f>
        <v>0.18421363330339191</v>
      </c>
    </row>
    <row r="33" spans="1:9">
      <c r="A33">
        <v>0.18</v>
      </c>
      <c r="B33">
        <v>5.3999999999999999E-2</v>
      </c>
      <c r="C33">
        <f t="shared" si="0"/>
        <v>10.143010324169742</v>
      </c>
      <c r="D33">
        <f>d18_d054!N79</f>
        <v>4.7559505040199249E-2</v>
      </c>
      <c r="E33">
        <f t="shared" si="1"/>
        <v>3.3629648523800675E-2</v>
      </c>
      <c r="F33">
        <f>d18_d054!R79</f>
        <v>4.4246000181836741E-2</v>
      </c>
      <c r="G33">
        <f t="shared" si="2"/>
        <v>3.1286646768957975E-2</v>
      </c>
      <c r="I33" s="31">
        <f>d18_d054!F77/d18_d054!D77</f>
        <v>7.1122696367721214E-2</v>
      </c>
    </row>
    <row r="43" spans="1:9">
      <c r="H43" t="s">
        <v>28</v>
      </c>
    </row>
    <row r="44" spans="1:9">
      <c r="H44" t="s">
        <v>27</v>
      </c>
    </row>
    <row r="45" spans="1:9">
      <c r="H45" t="s">
        <v>29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80"/>
  <sheetViews>
    <sheetView topLeftCell="A67" workbookViewId="0">
      <selection activeCell="L90" sqref="L90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4.4999999999999998E-2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532.40800000000002</v>
      </c>
      <c r="E4" s="1">
        <v>535.79999999999995</v>
      </c>
      <c r="F4" s="5">
        <f>D4-E4</f>
        <v>-3.3919999999999391</v>
      </c>
      <c r="G4" s="6"/>
      <c r="H4" s="1">
        <v>3.3867500000000001</v>
      </c>
      <c r="I4" s="1">
        <v>3.3485999999999998</v>
      </c>
      <c r="J4" s="5">
        <f>H4-I4</f>
        <v>3.815000000000035E-2</v>
      </c>
      <c r="K4" s="6"/>
      <c r="L4" s="1">
        <v>0.46029999999999999</v>
      </c>
      <c r="M4" s="1">
        <v>0.46439999999999998</v>
      </c>
      <c r="N4" s="8">
        <f>L4-M4</f>
        <v>-4.0999999999999925E-3</v>
      </c>
      <c r="O4" s="7"/>
      <c r="P4" s="1">
        <v>0.3382</v>
      </c>
      <c r="Q4" s="1">
        <v>0.33839999999999998</v>
      </c>
      <c r="R4" s="8">
        <f>P4-Q4</f>
        <v>-1.9999999999997797E-4</v>
      </c>
    </row>
    <row r="5" spans="1:18" s="2" customFormat="1">
      <c r="B5">
        <v>0</v>
      </c>
      <c r="C5">
        <v>-4</v>
      </c>
      <c r="D5" s="1">
        <v>534.84299999999996</v>
      </c>
      <c r="E5" s="1">
        <v>541.01900000000001</v>
      </c>
      <c r="F5" s="5">
        <f t="shared" ref="F5:F68" si="0">D5-E5</f>
        <v>-6.1760000000000446</v>
      </c>
      <c r="G5" s="6"/>
      <c r="H5" s="1">
        <v>3.4197700000000002</v>
      </c>
      <c r="I5" s="1">
        <v>3.42733</v>
      </c>
      <c r="J5" s="5">
        <f t="shared" ref="J5:J68" si="1">H5-I5</f>
        <v>-7.5599999999997891E-3</v>
      </c>
      <c r="K5" s="6"/>
      <c r="L5" s="1">
        <v>0.4531</v>
      </c>
      <c r="M5" s="1">
        <v>0.44190000000000002</v>
      </c>
      <c r="N5" s="8">
        <f t="shared" ref="N5:N68" si="2">L5-M5</f>
        <v>1.1199999999999988E-2</v>
      </c>
      <c r="O5" s="7"/>
      <c r="P5" s="1">
        <v>0.32669999999999999</v>
      </c>
      <c r="Q5" s="1">
        <v>0.31619999999999998</v>
      </c>
      <c r="R5" s="8">
        <f t="shared" ref="R5:R68" si="3">P5-Q5</f>
        <v>1.0500000000000009E-2</v>
      </c>
    </row>
    <row r="6" spans="1:18" s="2" customFormat="1">
      <c r="B6">
        <v>1</v>
      </c>
      <c r="C6">
        <v>-4</v>
      </c>
      <c r="D6" s="1">
        <v>516.73299999999995</v>
      </c>
      <c r="E6" s="1">
        <v>515.52800000000002</v>
      </c>
      <c r="F6" s="5">
        <f t="shared" si="0"/>
        <v>1.2049999999999272</v>
      </c>
      <c r="G6" s="6"/>
      <c r="H6" s="1">
        <v>3.3522799999999999</v>
      </c>
      <c r="I6" s="1">
        <v>3.2916500000000002</v>
      </c>
      <c r="J6" s="5">
        <f t="shared" si="1"/>
        <v>6.062999999999974E-2</v>
      </c>
      <c r="K6" s="6"/>
      <c r="L6" s="1">
        <v>0.45050000000000001</v>
      </c>
      <c r="M6" s="1">
        <v>0.46279999999999999</v>
      </c>
      <c r="N6" s="8">
        <f t="shared" si="2"/>
        <v>-1.2299999999999978E-2</v>
      </c>
      <c r="O6" s="7"/>
      <c r="P6" s="1">
        <v>0.33400000000000002</v>
      </c>
      <c r="Q6" s="1">
        <v>0.3387</v>
      </c>
      <c r="R6" s="8">
        <f t="shared" si="3"/>
        <v>-4.699999999999982E-3</v>
      </c>
    </row>
    <row r="7" spans="1:18" s="2" customFormat="1">
      <c r="B7">
        <v>3</v>
      </c>
      <c r="C7">
        <v>-3</v>
      </c>
      <c r="D7" s="1">
        <v>536.27</v>
      </c>
      <c r="E7" s="1">
        <v>537.48099999999999</v>
      </c>
      <c r="F7" s="5">
        <f t="shared" si="0"/>
        <v>-1.2110000000000127</v>
      </c>
      <c r="G7" s="6"/>
      <c r="H7" s="1">
        <v>3.43241</v>
      </c>
      <c r="I7" s="1">
        <v>3.4597500000000001</v>
      </c>
      <c r="J7" s="5">
        <f t="shared" si="1"/>
        <v>-2.7340000000000142E-2</v>
      </c>
      <c r="K7" s="6"/>
      <c r="L7" s="1">
        <v>0.45479999999999998</v>
      </c>
      <c r="M7" s="1">
        <v>0.45300000000000001</v>
      </c>
      <c r="N7" s="8">
        <f t="shared" si="2"/>
        <v>1.7999999999999683E-3</v>
      </c>
      <c r="O7" s="7"/>
      <c r="P7" s="1">
        <v>0.33839999999999998</v>
      </c>
      <c r="Q7" s="1">
        <v>0.32719999999999999</v>
      </c>
      <c r="R7" s="8">
        <f t="shared" si="3"/>
        <v>1.1199999999999988E-2</v>
      </c>
    </row>
    <row r="8" spans="1:18" s="2" customFormat="1">
      <c r="B8">
        <v>2</v>
      </c>
      <c r="C8">
        <v>-3</v>
      </c>
      <c r="D8" s="1">
        <v>542.11199999999997</v>
      </c>
      <c r="E8" s="1">
        <v>545.96199999999999</v>
      </c>
      <c r="F8" s="5">
        <f t="shared" si="0"/>
        <v>-3.8500000000000227</v>
      </c>
      <c r="G8" s="6"/>
      <c r="H8" s="1">
        <v>3.4568599999999998</v>
      </c>
      <c r="I8" s="1">
        <v>3.4693000000000001</v>
      </c>
      <c r="J8" s="5">
        <f t="shared" si="1"/>
        <v>-1.2440000000000229E-2</v>
      </c>
      <c r="K8" s="6"/>
      <c r="L8" s="1">
        <v>0.45300000000000001</v>
      </c>
      <c r="M8" s="1">
        <v>0.45200000000000001</v>
      </c>
      <c r="N8" s="8">
        <f t="shared" si="2"/>
        <v>1.0000000000000009E-3</v>
      </c>
      <c r="O8" s="7"/>
      <c r="P8" s="1">
        <v>0.33110000000000001</v>
      </c>
      <c r="Q8" s="1">
        <v>0.3296</v>
      </c>
      <c r="R8" s="8">
        <f t="shared" si="3"/>
        <v>1.5000000000000013E-3</v>
      </c>
    </row>
    <row r="9" spans="1:18" s="2" customFormat="1">
      <c r="B9">
        <v>1</v>
      </c>
      <c r="C9">
        <v>-3</v>
      </c>
      <c r="D9" s="1">
        <v>526.65599999999995</v>
      </c>
      <c r="E9" s="1">
        <v>535.96100000000001</v>
      </c>
      <c r="F9" s="5">
        <f t="shared" si="0"/>
        <v>-9.3050000000000637</v>
      </c>
      <c r="G9" s="6"/>
      <c r="H9" s="1">
        <v>3.3344999999999998</v>
      </c>
      <c r="I9" s="1">
        <v>3.4099699999999999</v>
      </c>
      <c r="J9" s="5">
        <f t="shared" si="1"/>
        <v>-7.5470000000000148E-2</v>
      </c>
      <c r="K9" s="6"/>
      <c r="L9" s="1">
        <v>0.45979999999999999</v>
      </c>
      <c r="M9" s="1">
        <v>0.45100000000000001</v>
      </c>
      <c r="N9" s="8">
        <f t="shared" si="2"/>
        <v>8.7999999999999745E-3</v>
      </c>
      <c r="O9" s="7"/>
      <c r="P9" s="1">
        <v>0.33579999999999999</v>
      </c>
      <c r="Q9" s="1">
        <v>0.32200000000000001</v>
      </c>
      <c r="R9" s="8">
        <f t="shared" si="3"/>
        <v>1.3799999999999979E-2</v>
      </c>
    </row>
    <row r="10" spans="1:18" s="2" customFormat="1">
      <c r="B10">
        <v>0</v>
      </c>
      <c r="C10">
        <v>-3</v>
      </c>
      <c r="D10" s="1">
        <v>525.17499999999995</v>
      </c>
      <c r="E10" s="1">
        <v>522.096</v>
      </c>
      <c r="F10" s="5">
        <f t="shared" si="0"/>
        <v>3.0789999999999509</v>
      </c>
      <c r="G10" s="6"/>
      <c r="H10" s="1">
        <v>3.38178</v>
      </c>
      <c r="I10" s="1">
        <v>3.28878</v>
      </c>
      <c r="J10" s="5">
        <f t="shared" si="1"/>
        <v>9.2999999999999972E-2</v>
      </c>
      <c r="K10" s="6"/>
      <c r="L10" s="1">
        <v>0.45190000000000002</v>
      </c>
      <c r="M10" s="1">
        <v>0.46139999999999998</v>
      </c>
      <c r="N10" s="8">
        <f t="shared" si="2"/>
        <v>-9.4999999999999529E-3</v>
      </c>
      <c r="O10" s="7"/>
      <c r="P10" s="1">
        <v>0.32350000000000001</v>
      </c>
      <c r="Q10" s="1">
        <v>0.34310000000000002</v>
      </c>
      <c r="R10" s="8">
        <f t="shared" si="3"/>
        <v>-1.9600000000000006E-2</v>
      </c>
    </row>
    <row r="11" spans="1:18" s="2" customFormat="1">
      <c r="B11">
        <v>-1</v>
      </c>
      <c r="C11">
        <v>-3</v>
      </c>
      <c r="D11" s="1">
        <v>538.58799999999997</v>
      </c>
      <c r="E11" s="1">
        <v>540.96799999999996</v>
      </c>
      <c r="F11" s="5">
        <f t="shared" si="0"/>
        <v>-2.3799999999999955</v>
      </c>
      <c r="G11" s="6"/>
      <c r="H11" s="1">
        <v>3.5025900000000001</v>
      </c>
      <c r="I11" s="1">
        <v>3.4697399999999998</v>
      </c>
      <c r="J11" s="5">
        <f t="shared" si="1"/>
        <v>3.2850000000000268E-2</v>
      </c>
      <c r="K11" s="6"/>
      <c r="L11" s="1">
        <v>0.44519999999999998</v>
      </c>
      <c r="M11" s="1">
        <v>0.44650000000000001</v>
      </c>
      <c r="N11" s="8">
        <f t="shared" si="2"/>
        <v>-1.3000000000000234E-3</v>
      </c>
      <c r="O11" s="7"/>
      <c r="P11" s="1">
        <v>0.32379999999999998</v>
      </c>
      <c r="Q11" s="1">
        <v>0.3241</v>
      </c>
      <c r="R11" s="8">
        <f t="shared" si="3"/>
        <v>-3.0000000000002247E-4</v>
      </c>
    </row>
    <row r="12" spans="1:18" s="2" customFormat="1">
      <c r="B12">
        <v>-2</v>
      </c>
      <c r="C12">
        <v>-3</v>
      </c>
      <c r="D12" s="1">
        <v>537.82000000000005</v>
      </c>
      <c r="E12" s="1">
        <v>543.10199999999998</v>
      </c>
      <c r="F12" s="5">
        <f t="shared" si="0"/>
        <v>-5.2819999999999254</v>
      </c>
      <c r="G12" s="6"/>
      <c r="H12" s="1">
        <v>3.4744999999999999</v>
      </c>
      <c r="I12" s="1">
        <v>3.45479</v>
      </c>
      <c r="J12" s="5">
        <f t="shared" si="1"/>
        <v>1.9709999999999894E-2</v>
      </c>
      <c r="K12" s="6"/>
      <c r="L12" s="1">
        <v>0.44929999999999998</v>
      </c>
      <c r="M12" s="1">
        <v>0.4491</v>
      </c>
      <c r="N12" s="8">
        <f t="shared" si="2"/>
        <v>1.9999999999997797E-4</v>
      </c>
      <c r="O12" s="7"/>
      <c r="P12" s="1">
        <v>0.32129999999999997</v>
      </c>
      <c r="Q12" s="1">
        <v>0.32700000000000001</v>
      </c>
      <c r="R12" s="8">
        <f t="shared" si="3"/>
        <v>-5.7000000000000384E-3</v>
      </c>
    </row>
    <row r="13" spans="1:18" s="2" customFormat="1">
      <c r="B13">
        <v>-3</v>
      </c>
      <c r="C13">
        <v>-3</v>
      </c>
      <c r="D13" s="1">
        <v>532.35699999999997</v>
      </c>
      <c r="E13" s="1">
        <v>539.78</v>
      </c>
      <c r="F13" s="5">
        <f t="shared" si="0"/>
        <v>-7.4230000000000018</v>
      </c>
      <c r="G13" s="6"/>
      <c r="H13" s="1">
        <v>3.3823699999999999</v>
      </c>
      <c r="I13" s="1">
        <v>3.4008699999999998</v>
      </c>
      <c r="J13" s="5">
        <f t="shared" si="1"/>
        <v>-1.8499999999999961E-2</v>
      </c>
      <c r="K13" s="6"/>
      <c r="L13" s="1">
        <v>0.4597</v>
      </c>
      <c r="M13" s="1">
        <v>0.45050000000000001</v>
      </c>
      <c r="N13" s="8">
        <f t="shared" si="2"/>
        <v>9.199999999999986E-3</v>
      </c>
      <c r="O13" s="7"/>
      <c r="P13" s="1">
        <v>0.33939999999999998</v>
      </c>
      <c r="Q13" s="1">
        <v>0.32750000000000001</v>
      </c>
      <c r="R13" s="8">
        <f t="shared" si="3"/>
        <v>1.1899999999999966E-2</v>
      </c>
    </row>
    <row r="14" spans="1:18" s="2" customFormat="1">
      <c r="B14">
        <v>-4</v>
      </c>
      <c r="C14">
        <v>-2</v>
      </c>
      <c r="D14" s="1">
        <v>524.85400000000004</v>
      </c>
      <c r="E14" s="1">
        <v>522.10699999999997</v>
      </c>
      <c r="F14" s="5">
        <f t="shared" si="0"/>
        <v>2.7470000000000709</v>
      </c>
      <c r="G14" s="6"/>
      <c r="H14" s="1">
        <v>3.3456100000000002</v>
      </c>
      <c r="I14" s="1">
        <v>3.3232300000000001</v>
      </c>
      <c r="J14" s="5">
        <f t="shared" si="1"/>
        <v>2.2380000000000067E-2</v>
      </c>
      <c r="K14" s="6"/>
      <c r="L14" s="1">
        <v>0.4622</v>
      </c>
      <c r="M14" s="1">
        <v>0.45100000000000001</v>
      </c>
      <c r="N14" s="8">
        <f t="shared" si="2"/>
        <v>1.1199999999999988E-2</v>
      </c>
      <c r="O14" s="7"/>
      <c r="P14" s="1">
        <v>0.34129999999999999</v>
      </c>
      <c r="Q14" s="1">
        <v>0.3306</v>
      </c>
      <c r="R14" s="8">
        <f t="shared" si="3"/>
        <v>1.0699999999999987E-2</v>
      </c>
    </row>
    <row r="15" spans="1:18" s="2" customFormat="1">
      <c r="B15">
        <v>-3</v>
      </c>
      <c r="C15">
        <v>-2</v>
      </c>
      <c r="D15" s="1">
        <v>538.48199999999997</v>
      </c>
      <c r="E15" s="1">
        <v>538.11699999999996</v>
      </c>
      <c r="F15" s="5">
        <f t="shared" si="0"/>
        <v>0.36500000000000909</v>
      </c>
      <c r="G15" s="6"/>
      <c r="H15" s="1">
        <v>3.4911699999999999</v>
      </c>
      <c r="I15" s="1">
        <v>3.4776899999999999</v>
      </c>
      <c r="J15" s="5">
        <f t="shared" si="1"/>
        <v>1.3479999999999936E-2</v>
      </c>
      <c r="K15" s="6"/>
      <c r="L15" s="1">
        <v>0.44190000000000002</v>
      </c>
      <c r="M15" s="1">
        <v>0.44469999999999998</v>
      </c>
      <c r="N15" s="8">
        <f t="shared" si="2"/>
        <v>-2.7999999999999692E-3</v>
      </c>
      <c r="O15" s="7"/>
      <c r="P15" s="1">
        <v>0.3216</v>
      </c>
      <c r="Q15" s="1">
        <v>0.31809999999999999</v>
      </c>
      <c r="R15" s="8">
        <f t="shared" si="3"/>
        <v>3.5000000000000031E-3</v>
      </c>
    </row>
    <row r="16" spans="1:18" s="2" customFormat="1">
      <c r="B16">
        <v>-2</v>
      </c>
      <c r="C16">
        <v>-2</v>
      </c>
      <c r="D16" s="1">
        <v>530.35</v>
      </c>
      <c r="E16" s="1">
        <v>529.80200000000002</v>
      </c>
      <c r="F16" s="5">
        <f t="shared" si="0"/>
        <v>0.54800000000000182</v>
      </c>
      <c r="G16" s="6"/>
      <c r="H16" s="1">
        <v>3.4221699999999999</v>
      </c>
      <c r="I16" s="1">
        <v>3.3669500000000001</v>
      </c>
      <c r="J16" s="5">
        <f t="shared" si="1"/>
        <v>5.5219999999999825E-2</v>
      </c>
      <c r="K16" s="6"/>
      <c r="L16" s="1">
        <v>0.45600000000000002</v>
      </c>
      <c r="M16" s="1">
        <v>0.45440000000000003</v>
      </c>
      <c r="N16" s="8">
        <f t="shared" si="2"/>
        <v>1.5999999999999903E-3</v>
      </c>
      <c r="O16" s="7"/>
      <c r="P16" s="1">
        <v>0.33579999999999999</v>
      </c>
      <c r="Q16" s="1">
        <v>0.33600000000000002</v>
      </c>
      <c r="R16" s="8">
        <f t="shared" si="3"/>
        <v>-2.0000000000003348E-4</v>
      </c>
    </row>
    <row r="17" spans="2:18" s="2" customFormat="1">
      <c r="B17">
        <v>-1</v>
      </c>
      <c r="C17">
        <v>-2</v>
      </c>
      <c r="D17" s="1">
        <v>531.23</v>
      </c>
      <c r="E17" s="1">
        <v>532.29600000000005</v>
      </c>
      <c r="F17" s="5">
        <f t="shared" si="0"/>
        <v>-1.0660000000000309</v>
      </c>
      <c r="G17" s="6"/>
      <c r="H17" s="1">
        <v>3.4969199999999998</v>
      </c>
      <c r="I17" s="1">
        <v>3.4500799999999998</v>
      </c>
      <c r="J17" s="5">
        <f t="shared" si="1"/>
        <v>4.6839999999999993E-2</v>
      </c>
      <c r="K17" s="6"/>
      <c r="L17" s="1">
        <v>0.44440000000000002</v>
      </c>
      <c r="M17" s="1">
        <v>0.45900000000000002</v>
      </c>
      <c r="N17" s="8">
        <f t="shared" si="2"/>
        <v>-1.4600000000000002E-2</v>
      </c>
      <c r="O17" s="7"/>
      <c r="P17" s="1">
        <v>0.31630000000000003</v>
      </c>
      <c r="Q17" s="1">
        <v>0.3306</v>
      </c>
      <c r="R17" s="8">
        <f t="shared" si="3"/>
        <v>-1.4299999999999979E-2</v>
      </c>
    </row>
    <row r="18" spans="2:18" s="2" customFormat="1">
      <c r="B18">
        <v>0</v>
      </c>
      <c r="C18">
        <v>-2</v>
      </c>
      <c r="D18" s="1">
        <v>527.15499999999997</v>
      </c>
      <c r="E18" s="1">
        <v>539.16800000000001</v>
      </c>
      <c r="F18" s="5">
        <f t="shared" si="0"/>
        <v>-12.013000000000034</v>
      </c>
      <c r="G18" s="6"/>
      <c r="H18" s="1">
        <v>3.3586</v>
      </c>
      <c r="I18" s="1">
        <v>3.42021</v>
      </c>
      <c r="J18" s="5">
        <f t="shared" si="1"/>
        <v>-6.1609999999999943E-2</v>
      </c>
      <c r="K18" s="6"/>
      <c r="L18" s="1">
        <v>0.46339999999999998</v>
      </c>
      <c r="M18" s="1">
        <v>0.45729999999999998</v>
      </c>
      <c r="N18" s="8">
        <f t="shared" si="2"/>
        <v>6.0999999999999943E-3</v>
      </c>
      <c r="O18" s="7"/>
      <c r="P18" s="1">
        <v>0.34010000000000001</v>
      </c>
      <c r="Q18" s="1">
        <v>0.3332</v>
      </c>
      <c r="R18" s="8">
        <f t="shared" si="3"/>
        <v>6.9000000000000172E-3</v>
      </c>
    </row>
    <row r="19" spans="2:18" s="2" customFormat="1">
      <c r="B19">
        <v>1</v>
      </c>
      <c r="C19">
        <v>-2</v>
      </c>
      <c r="D19" s="1">
        <v>524.16099999999994</v>
      </c>
      <c r="E19" s="1">
        <v>524.61599999999999</v>
      </c>
      <c r="F19" s="5">
        <f t="shared" si="0"/>
        <v>-0.45500000000004093</v>
      </c>
      <c r="G19" s="6"/>
      <c r="H19" s="1">
        <v>3.3507699999999998</v>
      </c>
      <c r="I19" s="1">
        <v>3.3216000000000001</v>
      </c>
      <c r="J19" s="5">
        <f t="shared" si="1"/>
        <v>2.9169999999999696E-2</v>
      </c>
      <c r="K19" s="6"/>
      <c r="L19" s="1">
        <v>0.4551</v>
      </c>
      <c r="M19" s="1">
        <v>0.45319999999999999</v>
      </c>
      <c r="N19" s="8">
        <f t="shared" si="2"/>
        <v>1.9000000000000128E-3</v>
      </c>
      <c r="O19" s="7"/>
      <c r="P19" s="1">
        <v>0.3362</v>
      </c>
      <c r="Q19" s="1">
        <v>0.33210000000000001</v>
      </c>
      <c r="R19" s="8">
        <f t="shared" si="3"/>
        <v>4.0999999999999925E-3</v>
      </c>
    </row>
    <row r="20" spans="2:18" s="2" customFormat="1">
      <c r="B20">
        <v>2</v>
      </c>
      <c r="C20">
        <v>-2</v>
      </c>
      <c r="D20" s="1">
        <v>530.298</v>
      </c>
      <c r="E20" s="1">
        <v>536.70799999999997</v>
      </c>
      <c r="F20" s="5">
        <f t="shared" si="0"/>
        <v>-6.4099999999999682</v>
      </c>
      <c r="G20" s="6"/>
      <c r="H20" s="1">
        <v>3.4101499999999998</v>
      </c>
      <c r="I20" s="1">
        <v>3.4530799999999999</v>
      </c>
      <c r="J20" s="5">
        <f t="shared" si="1"/>
        <v>-4.2930000000000135E-2</v>
      </c>
      <c r="K20" s="6"/>
      <c r="L20" s="1">
        <v>0.45689999999999997</v>
      </c>
      <c r="M20" s="1">
        <v>0.44900000000000001</v>
      </c>
      <c r="N20" s="8">
        <f t="shared" si="2"/>
        <v>7.8999999999999626E-3</v>
      </c>
      <c r="O20" s="7"/>
      <c r="P20" s="1">
        <v>0.32640000000000002</v>
      </c>
      <c r="Q20" s="1">
        <v>0.32300000000000001</v>
      </c>
      <c r="R20" s="8">
        <f t="shared" si="3"/>
        <v>3.4000000000000141E-3</v>
      </c>
    </row>
    <row r="21" spans="2:18" s="2" customFormat="1">
      <c r="B21">
        <v>3</v>
      </c>
      <c r="C21">
        <v>-2</v>
      </c>
      <c r="D21" s="1">
        <v>520.24099999999999</v>
      </c>
      <c r="E21" s="1">
        <v>515.70699999999999</v>
      </c>
      <c r="F21" s="5">
        <f t="shared" si="0"/>
        <v>4.5339999999999918</v>
      </c>
      <c r="G21" s="6"/>
      <c r="H21" s="1">
        <v>3.3725900000000002</v>
      </c>
      <c r="I21" s="1">
        <v>3.3896299999999999</v>
      </c>
      <c r="J21" s="5">
        <f t="shared" si="1"/>
        <v>-1.7039999999999722E-2</v>
      </c>
      <c r="K21" s="6"/>
      <c r="L21" s="1">
        <v>0.45440000000000003</v>
      </c>
      <c r="M21" s="1">
        <v>0.441</v>
      </c>
      <c r="N21" s="8">
        <f t="shared" si="2"/>
        <v>1.3400000000000023E-2</v>
      </c>
      <c r="O21" s="7"/>
      <c r="P21" s="1">
        <v>0.33500000000000002</v>
      </c>
      <c r="Q21" s="1">
        <v>0.32429999999999998</v>
      </c>
      <c r="R21" s="8">
        <f t="shared" si="3"/>
        <v>1.0700000000000043E-2</v>
      </c>
    </row>
    <row r="22" spans="2:18" s="2" customFormat="1">
      <c r="B22">
        <v>4</v>
      </c>
      <c r="C22">
        <v>-2</v>
      </c>
      <c r="D22" s="1">
        <v>522.77599999999995</v>
      </c>
      <c r="E22" s="1">
        <v>531.17200000000003</v>
      </c>
      <c r="F22" s="5">
        <f t="shared" si="0"/>
        <v>-8.3960000000000719</v>
      </c>
      <c r="G22" s="6"/>
      <c r="H22" s="1">
        <v>3.34402</v>
      </c>
      <c r="I22" s="1">
        <v>3.4347400000000001</v>
      </c>
      <c r="J22" s="5">
        <f t="shared" si="1"/>
        <v>-9.0720000000000134E-2</v>
      </c>
      <c r="K22" s="6"/>
      <c r="L22" s="1">
        <v>0.46</v>
      </c>
      <c r="M22" s="1">
        <v>0.44950000000000001</v>
      </c>
      <c r="N22" s="8">
        <f t="shared" si="2"/>
        <v>1.0500000000000009E-2</v>
      </c>
      <c r="O22" s="7"/>
      <c r="P22" s="1">
        <v>0.34260000000000002</v>
      </c>
      <c r="Q22" s="1">
        <v>0.33600000000000002</v>
      </c>
      <c r="R22" s="8">
        <f t="shared" si="3"/>
        <v>6.5999999999999948E-3</v>
      </c>
    </row>
    <row r="23" spans="2:18" s="2" customFormat="1">
      <c r="B23">
        <v>5</v>
      </c>
      <c r="C23">
        <v>-1</v>
      </c>
      <c r="D23" s="1">
        <v>533.29399999999998</v>
      </c>
      <c r="E23" s="1">
        <v>534.08900000000006</v>
      </c>
      <c r="F23" s="5">
        <f t="shared" si="0"/>
        <v>-0.79500000000007276</v>
      </c>
      <c r="G23" s="6"/>
      <c r="H23" s="1">
        <v>3.3787199999999999</v>
      </c>
      <c r="I23" s="1">
        <v>3.3938299999999999</v>
      </c>
      <c r="J23" s="5">
        <f t="shared" si="1"/>
        <v>-1.5109999999999957E-2</v>
      </c>
      <c r="K23" s="6"/>
      <c r="L23" s="1">
        <v>0.45390000000000003</v>
      </c>
      <c r="M23" s="1">
        <v>0.45050000000000001</v>
      </c>
      <c r="N23" s="8">
        <f t="shared" si="2"/>
        <v>3.4000000000000141E-3</v>
      </c>
      <c r="O23" s="7"/>
      <c r="P23" s="1">
        <v>0.33350000000000002</v>
      </c>
      <c r="Q23" s="1">
        <v>0.33160000000000001</v>
      </c>
      <c r="R23" s="8">
        <f t="shared" si="3"/>
        <v>1.9000000000000128E-3</v>
      </c>
    </row>
    <row r="24" spans="2:18" s="2" customFormat="1">
      <c r="B24">
        <v>4</v>
      </c>
      <c r="C24">
        <v>-1</v>
      </c>
      <c r="D24" s="1">
        <v>484.49</v>
      </c>
      <c r="E24" s="1">
        <v>517.61</v>
      </c>
      <c r="F24" s="5">
        <f t="shared" si="0"/>
        <v>-33.120000000000005</v>
      </c>
      <c r="G24" s="6"/>
      <c r="H24" s="1">
        <v>3.30681</v>
      </c>
      <c r="I24" s="1">
        <v>3.3567200000000001</v>
      </c>
      <c r="J24" s="5">
        <f t="shared" si="1"/>
        <v>-4.9910000000000121E-2</v>
      </c>
      <c r="K24" s="6"/>
      <c r="L24" s="1">
        <v>0.45290000000000002</v>
      </c>
      <c r="M24" s="1">
        <v>0.45710000000000001</v>
      </c>
      <c r="N24" s="8">
        <f t="shared" si="2"/>
        <v>-4.1999999999999815E-3</v>
      </c>
      <c r="O24" s="7"/>
      <c r="P24" s="1">
        <v>0.33479999999999999</v>
      </c>
      <c r="Q24" s="1">
        <v>0.33300000000000002</v>
      </c>
      <c r="R24" s="8">
        <f t="shared" si="3"/>
        <v>1.7999999999999683E-3</v>
      </c>
    </row>
    <row r="25" spans="2:18" s="2" customFormat="1">
      <c r="B25">
        <v>3</v>
      </c>
      <c r="C25">
        <v>-1</v>
      </c>
      <c r="D25" s="1">
        <v>522.21100000000001</v>
      </c>
      <c r="E25" s="1">
        <v>527.51099999999997</v>
      </c>
      <c r="F25" s="5">
        <f t="shared" si="0"/>
        <v>-5.2999999999999545</v>
      </c>
      <c r="G25" s="6"/>
      <c r="H25" s="1">
        <v>3.3650899999999999</v>
      </c>
      <c r="I25" s="1">
        <v>3.40448</v>
      </c>
      <c r="J25" s="5">
        <f t="shared" si="1"/>
        <v>-3.9390000000000036E-2</v>
      </c>
      <c r="K25" s="6"/>
      <c r="L25" s="1">
        <v>0.45679999999999998</v>
      </c>
      <c r="M25" s="1">
        <v>0.44600000000000001</v>
      </c>
      <c r="N25" s="8">
        <f t="shared" si="2"/>
        <v>1.0799999999999976E-2</v>
      </c>
      <c r="O25" s="7"/>
      <c r="P25" s="1">
        <v>0.34079999999999999</v>
      </c>
      <c r="Q25" s="1">
        <v>0.3216</v>
      </c>
      <c r="R25" s="8">
        <f t="shared" si="3"/>
        <v>1.9199999999999995E-2</v>
      </c>
    </row>
    <row r="26" spans="2:18" s="2" customFormat="1">
      <c r="B26">
        <v>2</v>
      </c>
      <c r="C26">
        <v>-1</v>
      </c>
      <c r="D26" s="1">
        <v>514.07299999999998</v>
      </c>
      <c r="E26" s="1">
        <v>528.32000000000005</v>
      </c>
      <c r="F26" s="5">
        <f t="shared" si="0"/>
        <v>-14.247000000000071</v>
      </c>
      <c r="G26" s="6"/>
      <c r="H26" s="1">
        <v>3.41642</v>
      </c>
      <c r="I26" s="1">
        <v>3.3781599999999998</v>
      </c>
      <c r="J26" s="5">
        <f t="shared" si="1"/>
        <v>3.8260000000000183E-2</v>
      </c>
      <c r="K26" s="6"/>
      <c r="L26" s="1">
        <v>0.44969999999999999</v>
      </c>
      <c r="M26" s="1">
        <v>0.45479999999999998</v>
      </c>
      <c r="N26" s="8">
        <f t="shared" si="2"/>
        <v>-5.0999999999999934E-3</v>
      </c>
      <c r="O26" s="7"/>
      <c r="P26" s="1">
        <v>0.31990000000000002</v>
      </c>
      <c r="Q26" s="1">
        <v>0.33450000000000002</v>
      </c>
      <c r="R26" s="8">
        <f t="shared" si="3"/>
        <v>-1.4600000000000002E-2</v>
      </c>
    </row>
    <row r="27" spans="2:18" s="2" customFormat="1">
      <c r="B27">
        <v>1</v>
      </c>
      <c r="C27">
        <v>-1</v>
      </c>
      <c r="D27" s="1">
        <v>504.87700000000001</v>
      </c>
      <c r="E27" s="1">
        <v>518.70899999999995</v>
      </c>
      <c r="F27" s="5">
        <f t="shared" si="0"/>
        <v>-13.831999999999937</v>
      </c>
      <c r="G27" s="6"/>
      <c r="H27" s="1">
        <v>3.3370299999999999</v>
      </c>
      <c r="I27" s="1">
        <v>3.3521899999999998</v>
      </c>
      <c r="J27" s="5">
        <f t="shared" si="1"/>
        <v>-1.515999999999984E-2</v>
      </c>
      <c r="K27" s="6"/>
      <c r="L27" s="1">
        <v>0.45879999999999999</v>
      </c>
      <c r="M27" s="1">
        <v>0.45710000000000001</v>
      </c>
      <c r="N27" s="8">
        <f t="shared" si="2"/>
        <v>1.6999999999999793E-3</v>
      </c>
      <c r="O27" s="7"/>
      <c r="P27" s="1">
        <v>0.33110000000000001</v>
      </c>
      <c r="Q27" s="1">
        <v>0.32979999999999998</v>
      </c>
      <c r="R27" s="8">
        <f t="shared" si="3"/>
        <v>1.3000000000000234E-3</v>
      </c>
    </row>
    <row r="28" spans="2:18" s="2" customFormat="1">
      <c r="B28">
        <v>0</v>
      </c>
      <c r="C28">
        <v>-1</v>
      </c>
      <c r="D28" s="1">
        <v>542.43799999999999</v>
      </c>
      <c r="E28" s="1">
        <v>548.91899999999998</v>
      </c>
      <c r="F28" s="5">
        <f t="shared" si="0"/>
        <v>-6.4809999999999945</v>
      </c>
      <c r="G28" s="6"/>
      <c r="H28" s="1">
        <v>3.4928599999999999</v>
      </c>
      <c r="I28" s="1">
        <v>3.4981800000000001</v>
      </c>
      <c r="J28" s="5">
        <f t="shared" si="1"/>
        <v>-5.3200000000002134E-3</v>
      </c>
      <c r="K28" s="6"/>
      <c r="L28" s="1">
        <v>0.4491</v>
      </c>
      <c r="M28" s="1">
        <v>0.44950000000000001</v>
      </c>
      <c r="N28" s="8">
        <f t="shared" si="2"/>
        <v>-4.0000000000001146E-4</v>
      </c>
      <c r="O28" s="7"/>
      <c r="P28" s="1">
        <v>0.32129999999999997</v>
      </c>
      <c r="Q28" s="1">
        <v>0.32490000000000002</v>
      </c>
      <c r="R28" s="8">
        <f t="shared" si="3"/>
        <v>-3.6000000000000476E-3</v>
      </c>
    </row>
    <row r="29" spans="2:18" s="2" customFormat="1">
      <c r="B29">
        <v>-1</v>
      </c>
      <c r="C29">
        <v>-1</v>
      </c>
      <c r="D29" s="1">
        <v>526.26499999999999</v>
      </c>
      <c r="E29" s="1">
        <v>530.60699999999997</v>
      </c>
      <c r="F29" s="5">
        <f t="shared" si="0"/>
        <v>-4.3419999999999845</v>
      </c>
      <c r="G29" s="6"/>
      <c r="H29" s="1">
        <v>3.3536199999999998</v>
      </c>
      <c r="I29" s="1">
        <v>3.3742299999999998</v>
      </c>
      <c r="J29" s="5">
        <f t="shared" si="1"/>
        <v>-2.0610000000000017E-2</v>
      </c>
      <c r="K29" s="6"/>
      <c r="L29" s="1">
        <v>0.4632</v>
      </c>
      <c r="M29" s="1">
        <v>0.46129999999999999</v>
      </c>
      <c r="N29" s="8">
        <f t="shared" si="2"/>
        <v>1.9000000000000128E-3</v>
      </c>
      <c r="O29" s="7"/>
      <c r="P29" s="1">
        <v>0.33550000000000002</v>
      </c>
      <c r="Q29" s="1">
        <v>0.32329999999999998</v>
      </c>
      <c r="R29" s="8">
        <f t="shared" si="3"/>
        <v>1.2200000000000044E-2</v>
      </c>
    </row>
    <row r="30" spans="2:18" s="2" customFormat="1">
      <c r="B30">
        <v>-2</v>
      </c>
      <c r="C30">
        <v>-1</v>
      </c>
      <c r="D30" s="1">
        <v>529.46500000000003</v>
      </c>
      <c r="E30" s="1">
        <v>534.16200000000003</v>
      </c>
      <c r="F30" s="5">
        <f t="shared" si="0"/>
        <v>-4.6970000000000027</v>
      </c>
      <c r="G30" s="6"/>
      <c r="H30" s="1">
        <v>3.3825500000000002</v>
      </c>
      <c r="I30" s="1">
        <v>3.4152900000000002</v>
      </c>
      <c r="J30" s="5">
        <f t="shared" si="1"/>
        <v>-3.2739999999999991E-2</v>
      </c>
      <c r="K30" s="6"/>
      <c r="L30" s="1">
        <v>0.46079999999999999</v>
      </c>
      <c r="M30" s="1">
        <v>0.45200000000000001</v>
      </c>
      <c r="N30" s="8">
        <f t="shared" si="2"/>
        <v>8.7999999999999745E-3</v>
      </c>
      <c r="O30" s="7"/>
      <c r="P30" s="1">
        <v>0.33889999999999998</v>
      </c>
      <c r="Q30" s="1">
        <v>0.3226</v>
      </c>
      <c r="R30" s="8">
        <f t="shared" si="3"/>
        <v>1.6299999999999981E-2</v>
      </c>
    </row>
    <row r="31" spans="2:18" s="2" customFormat="1">
      <c r="B31">
        <v>-3</v>
      </c>
      <c r="C31">
        <v>-1</v>
      </c>
      <c r="D31" s="1">
        <v>506.86</v>
      </c>
      <c r="E31" s="1">
        <v>532.88499999999999</v>
      </c>
      <c r="F31" s="5">
        <f t="shared" si="0"/>
        <v>-26.024999999999977</v>
      </c>
      <c r="G31" s="6"/>
      <c r="H31" s="1">
        <v>3.35459</v>
      </c>
      <c r="I31" s="1">
        <v>3.4002699999999999</v>
      </c>
      <c r="J31" s="5">
        <f t="shared" si="1"/>
        <v>-4.5679999999999943E-2</v>
      </c>
      <c r="K31" s="6"/>
      <c r="L31" s="1">
        <v>0.4582</v>
      </c>
      <c r="M31" s="1">
        <v>0.45340000000000003</v>
      </c>
      <c r="N31" s="8">
        <f t="shared" si="2"/>
        <v>4.799999999999971E-3</v>
      </c>
      <c r="O31" s="7"/>
      <c r="P31" s="1">
        <v>0.3357</v>
      </c>
      <c r="Q31" s="1">
        <v>0.33500000000000002</v>
      </c>
      <c r="R31" s="8">
        <f t="shared" si="3"/>
        <v>6.9999999999997842E-4</v>
      </c>
    </row>
    <row r="32" spans="2:18" s="2" customFormat="1">
      <c r="B32">
        <v>-4</v>
      </c>
      <c r="C32">
        <v>-1</v>
      </c>
      <c r="D32" s="1">
        <v>520.40800000000002</v>
      </c>
      <c r="E32" s="1">
        <v>521.52700000000004</v>
      </c>
      <c r="F32" s="5">
        <f t="shared" si="0"/>
        <v>-1.1190000000000282</v>
      </c>
      <c r="G32" s="6"/>
      <c r="H32" s="1">
        <v>3.3815300000000001</v>
      </c>
      <c r="I32" s="1">
        <v>3.3125100000000001</v>
      </c>
      <c r="J32" s="5">
        <f t="shared" si="1"/>
        <v>6.9020000000000081E-2</v>
      </c>
      <c r="K32" s="6"/>
      <c r="L32" s="1">
        <v>0.45300000000000001</v>
      </c>
      <c r="M32" s="1">
        <v>0.45900000000000002</v>
      </c>
      <c r="N32" s="8">
        <f t="shared" si="2"/>
        <v>-6.0000000000000053E-3</v>
      </c>
      <c r="O32" s="7"/>
      <c r="P32" s="1">
        <v>0.33350000000000002</v>
      </c>
      <c r="Q32" s="1">
        <v>0.33739999999999998</v>
      </c>
      <c r="R32" s="8">
        <f t="shared" si="3"/>
        <v>-3.8999999999999591E-3</v>
      </c>
    </row>
    <row r="33" spans="2:18" s="2" customFormat="1">
      <c r="B33">
        <v>-5</v>
      </c>
      <c r="C33">
        <v>-1</v>
      </c>
      <c r="D33" s="1">
        <v>517.77300000000002</v>
      </c>
      <c r="E33" s="1">
        <v>518.86900000000003</v>
      </c>
      <c r="F33" s="5">
        <f t="shared" si="0"/>
        <v>-1.0960000000000036</v>
      </c>
      <c r="G33" s="6"/>
      <c r="H33" s="1">
        <v>3.4264700000000001</v>
      </c>
      <c r="I33" s="1">
        <v>3.2712599999999998</v>
      </c>
      <c r="J33" s="5">
        <f t="shared" si="1"/>
        <v>0.15521000000000029</v>
      </c>
      <c r="K33" s="6"/>
      <c r="L33" s="1">
        <v>0.4536</v>
      </c>
      <c r="M33" s="1">
        <v>0.46650000000000003</v>
      </c>
      <c r="N33" s="8">
        <f t="shared" si="2"/>
        <v>-1.2900000000000023E-2</v>
      </c>
      <c r="O33" s="7"/>
      <c r="P33" s="1">
        <v>0.32819999999999999</v>
      </c>
      <c r="Q33" s="1">
        <v>0.34060000000000001</v>
      </c>
      <c r="R33" s="8">
        <f t="shared" si="3"/>
        <v>-1.2400000000000022E-2</v>
      </c>
    </row>
    <row r="34" spans="2:18" s="2" customFormat="1">
      <c r="B34">
        <v>-5</v>
      </c>
      <c r="C34">
        <v>0</v>
      </c>
      <c r="D34" s="1">
        <v>506.34300000000002</v>
      </c>
      <c r="E34" s="1">
        <v>509.96199999999999</v>
      </c>
      <c r="F34" s="5">
        <f t="shared" si="0"/>
        <v>-3.6189999999999714</v>
      </c>
      <c r="G34" s="6"/>
      <c r="H34" s="1">
        <v>3.3173699999999999</v>
      </c>
      <c r="I34" s="1">
        <v>3.28505</v>
      </c>
      <c r="J34" s="5">
        <f t="shared" si="1"/>
        <v>3.2319999999999904E-2</v>
      </c>
      <c r="K34" s="6"/>
      <c r="L34" s="1">
        <v>0.46550000000000002</v>
      </c>
      <c r="M34" s="1">
        <v>0.46</v>
      </c>
      <c r="N34" s="8">
        <f t="shared" si="2"/>
        <v>5.5000000000000049E-3</v>
      </c>
      <c r="O34" s="7"/>
      <c r="P34" s="1">
        <v>0.34329999999999999</v>
      </c>
      <c r="Q34" s="1">
        <v>0.33210000000000001</v>
      </c>
      <c r="R34" s="8">
        <f t="shared" si="3"/>
        <v>1.1199999999999988E-2</v>
      </c>
    </row>
    <row r="35" spans="2:18" s="2" customFormat="1">
      <c r="B35">
        <v>-4</v>
      </c>
      <c r="C35">
        <v>0</v>
      </c>
      <c r="D35" s="1">
        <v>452.947</v>
      </c>
      <c r="E35" s="1">
        <v>455.18599999999998</v>
      </c>
      <c r="F35" s="5">
        <f t="shared" si="0"/>
        <v>-2.2389999999999759</v>
      </c>
      <c r="G35" s="6"/>
      <c r="H35" s="1">
        <v>3.0496699999999999</v>
      </c>
      <c r="I35" s="1">
        <v>3.0146600000000001</v>
      </c>
      <c r="J35" s="5">
        <f t="shared" si="1"/>
        <v>3.5009999999999764E-2</v>
      </c>
      <c r="K35" s="6"/>
      <c r="L35" s="1">
        <v>0.44629999999999997</v>
      </c>
      <c r="M35" s="1">
        <v>0.4647</v>
      </c>
      <c r="N35" s="8">
        <f t="shared" si="2"/>
        <v>-1.8400000000000027E-2</v>
      </c>
      <c r="O35" s="7"/>
      <c r="P35" s="1">
        <v>0.3296</v>
      </c>
      <c r="Q35" s="1">
        <v>0.34060000000000001</v>
      </c>
      <c r="R35" s="8">
        <f t="shared" si="3"/>
        <v>-1.100000000000001E-2</v>
      </c>
    </row>
    <row r="36" spans="2:18" s="2" customFormat="1">
      <c r="B36">
        <v>-3</v>
      </c>
      <c r="C36">
        <v>0</v>
      </c>
      <c r="D36" s="1">
        <v>491.73399999999998</v>
      </c>
      <c r="E36" s="1">
        <v>512.92600000000004</v>
      </c>
      <c r="F36" s="5">
        <f t="shared" si="0"/>
        <v>-21.192000000000064</v>
      </c>
      <c r="G36" s="6"/>
      <c r="H36" s="1">
        <v>3.2267299999999999</v>
      </c>
      <c r="I36" s="1">
        <v>3.3184499999999999</v>
      </c>
      <c r="J36" s="5">
        <f t="shared" si="1"/>
        <v>-9.1720000000000024E-2</v>
      </c>
      <c r="K36" s="6"/>
      <c r="L36" s="1">
        <v>0.46600000000000003</v>
      </c>
      <c r="M36" s="1">
        <v>0.44319999999999998</v>
      </c>
      <c r="N36" s="8">
        <f t="shared" si="2"/>
        <v>2.2800000000000042E-2</v>
      </c>
      <c r="O36" s="7"/>
      <c r="P36" s="1">
        <v>0.34860000000000002</v>
      </c>
      <c r="Q36" s="1">
        <v>0.32700000000000001</v>
      </c>
      <c r="R36" s="8">
        <f t="shared" si="3"/>
        <v>2.1600000000000008E-2</v>
      </c>
    </row>
    <row r="37" spans="2:18" s="2" customFormat="1">
      <c r="B37">
        <v>-2</v>
      </c>
      <c r="C37">
        <v>0</v>
      </c>
      <c r="D37" s="1">
        <v>398.14</v>
      </c>
      <c r="E37" s="1">
        <v>435.10899999999998</v>
      </c>
      <c r="F37" s="5">
        <f t="shared" si="0"/>
        <v>-36.968999999999994</v>
      </c>
      <c r="G37" s="6"/>
      <c r="H37" s="1">
        <v>2.9135599999999999</v>
      </c>
      <c r="I37" s="1">
        <v>2.9275600000000002</v>
      </c>
      <c r="J37" s="5">
        <f t="shared" si="1"/>
        <v>-1.4000000000000234E-2</v>
      </c>
      <c r="K37" s="6"/>
      <c r="L37" s="1">
        <v>0.45950000000000002</v>
      </c>
      <c r="M37" s="1">
        <v>0.46100000000000002</v>
      </c>
      <c r="N37" s="8">
        <f t="shared" si="2"/>
        <v>-1.5000000000000013E-3</v>
      </c>
      <c r="O37" s="7"/>
      <c r="P37" s="1">
        <v>0.34179999999999999</v>
      </c>
      <c r="Q37" s="1">
        <v>0.34160000000000001</v>
      </c>
      <c r="R37" s="8">
        <f t="shared" si="3"/>
        <v>1.9999999999997797E-4</v>
      </c>
    </row>
    <row r="38" spans="2:18" s="2" customFormat="1">
      <c r="B38">
        <v>-1</v>
      </c>
      <c r="C38">
        <v>0</v>
      </c>
      <c r="D38" s="1">
        <v>524.56500000000005</v>
      </c>
      <c r="E38" s="1">
        <v>533.16700000000003</v>
      </c>
      <c r="F38" s="5">
        <f t="shared" si="0"/>
        <v>-8.6019999999999754</v>
      </c>
      <c r="G38" s="6"/>
      <c r="H38" s="1">
        <v>3.3118599999999998</v>
      </c>
      <c r="I38" s="1">
        <v>3.3406099999999999</v>
      </c>
      <c r="J38" s="5">
        <f t="shared" si="1"/>
        <v>-2.8750000000000053E-2</v>
      </c>
      <c r="K38" s="6"/>
      <c r="L38" s="1">
        <v>0.4622</v>
      </c>
      <c r="M38" s="1">
        <v>0.46579999999999999</v>
      </c>
      <c r="N38" s="8">
        <f t="shared" si="2"/>
        <v>-3.5999999999999921E-3</v>
      </c>
      <c r="O38" s="7"/>
      <c r="P38" s="1">
        <v>0.34399999999999997</v>
      </c>
      <c r="Q38" s="1">
        <v>0.3503</v>
      </c>
      <c r="R38" s="8">
        <f t="shared" si="3"/>
        <v>-6.3000000000000278E-3</v>
      </c>
    </row>
    <row r="39" spans="2:18" s="2" customFormat="1">
      <c r="B39">
        <v>0</v>
      </c>
      <c r="C39">
        <v>0</v>
      </c>
      <c r="D39" s="1">
        <v>543.59299999999996</v>
      </c>
      <c r="E39" s="1">
        <v>544.07100000000003</v>
      </c>
      <c r="F39" s="5">
        <f t="shared" si="0"/>
        <v>-0.47800000000006548</v>
      </c>
      <c r="G39" s="6"/>
      <c r="H39" s="1">
        <v>3.5329199999999998</v>
      </c>
      <c r="I39" s="1">
        <v>3.4841600000000001</v>
      </c>
      <c r="J39" s="5">
        <f t="shared" si="1"/>
        <v>4.8759999999999692E-2</v>
      </c>
      <c r="K39" s="6"/>
      <c r="L39" s="1">
        <v>0.44269999999999998</v>
      </c>
      <c r="M39" s="1">
        <v>0.4476</v>
      </c>
      <c r="N39" s="8">
        <f t="shared" si="2"/>
        <v>-4.9000000000000155E-3</v>
      </c>
      <c r="O39" s="7"/>
      <c r="P39" s="1">
        <v>0.30709999999999998</v>
      </c>
      <c r="Q39" s="1">
        <v>0.31740000000000002</v>
      </c>
      <c r="R39" s="8">
        <f t="shared" si="3"/>
        <v>-1.0300000000000031E-2</v>
      </c>
    </row>
    <row r="40" spans="2:18" s="2" customFormat="1">
      <c r="B40">
        <v>1</v>
      </c>
      <c r="C40">
        <v>0</v>
      </c>
      <c r="D40" s="1">
        <v>530.95399999999995</v>
      </c>
      <c r="E40" s="1">
        <v>542.49800000000005</v>
      </c>
      <c r="F40" s="5">
        <f t="shared" si="0"/>
        <v>-11.544000000000096</v>
      </c>
      <c r="G40" s="6"/>
      <c r="H40" s="1">
        <v>3.4026299999999998</v>
      </c>
      <c r="I40" s="1">
        <v>3.4226000000000001</v>
      </c>
      <c r="J40" s="5">
        <f t="shared" si="1"/>
        <v>-1.9970000000000265E-2</v>
      </c>
      <c r="K40" s="6"/>
      <c r="L40" s="1">
        <v>0.4556</v>
      </c>
      <c r="M40" s="1">
        <v>0.45950000000000002</v>
      </c>
      <c r="N40" s="8">
        <f t="shared" si="2"/>
        <v>-3.9000000000000146E-3</v>
      </c>
      <c r="O40" s="7"/>
      <c r="P40" s="1">
        <v>0.33379999999999999</v>
      </c>
      <c r="Q40" s="1">
        <v>0.33579999999999999</v>
      </c>
      <c r="R40" s="8">
        <f t="shared" si="3"/>
        <v>-2.0000000000000018E-3</v>
      </c>
    </row>
    <row r="41" spans="2:18" s="2" customFormat="1">
      <c r="B41">
        <v>2</v>
      </c>
      <c r="C41">
        <v>0</v>
      </c>
      <c r="D41" s="1">
        <v>492.74</v>
      </c>
      <c r="E41" s="1">
        <v>514.25099999999998</v>
      </c>
      <c r="F41" s="5">
        <f t="shared" si="0"/>
        <v>-21.510999999999967</v>
      </c>
      <c r="G41" s="6"/>
      <c r="H41" s="1">
        <v>3.2528999999999999</v>
      </c>
      <c r="I41" s="1">
        <v>3.3456800000000002</v>
      </c>
      <c r="J41" s="5">
        <f t="shared" si="1"/>
        <v>-9.2780000000000307E-2</v>
      </c>
      <c r="K41" s="6"/>
      <c r="L41" s="1">
        <v>0.45800000000000002</v>
      </c>
      <c r="M41" s="1">
        <v>0.45250000000000001</v>
      </c>
      <c r="N41" s="8">
        <f t="shared" si="2"/>
        <v>5.5000000000000049E-3</v>
      </c>
      <c r="O41" s="7"/>
      <c r="P41" s="1">
        <v>0.33789999999999998</v>
      </c>
      <c r="Q41" s="1">
        <v>0.33090000000000003</v>
      </c>
      <c r="R41" s="8">
        <f t="shared" si="3"/>
        <v>6.9999999999999507E-3</v>
      </c>
    </row>
    <row r="42" spans="2:18" s="2" customFormat="1">
      <c r="B42">
        <v>3</v>
      </c>
      <c r="C42">
        <v>0</v>
      </c>
      <c r="D42" s="1">
        <v>496.36399999999998</v>
      </c>
      <c r="E42" s="1">
        <v>514.09900000000005</v>
      </c>
      <c r="F42" s="5">
        <f t="shared" si="0"/>
        <v>-17.73500000000007</v>
      </c>
      <c r="G42" s="6"/>
      <c r="H42" s="1">
        <v>3.3381699999999999</v>
      </c>
      <c r="I42" s="1">
        <v>3.3054000000000001</v>
      </c>
      <c r="J42" s="5">
        <f t="shared" si="1"/>
        <v>3.2769999999999744E-2</v>
      </c>
      <c r="K42" s="6"/>
      <c r="L42" s="1">
        <v>0.45710000000000001</v>
      </c>
      <c r="M42" s="1">
        <v>0.46550000000000002</v>
      </c>
      <c r="N42" s="8">
        <f t="shared" si="2"/>
        <v>-8.4000000000000186E-3</v>
      </c>
      <c r="O42" s="7"/>
      <c r="P42" s="1">
        <v>0.33960000000000001</v>
      </c>
      <c r="Q42" s="1">
        <v>0.33839999999999998</v>
      </c>
      <c r="R42" s="8">
        <f t="shared" si="3"/>
        <v>1.2000000000000344E-3</v>
      </c>
    </row>
    <row r="43" spans="2:18" s="2" customFormat="1">
      <c r="B43">
        <v>4</v>
      </c>
      <c r="C43">
        <v>0</v>
      </c>
      <c r="D43" s="1">
        <v>535.202</v>
      </c>
      <c r="E43" s="1">
        <v>540.69000000000005</v>
      </c>
      <c r="F43" s="5">
        <f t="shared" si="0"/>
        <v>-5.4880000000000564</v>
      </c>
      <c r="G43" s="6"/>
      <c r="H43" s="1">
        <v>3.38286</v>
      </c>
      <c r="I43" s="1">
        <v>3.45011</v>
      </c>
      <c r="J43" s="5">
        <f t="shared" si="1"/>
        <v>-6.7250000000000032E-2</v>
      </c>
      <c r="K43" s="6"/>
      <c r="L43" s="1">
        <v>0.46660000000000001</v>
      </c>
      <c r="M43" s="1">
        <v>0.44829999999999998</v>
      </c>
      <c r="N43" s="8">
        <f t="shared" si="2"/>
        <v>1.8300000000000038E-2</v>
      </c>
      <c r="O43" s="7"/>
      <c r="P43" s="1">
        <v>0.34379999999999999</v>
      </c>
      <c r="Q43" s="1">
        <v>0.32469999999999999</v>
      </c>
      <c r="R43" s="8">
        <f t="shared" si="3"/>
        <v>1.9100000000000006E-2</v>
      </c>
    </row>
    <row r="44" spans="2:18" s="2" customFormat="1">
      <c r="B44">
        <v>5</v>
      </c>
      <c r="C44">
        <v>0</v>
      </c>
      <c r="D44" s="1">
        <v>511.774</v>
      </c>
      <c r="E44" s="1">
        <v>518.92200000000003</v>
      </c>
      <c r="F44" s="5">
        <f t="shared" si="0"/>
        <v>-7.1480000000000246</v>
      </c>
      <c r="G44" s="6"/>
      <c r="H44" s="1">
        <v>3.3421799999999999</v>
      </c>
      <c r="I44" s="1">
        <v>3.3254199999999998</v>
      </c>
      <c r="J44" s="5">
        <f t="shared" si="1"/>
        <v>1.6760000000000108E-2</v>
      </c>
      <c r="K44" s="6"/>
      <c r="L44" s="1">
        <v>0.44929999999999998</v>
      </c>
      <c r="M44" s="1">
        <v>0.45150000000000001</v>
      </c>
      <c r="N44" s="8">
        <f t="shared" si="2"/>
        <v>-2.2000000000000353E-3</v>
      </c>
      <c r="O44" s="7"/>
      <c r="P44" s="1">
        <v>0.3291</v>
      </c>
      <c r="Q44" s="1">
        <v>0.3372</v>
      </c>
      <c r="R44" s="8">
        <f t="shared" si="3"/>
        <v>-8.0999999999999961E-3</v>
      </c>
    </row>
    <row r="45" spans="2:18" s="2" customFormat="1">
      <c r="B45">
        <v>5</v>
      </c>
      <c r="C45">
        <v>1</v>
      </c>
      <c r="D45" s="1">
        <v>410.31</v>
      </c>
      <c r="E45" s="1">
        <v>488.92500000000001</v>
      </c>
      <c r="F45" s="5">
        <f t="shared" si="0"/>
        <v>-78.615000000000009</v>
      </c>
      <c r="G45" s="6"/>
      <c r="H45" s="1">
        <v>3.1256200000000001</v>
      </c>
      <c r="I45" s="1">
        <v>3.2093799999999999</v>
      </c>
      <c r="J45" s="5">
        <f t="shared" si="1"/>
        <v>-8.3759999999999835E-2</v>
      </c>
      <c r="K45" s="6"/>
      <c r="L45" s="1">
        <v>0.45490000000000003</v>
      </c>
      <c r="M45" s="1">
        <v>0.46899999999999997</v>
      </c>
      <c r="N45" s="8">
        <f t="shared" si="2"/>
        <v>-1.4099999999999946E-2</v>
      </c>
      <c r="O45" s="7"/>
      <c r="P45" s="1">
        <v>0.33139999999999997</v>
      </c>
      <c r="Q45" s="1">
        <v>0.3513</v>
      </c>
      <c r="R45" s="8">
        <f t="shared" si="3"/>
        <v>-1.9900000000000029E-2</v>
      </c>
    </row>
    <row r="46" spans="2:18" s="2" customFormat="1">
      <c r="B46">
        <v>4</v>
      </c>
      <c r="C46">
        <v>1</v>
      </c>
      <c r="D46" s="1">
        <v>187.732</v>
      </c>
      <c r="E46" s="1">
        <v>232.19499999999999</v>
      </c>
      <c r="F46" s="5">
        <f t="shared" si="0"/>
        <v>-44.462999999999994</v>
      </c>
      <c r="G46" s="6"/>
      <c r="H46" s="1">
        <v>1.79741</v>
      </c>
      <c r="I46" s="1">
        <v>1.9236200000000001</v>
      </c>
      <c r="J46" s="5">
        <f t="shared" si="1"/>
        <v>-0.12621000000000016</v>
      </c>
      <c r="K46" s="6"/>
      <c r="L46" s="1">
        <v>0.45240000000000002</v>
      </c>
      <c r="M46" s="1">
        <v>0.4577</v>
      </c>
      <c r="N46" s="8">
        <f t="shared" si="2"/>
        <v>-5.2999999999999714E-3</v>
      </c>
      <c r="O46" s="7"/>
      <c r="P46" s="1">
        <v>0.32690000000000002</v>
      </c>
      <c r="Q46" s="1">
        <v>0.34200000000000003</v>
      </c>
      <c r="R46" s="8">
        <f t="shared" si="3"/>
        <v>-1.5100000000000002E-2</v>
      </c>
    </row>
    <row r="47" spans="2:18" s="2" customFormat="1">
      <c r="B47">
        <v>3</v>
      </c>
      <c r="C47">
        <v>1</v>
      </c>
      <c r="D47" s="1">
        <v>307.72699999999998</v>
      </c>
      <c r="E47" s="1">
        <v>367.01100000000002</v>
      </c>
      <c r="F47" s="5">
        <f t="shared" si="0"/>
        <v>-59.284000000000049</v>
      </c>
      <c r="G47" s="6"/>
      <c r="H47" s="1">
        <v>2.67536</v>
      </c>
      <c r="I47" s="1">
        <v>2.7513800000000002</v>
      </c>
      <c r="J47" s="5">
        <f t="shared" si="1"/>
        <v>-7.6020000000000199E-2</v>
      </c>
      <c r="K47" s="6"/>
      <c r="L47" s="1">
        <v>0.4486</v>
      </c>
      <c r="M47" s="1">
        <v>0.44490000000000002</v>
      </c>
      <c r="N47" s="8">
        <f t="shared" si="2"/>
        <v>3.6999999999999811E-3</v>
      </c>
      <c r="O47" s="7"/>
      <c r="P47" s="1">
        <v>0.32819999999999999</v>
      </c>
      <c r="Q47" s="1">
        <v>0.32450000000000001</v>
      </c>
      <c r="R47" s="8">
        <f t="shared" si="3"/>
        <v>3.6999999999999811E-3</v>
      </c>
    </row>
    <row r="48" spans="2:18" s="2" customFormat="1">
      <c r="B48">
        <v>2</v>
      </c>
      <c r="C48">
        <v>1</v>
      </c>
      <c r="D48" s="1">
        <v>532.19000000000005</v>
      </c>
      <c r="E48" s="1">
        <v>527.99599999999998</v>
      </c>
      <c r="F48" s="5">
        <f t="shared" si="0"/>
        <v>4.1940000000000737</v>
      </c>
      <c r="G48" s="6"/>
      <c r="H48" s="1">
        <v>3.3222700000000001</v>
      </c>
      <c r="I48" s="1">
        <v>3.3083200000000001</v>
      </c>
      <c r="J48" s="5">
        <f t="shared" si="1"/>
        <v>1.3949999999999907E-2</v>
      </c>
      <c r="K48" s="6"/>
      <c r="L48" s="1">
        <v>0.46100000000000002</v>
      </c>
      <c r="M48" s="1">
        <v>0.46439999999999998</v>
      </c>
      <c r="N48" s="8">
        <f t="shared" si="2"/>
        <v>-3.3999999999999586E-3</v>
      </c>
      <c r="O48" s="7"/>
      <c r="P48" s="1">
        <v>0.34720000000000001</v>
      </c>
      <c r="Q48" s="1">
        <v>0.35249999999999998</v>
      </c>
      <c r="R48" s="8">
        <f t="shared" si="3"/>
        <v>-5.2999999999999714E-3</v>
      </c>
    </row>
    <row r="49" spans="2:18" s="2" customFormat="1">
      <c r="B49">
        <v>1</v>
      </c>
      <c r="C49">
        <v>1</v>
      </c>
      <c r="D49" s="1">
        <v>504.39499999999998</v>
      </c>
      <c r="E49" s="1">
        <v>512.24400000000003</v>
      </c>
      <c r="F49" s="5">
        <f t="shared" si="0"/>
        <v>-7.8490000000000464</v>
      </c>
      <c r="G49" s="6"/>
      <c r="H49" s="1">
        <v>3.2044899999999998</v>
      </c>
      <c r="I49" s="1">
        <v>3.2579199999999999</v>
      </c>
      <c r="J49" s="5">
        <f t="shared" si="1"/>
        <v>-5.3430000000000089E-2</v>
      </c>
      <c r="K49" s="6"/>
      <c r="L49" s="1">
        <v>0.46810000000000002</v>
      </c>
      <c r="M49" s="1">
        <v>0.46029999999999999</v>
      </c>
      <c r="N49" s="8">
        <f t="shared" si="2"/>
        <v>7.8000000000000291E-3</v>
      </c>
      <c r="O49" s="7"/>
      <c r="P49" s="1">
        <v>0.34549999999999997</v>
      </c>
      <c r="Q49" s="1">
        <v>0.34129999999999999</v>
      </c>
      <c r="R49" s="8">
        <f t="shared" si="3"/>
        <v>4.1999999999999815E-3</v>
      </c>
    </row>
    <row r="50" spans="2:18" s="2" customFormat="1">
      <c r="B50">
        <v>0</v>
      </c>
      <c r="C50">
        <v>1</v>
      </c>
      <c r="D50" s="1">
        <v>508.42500000000001</v>
      </c>
      <c r="E50" s="1">
        <v>523.72299999999996</v>
      </c>
      <c r="F50" s="5">
        <f t="shared" si="0"/>
        <v>-15.297999999999945</v>
      </c>
      <c r="G50" s="6"/>
      <c r="H50" s="1">
        <v>3.3000699999999998</v>
      </c>
      <c r="I50" s="1">
        <v>3.3301400000000001</v>
      </c>
      <c r="J50" s="5">
        <f t="shared" si="1"/>
        <v>-3.0070000000000263E-2</v>
      </c>
      <c r="K50" s="6"/>
      <c r="L50" s="1">
        <v>0.45610000000000001</v>
      </c>
      <c r="M50" s="1">
        <v>0.45879999999999999</v>
      </c>
      <c r="N50" s="8">
        <f t="shared" si="2"/>
        <v>-2.6999999999999802E-3</v>
      </c>
      <c r="O50" s="7"/>
      <c r="P50" s="1">
        <v>0.34160000000000001</v>
      </c>
      <c r="Q50" s="1">
        <v>0.34010000000000001</v>
      </c>
      <c r="R50" s="8">
        <f t="shared" si="3"/>
        <v>1.5000000000000013E-3</v>
      </c>
    </row>
    <row r="51" spans="2:18" s="2" customFormat="1">
      <c r="B51">
        <v>-1</v>
      </c>
      <c r="C51">
        <v>1</v>
      </c>
      <c r="D51" s="1">
        <v>511.33199999999999</v>
      </c>
      <c r="E51" s="1">
        <v>528.84900000000005</v>
      </c>
      <c r="F51" s="5">
        <f t="shared" si="0"/>
        <v>-17.517000000000053</v>
      </c>
      <c r="G51" s="6"/>
      <c r="H51" s="1">
        <v>3.33053</v>
      </c>
      <c r="I51" s="1">
        <v>3.4151899999999999</v>
      </c>
      <c r="J51" s="5">
        <f t="shared" si="1"/>
        <v>-8.4659999999999958E-2</v>
      </c>
      <c r="K51" s="6"/>
      <c r="L51" s="1">
        <v>0.46410000000000001</v>
      </c>
      <c r="M51" s="1">
        <v>0.44540000000000002</v>
      </c>
      <c r="N51" s="8">
        <f t="shared" si="2"/>
        <v>1.8699999999999994E-2</v>
      </c>
      <c r="O51" s="7"/>
      <c r="P51" s="1">
        <v>0.34470000000000001</v>
      </c>
      <c r="Q51" s="1">
        <v>0.32379999999999998</v>
      </c>
      <c r="R51" s="8">
        <f t="shared" si="3"/>
        <v>2.090000000000003E-2</v>
      </c>
    </row>
    <row r="52" spans="2:18" s="2" customFormat="1">
      <c r="B52">
        <v>-2</v>
      </c>
      <c r="C52">
        <v>1</v>
      </c>
      <c r="D52" s="1">
        <v>493.51799999999997</v>
      </c>
      <c r="E52" s="1">
        <v>498.80500000000001</v>
      </c>
      <c r="F52" s="5">
        <f t="shared" si="0"/>
        <v>-5.2870000000000346</v>
      </c>
      <c r="G52" s="6"/>
      <c r="H52" s="1">
        <v>3.1930800000000001</v>
      </c>
      <c r="I52" s="1">
        <v>3.26376</v>
      </c>
      <c r="J52" s="5">
        <f t="shared" si="1"/>
        <v>-7.0679999999999854E-2</v>
      </c>
      <c r="K52" s="6"/>
      <c r="L52" s="1">
        <v>0.46239999999999998</v>
      </c>
      <c r="M52" s="1">
        <v>0.45490000000000003</v>
      </c>
      <c r="N52" s="8">
        <f t="shared" si="2"/>
        <v>7.4999999999999512E-3</v>
      </c>
      <c r="O52" s="7"/>
      <c r="P52" s="1">
        <v>0.34720000000000001</v>
      </c>
      <c r="Q52" s="1">
        <v>0.3397</v>
      </c>
      <c r="R52" s="8">
        <f t="shared" si="3"/>
        <v>7.5000000000000067E-3</v>
      </c>
    </row>
    <row r="53" spans="2:18" s="2" customFormat="1">
      <c r="B53">
        <v>-3</v>
      </c>
      <c r="C53">
        <v>1</v>
      </c>
      <c r="D53" s="1">
        <v>538.221</v>
      </c>
      <c r="E53" s="1">
        <v>534.26700000000005</v>
      </c>
      <c r="F53" s="5">
        <f t="shared" si="0"/>
        <v>3.9539999999999509</v>
      </c>
      <c r="G53" s="6"/>
      <c r="H53" s="1">
        <v>3.4437199999999999</v>
      </c>
      <c r="I53" s="1">
        <v>3.3727399999999998</v>
      </c>
      <c r="J53" s="5">
        <f t="shared" si="1"/>
        <v>7.0980000000000043E-2</v>
      </c>
      <c r="K53" s="6"/>
      <c r="L53" s="1">
        <v>0.4556</v>
      </c>
      <c r="M53" s="1">
        <v>0.45660000000000001</v>
      </c>
      <c r="N53" s="8">
        <f t="shared" si="2"/>
        <v>-1.0000000000000009E-3</v>
      </c>
      <c r="O53" s="7"/>
      <c r="P53" s="1">
        <v>0.3392</v>
      </c>
      <c r="Q53" s="1">
        <v>0.33939999999999998</v>
      </c>
      <c r="R53" s="8">
        <f t="shared" si="3"/>
        <v>-1.9999999999997797E-4</v>
      </c>
    </row>
    <row r="54" spans="2:18" s="2" customFormat="1">
      <c r="B54">
        <v>-4</v>
      </c>
      <c r="C54">
        <v>1</v>
      </c>
      <c r="D54" s="1">
        <v>516.24900000000002</v>
      </c>
      <c r="E54" s="1">
        <v>519.87300000000005</v>
      </c>
      <c r="F54" s="5">
        <f t="shared" si="0"/>
        <v>-3.6240000000000236</v>
      </c>
      <c r="G54" s="6"/>
      <c r="H54" s="1">
        <v>3.3484400000000001</v>
      </c>
      <c r="I54" s="1">
        <v>3.2734700000000001</v>
      </c>
      <c r="J54" s="5">
        <f t="shared" si="1"/>
        <v>7.4969999999999981E-2</v>
      </c>
      <c r="K54" s="6"/>
      <c r="L54" s="1">
        <v>0.4466</v>
      </c>
      <c r="M54" s="1">
        <v>0.46029999999999999</v>
      </c>
      <c r="N54" s="8">
        <f t="shared" si="2"/>
        <v>-1.369999999999999E-2</v>
      </c>
      <c r="O54" s="7"/>
      <c r="P54" s="1">
        <v>0.3332</v>
      </c>
      <c r="Q54" s="1">
        <v>0.34129999999999999</v>
      </c>
      <c r="R54" s="8">
        <f t="shared" si="3"/>
        <v>-8.0999999999999961E-3</v>
      </c>
    </row>
    <row r="55" spans="2:18" s="2" customFormat="1">
      <c r="B55">
        <v>-5</v>
      </c>
      <c r="C55">
        <v>1</v>
      </c>
      <c r="D55" s="1">
        <v>505.46</v>
      </c>
      <c r="E55" s="1">
        <v>509.66800000000001</v>
      </c>
      <c r="F55" s="5">
        <f t="shared" si="0"/>
        <v>-4.2080000000000268</v>
      </c>
      <c r="G55" s="6"/>
      <c r="H55" s="1">
        <v>3.32111</v>
      </c>
      <c r="I55" s="1">
        <v>3.2334399999999999</v>
      </c>
      <c r="J55" s="5">
        <f t="shared" si="1"/>
        <v>8.7670000000000137E-2</v>
      </c>
      <c r="K55" s="6"/>
      <c r="L55" s="1">
        <v>0.45879999999999999</v>
      </c>
      <c r="M55" s="1">
        <v>0.46510000000000001</v>
      </c>
      <c r="N55" s="8">
        <f t="shared" si="2"/>
        <v>-6.3000000000000278E-3</v>
      </c>
      <c r="O55" s="7"/>
      <c r="P55" s="1">
        <v>0.33789999999999998</v>
      </c>
      <c r="Q55" s="1">
        <v>0.33029999999999998</v>
      </c>
      <c r="R55" s="8">
        <f t="shared" si="3"/>
        <v>7.5999999999999956E-3</v>
      </c>
    </row>
    <row r="56" spans="2:18" s="2" customFormat="1">
      <c r="B56">
        <v>-4</v>
      </c>
      <c r="C56">
        <v>2</v>
      </c>
      <c r="D56" s="1">
        <v>498.72300000000001</v>
      </c>
      <c r="E56" s="1">
        <v>495.19900000000001</v>
      </c>
      <c r="F56" s="5">
        <f t="shared" si="0"/>
        <v>3.5240000000000009</v>
      </c>
      <c r="G56" s="6"/>
      <c r="H56" s="1">
        <v>3.2660200000000001</v>
      </c>
      <c r="I56" s="1">
        <v>3.1723400000000002</v>
      </c>
      <c r="J56" s="5">
        <f t="shared" si="1"/>
        <v>9.3679999999999986E-2</v>
      </c>
      <c r="K56" s="6"/>
      <c r="L56" s="1">
        <v>0.45879999999999999</v>
      </c>
      <c r="M56" s="1">
        <v>0.47099999999999997</v>
      </c>
      <c r="N56" s="8">
        <f t="shared" si="2"/>
        <v>-1.2199999999999989E-2</v>
      </c>
      <c r="O56" s="7"/>
      <c r="P56" s="1">
        <v>0.33660000000000001</v>
      </c>
      <c r="Q56" s="1">
        <v>0.35349999999999998</v>
      </c>
      <c r="R56" s="8">
        <f t="shared" si="3"/>
        <v>-1.6899999999999971E-2</v>
      </c>
    </row>
    <row r="57" spans="2:18" s="2" customFormat="1">
      <c r="B57">
        <v>-3</v>
      </c>
      <c r="C57">
        <v>2</v>
      </c>
      <c r="D57" s="1">
        <v>446.52300000000002</v>
      </c>
      <c r="E57" s="1">
        <v>430.84199999999998</v>
      </c>
      <c r="F57" s="5">
        <f t="shared" si="0"/>
        <v>15.68100000000004</v>
      </c>
      <c r="G57" s="6"/>
      <c r="H57" s="1">
        <v>3.05185</v>
      </c>
      <c r="I57" s="1">
        <v>3.0181900000000002</v>
      </c>
      <c r="J57" s="5">
        <f t="shared" si="1"/>
        <v>3.3659999999999801E-2</v>
      </c>
      <c r="K57" s="6"/>
      <c r="L57" s="1">
        <v>0.4536</v>
      </c>
      <c r="M57" s="1">
        <v>0.44779999999999998</v>
      </c>
      <c r="N57" s="8">
        <f t="shared" si="2"/>
        <v>5.8000000000000274E-3</v>
      </c>
      <c r="O57" s="7"/>
      <c r="P57" s="1">
        <v>0.34129999999999999</v>
      </c>
      <c r="Q57" s="1">
        <v>0.3291</v>
      </c>
      <c r="R57" s="8">
        <f t="shared" si="3"/>
        <v>1.2199999999999989E-2</v>
      </c>
    </row>
    <row r="58" spans="2:18" s="2" customFormat="1">
      <c r="B58">
        <v>-2</v>
      </c>
      <c r="C58">
        <v>2</v>
      </c>
      <c r="D58" s="1">
        <v>539.29499999999996</v>
      </c>
      <c r="E58" s="1">
        <v>540.95799999999997</v>
      </c>
      <c r="F58" s="5">
        <f t="shared" si="0"/>
        <v>-1.6630000000000109</v>
      </c>
      <c r="G58" s="6"/>
      <c r="H58" s="1">
        <v>3.4240400000000002</v>
      </c>
      <c r="I58" s="1">
        <v>3.4163100000000002</v>
      </c>
      <c r="J58" s="5">
        <f t="shared" si="1"/>
        <v>7.7300000000000146E-3</v>
      </c>
      <c r="K58" s="6"/>
      <c r="L58" s="1">
        <v>0.44679999999999997</v>
      </c>
      <c r="M58" s="1">
        <v>0.44679999999999997</v>
      </c>
      <c r="N58" s="8">
        <f t="shared" si="2"/>
        <v>0</v>
      </c>
      <c r="O58" s="7"/>
      <c r="P58" s="1">
        <v>0.33229999999999998</v>
      </c>
      <c r="Q58" s="1">
        <v>0.33479999999999999</v>
      </c>
      <c r="R58" s="8">
        <f t="shared" si="3"/>
        <v>-2.5000000000000022E-3</v>
      </c>
    </row>
    <row r="59" spans="2:18" s="2" customFormat="1">
      <c r="B59">
        <v>-1</v>
      </c>
      <c r="C59">
        <v>2</v>
      </c>
      <c r="D59" s="1">
        <v>507.101</v>
      </c>
      <c r="E59" s="1">
        <v>530.33799999999997</v>
      </c>
      <c r="F59" s="5">
        <f t="shared" si="0"/>
        <v>-23.236999999999966</v>
      </c>
      <c r="G59" s="6"/>
      <c r="H59" s="1">
        <v>3.2629100000000002</v>
      </c>
      <c r="I59" s="1">
        <v>3.4206500000000002</v>
      </c>
      <c r="J59" s="5">
        <f t="shared" si="1"/>
        <v>-0.15773999999999999</v>
      </c>
      <c r="K59" s="6"/>
      <c r="L59" s="1">
        <v>0.45660000000000001</v>
      </c>
      <c r="M59" s="1">
        <v>0.44440000000000002</v>
      </c>
      <c r="N59" s="8">
        <f t="shared" si="2"/>
        <v>1.2199999999999989E-2</v>
      </c>
      <c r="O59" s="7"/>
      <c r="P59" s="1">
        <v>0.33939999999999998</v>
      </c>
      <c r="Q59" s="1">
        <v>0.32740000000000002</v>
      </c>
      <c r="R59" s="8">
        <f t="shared" si="3"/>
        <v>1.1999999999999955E-2</v>
      </c>
    </row>
    <row r="60" spans="2:18" s="2" customFormat="1">
      <c r="B60">
        <v>0</v>
      </c>
      <c r="C60">
        <v>2</v>
      </c>
      <c r="D60" s="1">
        <v>496.26100000000002</v>
      </c>
      <c r="E60" s="1">
        <v>509.36</v>
      </c>
      <c r="F60" s="5">
        <f t="shared" si="0"/>
        <v>-13.09899999999999</v>
      </c>
      <c r="G60" s="6"/>
      <c r="H60" s="1">
        <v>3.24213</v>
      </c>
      <c r="I60" s="1">
        <v>3.2770600000000001</v>
      </c>
      <c r="J60" s="5">
        <f t="shared" si="1"/>
        <v>-3.4930000000000128E-2</v>
      </c>
      <c r="K60" s="6"/>
      <c r="L60" s="1">
        <v>0.4551</v>
      </c>
      <c r="M60" s="1">
        <v>0.4582</v>
      </c>
      <c r="N60" s="8">
        <f t="shared" si="2"/>
        <v>-3.0999999999999917E-3</v>
      </c>
      <c r="O60" s="7"/>
      <c r="P60" s="1">
        <v>0.3387</v>
      </c>
      <c r="Q60" s="1">
        <v>0.34399999999999997</v>
      </c>
      <c r="R60" s="8">
        <f t="shared" si="3"/>
        <v>-5.2999999999999714E-3</v>
      </c>
    </row>
    <row r="61" spans="2:18" s="2" customFormat="1">
      <c r="B61">
        <v>1</v>
      </c>
      <c r="C61">
        <v>2</v>
      </c>
      <c r="D61" s="1">
        <v>462.40499999999997</v>
      </c>
      <c r="E61" s="1">
        <v>396.63099999999997</v>
      </c>
      <c r="F61" s="5">
        <f t="shared" si="0"/>
        <v>65.774000000000001</v>
      </c>
      <c r="G61" s="6"/>
      <c r="H61" s="1">
        <v>3.1218900000000001</v>
      </c>
      <c r="I61" s="1">
        <v>3.0647899999999999</v>
      </c>
      <c r="J61" s="5">
        <f t="shared" si="1"/>
        <v>5.7100000000000151E-2</v>
      </c>
      <c r="K61" s="6"/>
      <c r="L61" s="1">
        <v>0.4536</v>
      </c>
      <c r="M61" s="1">
        <v>0.46050000000000002</v>
      </c>
      <c r="N61" s="8">
        <f t="shared" si="2"/>
        <v>-6.9000000000000172E-3</v>
      </c>
      <c r="O61" s="7"/>
      <c r="P61" s="1">
        <v>0.33550000000000002</v>
      </c>
      <c r="Q61" s="1">
        <v>0.34360000000000002</v>
      </c>
      <c r="R61" s="8">
        <f t="shared" si="3"/>
        <v>-8.0999999999999961E-3</v>
      </c>
    </row>
    <row r="62" spans="2:18" s="2" customFormat="1">
      <c r="B62">
        <v>2</v>
      </c>
      <c r="C62">
        <v>2</v>
      </c>
      <c r="D62" s="1">
        <v>375.50599999999997</v>
      </c>
      <c r="E62" s="1">
        <v>388.09300000000002</v>
      </c>
      <c r="F62" s="5">
        <f t="shared" si="0"/>
        <v>-12.587000000000046</v>
      </c>
      <c r="G62" s="6"/>
      <c r="H62" s="1">
        <v>2.73949</v>
      </c>
      <c r="I62" s="1">
        <v>2.7842500000000001</v>
      </c>
      <c r="J62" s="5">
        <f t="shared" si="1"/>
        <v>-4.4760000000000133E-2</v>
      </c>
      <c r="K62" s="6"/>
      <c r="L62" s="1">
        <v>0.45450000000000002</v>
      </c>
      <c r="M62" s="1">
        <v>0.45529999999999998</v>
      </c>
      <c r="N62" s="8">
        <f t="shared" si="2"/>
        <v>-7.999999999999674E-4</v>
      </c>
      <c r="O62" s="7"/>
      <c r="P62" s="1">
        <v>0.34110000000000001</v>
      </c>
      <c r="Q62" s="1">
        <v>0.33350000000000002</v>
      </c>
      <c r="R62" s="8">
        <f t="shared" si="3"/>
        <v>7.5999999999999956E-3</v>
      </c>
    </row>
    <row r="63" spans="2:18" s="2" customFormat="1">
      <c r="B63">
        <v>3</v>
      </c>
      <c r="C63">
        <v>2</v>
      </c>
      <c r="D63" s="1">
        <v>527.10199999999998</v>
      </c>
      <c r="E63" s="1">
        <v>516.15800000000002</v>
      </c>
      <c r="F63" s="5">
        <f t="shared" si="0"/>
        <v>10.94399999999996</v>
      </c>
      <c r="G63" s="6"/>
      <c r="H63" s="1">
        <v>3.3972699999999998</v>
      </c>
      <c r="I63" s="1">
        <v>3.4484900000000001</v>
      </c>
      <c r="J63" s="5">
        <f t="shared" si="1"/>
        <v>-5.1220000000000265E-2</v>
      </c>
      <c r="K63" s="6"/>
      <c r="L63" s="1">
        <v>0.44729999999999998</v>
      </c>
      <c r="M63" s="1">
        <v>0.45040000000000002</v>
      </c>
      <c r="N63" s="8">
        <f t="shared" si="2"/>
        <v>-3.1000000000000472E-3</v>
      </c>
      <c r="O63" s="7"/>
      <c r="P63" s="1">
        <v>0.3226</v>
      </c>
      <c r="Q63" s="1">
        <v>0.33129999999999998</v>
      </c>
      <c r="R63" s="8">
        <f t="shared" si="3"/>
        <v>-8.6999999999999855E-3</v>
      </c>
    </row>
    <row r="64" spans="2:18" s="2" customFormat="1">
      <c r="B64">
        <v>4</v>
      </c>
      <c r="C64">
        <v>2</v>
      </c>
      <c r="D64" s="1">
        <v>253.608</v>
      </c>
      <c r="E64" s="1">
        <v>106.133</v>
      </c>
      <c r="F64" s="5">
        <f t="shared" si="0"/>
        <v>147.47500000000002</v>
      </c>
      <c r="G64" s="6"/>
      <c r="H64" s="1">
        <v>2.1555599999999999</v>
      </c>
      <c r="I64" s="1">
        <v>1.97872</v>
      </c>
      <c r="J64" s="5">
        <f t="shared" si="1"/>
        <v>0.17683999999999989</v>
      </c>
      <c r="K64" s="6"/>
      <c r="L64" s="1">
        <v>0.46139999999999998</v>
      </c>
      <c r="M64" s="1">
        <v>0.45479999999999998</v>
      </c>
      <c r="N64" s="8">
        <f t="shared" si="2"/>
        <v>6.5999999999999948E-3</v>
      </c>
      <c r="O64" s="7"/>
      <c r="P64" s="1">
        <v>0.34310000000000002</v>
      </c>
      <c r="Q64" s="1">
        <v>0.3382</v>
      </c>
      <c r="R64" s="8">
        <f t="shared" si="3"/>
        <v>4.9000000000000155E-3</v>
      </c>
    </row>
    <row r="65" spans="2:18" s="2" customFormat="1">
      <c r="B65">
        <v>3</v>
      </c>
      <c r="C65">
        <v>3</v>
      </c>
      <c r="D65" s="1">
        <v>272.13299999999998</v>
      </c>
      <c r="E65" s="1">
        <v>275.58199999999999</v>
      </c>
      <c r="F65" s="5">
        <f t="shared" si="0"/>
        <v>-3.4490000000000123</v>
      </c>
      <c r="G65" s="6"/>
      <c r="H65" s="1">
        <v>2.16249</v>
      </c>
      <c r="I65" s="1">
        <v>2.2281300000000002</v>
      </c>
      <c r="J65" s="5">
        <f t="shared" si="1"/>
        <v>-6.5640000000000143E-2</v>
      </c>
      <c r="K65" s="6"/>
      <c r="L65" s="1">
        <v>0.45689999999999997</v>
      </c>
      <c r="M65" s="1">
        <v>0.45119999999999999</v>
      </c>
      <c r="N65" s="8">
        <f t="shared" si="2"/>
        <v>5.6999999999999829E-3</v>
      </c>
      <c r="O65" s="7"/>
      <c r="P65" s="1">
        <v>0.3206</v>
      </c>
      <c r="Q65" s="1">
        <v>0.32750000000000001</v>
      </c>
      <c r="R65" s="8">
        <f t="shared" si="3"/>
        <v>-6.9000000000000172E-3</v>
      </c>
    </row>
    <row r="66" spans="2:18" s="2" customFormat="1">
      <c r="B66">
        <v>2</v>
      </c>
      <c r="C66">
        <v>3</v>
      </c>
      <c r="D66" s="1">
        <v>132.88200000000001</v>
      </c>
      <c r="E66" s="1">
        <v>132.26300000000001</v>
      </c>
      <c r="F66" s="5">
        <f t="shared" si="0"/>
        <v>0.61899999999999977</v>
      </c>
      <c r="G66" s="6"/>
      <c r="H66" s="1">
        <v>1.26658</v>
      </c>
      <c r="I66" s="1">
        <v>1.3081400000000001</v>
      </c>
      <c r="J66" s="5">
        <f t="shared" si="1"/>
        <v>-4.1560000000000041E-2</v>
      </c>
      <c r="K66" s="6"/>
      <c r="L66" s="1">
        <v>0.46679999999999999</v>
      </c>
      <c r="M66" s="1">
        <v>0.44900000000000001</v>
      </c>
      <c r="N66" s="8">
        <f t="shared" si="2"/>
        <v>1.7799999999999983E-2</v>
      </c>
      <c r="O66" s="7"/>
      <c r="P66" s="1">
        <v>0.34110000000000001</v>
      </c>
      <c r="Q66" s="1">
        <v>0.32229999999999998</v>
      </c>
      <c r="R66" s="8">
        <f t="shared" si="3"/>
        <v>1.8800000000000039E-2</v>
      </c>
    </row>
    <row r="67" spans="2:18" s="2" customFormat="1">
      <c r="B67">
        <v>1</v>
      </c>
      <c r="C67">
        <v>3</v>
      </c>
      <c r="D67" s="1">
        <v>1.4732E-2</v>
      </c>
      <c r="E67" s="1">
        <v>247.46600000000001</v>
      </c>
      <c r="F67" s="5">
        <f t="shared" si="0"/>
        <v>-247.451268</v>
      </c>
      <c r="G67" s="6"/>
      <c r="H67" s="1">
        <v>1.8740399999999999</v>
      </c>
      <c r="I67" s="1">
        <v>2.1558199999999998</v>
      </c>
      <c r="J67" s="5">
        <f t="shared" si="1"/>
        <v>-0.28177999999999992</v>
      </c>
      <c r="K67" s="6"/>
      <c r="L67" s="1">
        <v>0.44700000000000001</v>
      </c>
      <c r="M67" s="1">
        <v>0.44729999999999998</v>
      </c>
      <c r="N67" s="8">
        <f t="shared" si="2"/>
        <v>-2.9999999999996696E-4</v>
      </c>
      <c r="O67" s="7"/>
      <c r="P67" s="1">
        <v>0.33229999999999998</v>
      </c>
      <c r="Q67" s="1">
        <v>0.33250000000000002</v>
      </c>
      <c r="R67" s="8">
        <f t="shared" si="3"/>
        <v>-2.0000000000003348E-4</v>
      </c>
    </row>
    <row r="68" spans="2:18" s="2" customFormat="1">
      <c r="B68">
        <v>0</v>
      </c>
      <c r="C68">
        <v>3</v>
      </c>
      <c r="D68" s="1">
        <v>523.48099999999999</v>
      </c>
      <c r="E68" s="1">
        <v>522.91700000000003</v>
      </c>
      <c r="F68" s="5">
        <f t="shared" si="0"/>
        <v>0.56399999999996453</v>
      </c>
      <c r="G68" s="6"/>
      <c r="H68" s="1">
        <v>3.3230499999999998</v>
      </c>
      <c r="I68" s="1">
        <v>3.3335400000000002</v>
      </c>
      <c r="J68" s="5">
        <f t="shared" si="1"/>
        <v>-1.0490000000000332E-2</v>
      </c>
      <c r="K68" s="6"/>
      <c r="L68" s="1">
        <v>0.4582</v>
      </c>
      <c r="M68" s="1">
        <v>0.45610000000000001</v>
      </c>
      <c r="N68" s="8">
        <f t="shared" si="2"/>
        <v>2.0999999999999908E-3</v>
      </c>
      <c r="O68" s="7"/>
      <c r="P68" s="1">
        <v>0.33910000000000001</v>
      </c>
      <c r="Q68" s="1">
        <v>0.32940000000000003</v>
      </c>
      <c r="R68" s="8">
        <f t="shared" si="3"/>
        <v>9.6999999999999864E-3</v>
      </c>
    </row>
    <row r="69" spans="2:18" s="2" customFormat="1">
      <c r="B69">
        <v>-1</v>
      </c>
      <c r="C69">
        <v>3</v>
      </c>
      <c r="D69" s="1">
        <v>458.10599999999999</v>
      </c>
      <c r="E69" s="1">
        <v>455.88</v>
      </c>
      <c r="F69" s="5">
        <f t="shared" ref="F69:F74" si="4">D69-E69</f>
        <v>2.2259999999999991</v>
      </c>
      <c r="G69" s="6"/>
      <c r="H69" s="1">
        <v>3.07308</v>
      </c>
      <c r="I69" s="1">
        <v>3.0163700000000002</v>
      </c>
      <c r="J69" s="5">
        <f t="shared" ref="J69:J74" si="5">H69-I69</f>
        <v>5.6709999999999816E-2</v>
      </c>
      <c r="K69" s="6"/>
      <c r="L69" s="1">
        <v>0.4632</v>
      </c>
      <c r="M69" s="1">
        <v>0.46939999999999998</v>
      </c>
      <c r="N69" s="8">
        <f t="shared" ref="N69:N74" si="6">L69-M69</f>
        <v>-6.1999999999999833E-3</v>
      </c>
      <c r="O69" s="7"/>
      <c r="P69" s="1">
        <v>0.34549999999999997</v>
      </c>
      <c r="Q69" s="1">
        <v>0.34699999999999998</v>
      </c>
      <c r="R69" s="8">
        <f t="shared" ref="R69:R74" si="7">P69-Q69</f>
        <v>-1.5000000000000013E-3</v>
      </c>
    </row>
    <row r="70" spans="2:18" s="2" customFormat="1">
      <c r="B70">
        <v>-2</v>
      </c>
      <c r="C70">
        <v>3</v>
      </c>
      <c r="D70" s="1">
        <v>488.61700000000002</v>
      </c>
      <c r="E70" s="1">
        <v>492.267</v>
      </c>
      <c r="F70" s="5">
        <f t="shared" si="4"/>
        <v>-3.6499999999999773</v>
      </c>
      <c r="G70" s="6"/>
      <c r="H70" s="1">
        <v>3.2261799999999998</v>
      </c>
      <c r="I70" s="1">
        <v>3.2658100000000001</v>
      </c>
      <c r="J70" s="5">
        <f t="shared" si="5"/>
        <v>-3.9630000000000276E-2</v>
      </c>
      <c r="K70" s="6"/>
      <c r="L70" s="1">
        <v>0.45929999999999999</v>
      </c>
      <c r="M70" s="1">
        <v>0.45850000000000002</v>
      </c>
      <c r="N70" s="8">
        <f t="shared" si="6"/>
        <v>7.999999999999674E-4</v>
      </c>
      <c r="O70" s="7"/>
      <c r="P70" s="1">
        <v>0.34499999999999997</v>
      </c>
      <c r="Q70" s="1">
        <v>0.33090000000000003</v>
      </c>
      <c r="R70" s="8">
        <f t="shared" si="7"/>
        <v>1.4099999999999946E-2</v>
      </c>
    </row>
    <row r="71" spans="2:18" s="2" customFormat="1">
      <c r="B71">
        <v>-3</v>
      </c>
      <c r="C71">
        <v>3</v>
      </c>
      <c r="D71" s="1">
        <v>114.03700000000001</v>
      </c>
      <c r="E71" s="1">
        <v>121.596</v>
      </c>
      <c r="F71" s="5">
        <f t="shared" si="4"/>
        <v>-7.5589999999999975</v>
      </c>
      <c r="G71" s="6"/>
      <c r="H71" s="1">
        <v>1.10046</v>
      </c>
      <c r="I71" s="1">
        <v>1.0992599999999999</v>
      </c>
      <c r="J71" s="5">
        <f t="shared" si="5"/>
        <v>1.2000000000000899E-3</v>
      </c>
      <c r="K71" s="6"/>
      <c r="L71" s="1">
        <v>0.46610000000000001</v>
      </c>
      <c r="M71" s="1">
        <v>0.45800000000000002</v>
      </c>
      <c r="N71" s="8">
        <f t="shared" si="6"/>
        <v>8.0999999999999961E-3</v>
      </c>
      <c r="O71" s="7"/>
      <c r="P71" s="1">
        <v>0.3367</v>
      </c>
      <c r="Q71" s="1">
        <v>0.33019999999999999</v>
      </c>
      <c r="R71" s="8">
        <f t="shared" si="7"/>
        <v>6.5000000000000058E-3</v>
      </c>
    </row>
    <row r="72" spans="2:18" s="2" customFormat="1">
      <c r="B72">
        <v>-1</v>
      </c>
      <c r="C72">
        <v>4</v>
      </c>
      <c r="D72" s="1">
        <v>433.1</v>
      </c>
      <c r="E72" s="1">
        <v>385.53800000000001</v>
      </c>
      <c r="F72" s="5">
        <f t="shared" si="4"/>
        <v>47.562000000000012</v>
      </c>
      <c r="G72" s="6"/>
      <c r="H72" s="1">
        <v>2.9792100000000001</v>
      </c>
      <c r="I72" s="1">
        <v>2.8559600000000001</v>
      </c>
      <c r="J72" s="5">
        <f t="shared" si="5"/>
        <v>0.12325000000000008</v>
      </c>
      <c r="K72" s="6"/>
      <c r="L72" s="1">
        <v>0.45240000000000002</v>
      </c>
      <c r="M72" s="1">
        <v>0.46899999999999997</v>
      </c>
      <c r="N72" s="8">
        <f t="shared" si="6"/>
        <v>-1.6599999999999948E-2</v>
      </c>
      <c r="O72" s="7"/>
      <c r="P72" s="1">
        <v>0.3286</v>
      </c>
      <c r="Q72" s="1">
        <v>0.34749999999999998</v>
      </c>
      <c r="R72" s="8">
        <f t="shared" si="7"/>
        <v>-1.8899999999999972E-2</v>
      </c>
    </row>
    <row r="73" spans="2:18" s="2" customFormat="1">
      <c r="B73">
        <v>0</v>
      </c>
      <c r="C73">
        <v>4</v>
      </c>
      <c r="D73" s="1">
        <v>512.64200000000005</v>
      </c>
      <c r="E73" s="1">
        <v>509.94600000000003</v>
      </c>
      <c r="F73" s="5">
        <f t="shared" si="4"/>
        <v>2.6960000000000264</v>
      </c>
      <c r="G73" s="6"/>
      <c r="H73" s="1">
        <v>3.3000799999999999</v>
      </c>
      <c r="I73" s="1">
        <v>3.3149899999999999</v>
      </c>
      <c r="J73" s="5">
        <f t="shared" si="5"/>
        <v>-1.4909999999999979E-2</v>
      </c>
      <c r="K73" s="6"/>
      <c r="L73" s="1">
        <v>0.46079999999999999</v>
      </c>
      <c r="M73" s="1">
        <v>0.46510000000000001</v>
      </c>
      <c r="N73" s="8">
        <f t="shared" si="6"/>
        <v>-4.300000000000026E-3</v>
      </c>
      <c r="O73" s="7"/>
      <c r="P73" s="1">
        <v>0.33350000000000002</v>
      </c>
      <c r="Q73" s="1">
        <v>0.3362</v>
      </c>
      <c r="R73" s="8">
        <f t="shared" si="7"/>
        <v>-2.6999999999999802E-3</v>
      </c>
    </row>
    <row r="74" spans="2:18" s="2" customFormat="1">
      <c r="B74">
        <v>1</v>
      </c>
      <c r="C74">
        <v>4</v>
      </c>
      <c r="D74" s="1">
        <v>473.928</v>
      </c>
      <c r="E74" s="1">
        <v>444.78100000000001</v>
      </c>
      <c r="F74" s="5">
        <f t="shared" si="4"/>
        <v>29.146999999999991</v>
      </c>
      <c r="G74" s="6"/>
      <c r="H74" s="1">
        <v>3.1882600000000001</v>
      </c>
      <c r="I74" s="1">
        <v>3.1220500000000002</v>
      </c>
      <c r="J74" s="5">
        <f t="shared" si="5"/>
        <v>6.620999999999988E-2</v>
      </c>
      <c r="K74" s="6"/>
      <c r="L74" s="1">
        <v>0.45879999999999999</v>
      </c>
      <c r="M74" s="1">
        <v>0.47049999999999997</v>
      </c>
      <c r="N74" s="8">
        <f t="shared" si="6"/>
        <v>-1.1699999999999988E-2</v>
      </c>
      <c r="O74" s="7"/>
      <c r="P74" s="1">
        <v>0.3327</v>
      </c>
      <c r="Q74" s="1">
        <v>0.34010000000000001</v>
      </c>
      <c r="R74" s="8">
        <f t="shared" si="7"/>
        <v>-7.4000000000000177E-3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1.7568209223157663</v>
      </c>
      <c r="D78" s="21">
        <f>AVERAGE(D4:E74)</f>
        <v>479.55651923943657</v>
      </c>
      <c r="E78" s="16">
        <f>1000000*0.000672624</f>
        <v>672.62400000000002</v>
      </c>
      <c r="F78" s="16">
        <f>STDEV(F4:F74)</f>
        <v>38.92997653967398</v>
      </c>
      <c r="G78" s="16"/>
      <c r="H78" s="17">
        <f>AVERAGE(H4:I74)</f>
        <v>3.1750287323943662</v>
      </c>
      <c r="I78" s="16">
        <f>1000*0.00436394</f>
        <v>4.3639400000000004</v>
      </c>
      <c r="J78" s="16">
        <f>STDEV(J4:J74)</f>
        <v>7.1333809970514389E-2</v>
      </c>
      <c r="K78" s="16"/>
      <c r="L78" s="17">
        <f>AVERAGE(L4:M74)</f>
        <v>0.455744366197183</v>
      </c>
      <c r="M78" s="16"/>
      <c r="N78" s="16">
        <f>STDEV(N4:N74)</f>
        <v>8.8039880299434926E-3</v>
      </c>
      <c r="O78" s="16"/>
      <c r="P78" s="17">
        <f>AVERAGE(P4:Q74)</f>
        <v>0.33409295774647862</v>
      </c>
      <c r="Q78" s="16"/>
      <c r="R78" s="22">
        <f>STDEV(R4:R74)</f>
        <v>1.0194061276639022E-2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>
        <f>F78/E78</f>
        <v>5.7877769065144836E-2</v>
      </c>
      <c r="G80" s="25"/>
      <c r="H80" s="25"/>
      <c r="I80" s="25"/>
      <c r="J80" s="25">
        <f>J78/I78</f>
        <v>1.6346194028908367E-2</v>
      </c>
      <c r="K80" s="25"/>
      <c r="L80" s="25"/>
      <c r="M80" s="25"/>
      <c r="N80" s="25">
        <f>N78</f>
        <v>8.8039880299434926E-3</v>
      </c>
      <c r="O80" s="25"/>
      <c r="P80" s="25"/>
      <c r="Q80" s="25"/>
      <c r="R80" s="26">
        <f>R78</f>
        <v>1.0194061276639022E-2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83"/>
  <sheetViews>
    <sheetView topLeftCell="A61" workbookViewId="0">
      <selection activeCell="E77" sqref="E77"/>
    </sheetView>
  </sheetViews>
  <sheetFormatPr defaultRowHeight="13.5"/>
  <cols>
    <col min="4" max="5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3.6</v>
      </c>
      <c r="E1" s="28" t="s">
        <v>19</v>
      </c>
      <c r="F1" s="29">
        <v>1.8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22.379100000000001</v>
      </c>
      <c r="E4" s="1">
        <v>22.309899999999999</v>
      </c>
      <c r="F4" s="5">
        <f>D4-E4</f>
        <v>6.9200000000002149E-2</v>
      </c>
      <c r="G4" s="6"/>
      <c r="H4" s="1">
        <v>0.16184200000000001</v>
      </c>
      <c r="I4" s="1">
        <v>0.161416</v>
      </c>
      <c r="J4" s="5">
        <f>H4-I4</f>
        <v>4.260000000000097E-4</v>
      </c>
      <c r="K4" s="6"/>
      <c r="L4" s="1">
        <v>0.33250000000000002</v>
      </c>
      <c r="M4" s="1">
        <v>0.33079999999999998</v>
      </c>
      <c r="N4" s="8">
        <f>L4-M4</f>
        <v>1.7000000000000348E-3</v>
      </c>
      <c r="O4" s="7"/>
      <c r="P4" s="1">
        <v>0.31840000000000002</v>
      </c>
      <c r="Q4" s="1">
        <v>0.31469999999999998</v>
      </c>
      <c r="R4" s="8">
        <f>P4-Q4</f>
        <v>3.7000000000000366E-3</v>
      </c>
    </row>
    <row r="5" spans="1:18" s="2" customFormat="1">
      <c r="B5">
        <v>0</v>
      </c>
      <c r="C5">
        <v>-4</v>
      </c>
      <c r="D5" s="1">
        <v>22.610700000000001</v>
      </c>
      <c r="E5" s="1">
        <v>22.4559</v>
      </c>
      <c r="F5" s="5">
        <f t="shared" ref="F5:F67" si="0">D5-E5</f>
        <v>0.1548000000000016</v>
      </c>
      <c r="G5" s="6"/>
      <c r="H5" s="1">
        <v>0.164608</v>
      </c>
      <c r="I5" s="1">
        <v>0.16352900000000001</v>
      </c>
      <c r="J5" s="5">
        <f t="shared" ref="J5:J67" si="1">H5-I5</f>
        <v>1.0789999999999966E-3</v>
      </c>
      <c r="K5" s="6"/>
      <c r="L5" s="1">
        <v>0.32940000000000003</v>
      </c>
      <c r="M5" s="1">
        <v>0.32550000000000001</v>
      </c>
      <c r="N5" s="8">
        <f t="shared" ref="N5:N67" si="2">L5-M5</f>
        <v>3.9000000000000146E-3</v>
      </c>
      <c r="O5" s="7"/>
      <c r="P5" s="1">
        <v>0.31609999999999999</v>
      </c>
      <c r="Q5" s="1">
        <v>0.314</v>
      </c>
      <c r="R5" s="8">
        <f t="shared" ref="R5:R67" si="3">P5-Q5</f>
        <v>2.0999999999999908E-3</v>
      </c>
    </row>
    <row r="6" spans="1:18" s="2" customFormat="1">
      <c r="B6">
        <v>1</v>
      </c>
      <c r="C6">
        <v>-4</v>
      </c>
      <c r="D6" s="1">
        <v>22.678699999999999</v>
      </c>
      <c r="E6" s="1">
        <v>22.589400000000001</v>
      </c>
      <c r="F6" s="5">
        <f t="shared" si="0"/>
        <v>8.9299999999997937E-2</v>
      </c>
      <c r="G6" s="6"/>
      <c r="H6" s="1">
        <v>0.16525400000000001</v>
      </c>
      <c r="I6" s="1">
        <v>0.163412</v>
      </c>
      <c r="J6" s="5">
        <f t="shared" si="1"/>
        <v>1.8420000000000103E-3</v>
      </c>
      <c r="K6" s="6"/>
      <c r="L6" s="1">
        <v>0.32569999999999999</v>
      </c>
      <c r="M6" s="1">
        <v>0.32550000000000001</v>
      </c>
      <c r="N6" s="8">
        <f t="shared" si="2"/>
        <v>1.9999999999997797E-4</v>
      </c>
      <c r="O6" s="7"/>
      <c r="P6" s="1">
        <v>0.31369999999999998</v>
      </c>
      <c r="Q6" s="1">
        <v>0.31240000000000001</v>
      </c>
      <c r="R6" s="8">
        <f t="shared" si="3"/>
        <v>1.2999999999999678E-3</v>
      </c>
    </row>
    <row r="7" spans="1:18" s="2" customFormat="1">
      <c r="B7">
        <v>3</v>
      </c>
      <c r="C7">
        <v>-3</v>
      </c>
      <c r="D7" s="1">
        <v>22.6938</v>
      </c>
      <c r="E7" s="1">
        <v>22.61</v>
      </c>
      <c r="F7" s="5">
        <f t="shared" si="0"/>
        <v>8.3800000000000097E-2</v>
      </c>
      <c r="G7" s="6"/>
      <c r="H7" s="1">
        <v>0.165825</v>
      </c>
      <c r="I7" s="1">
        <v>0.16491700000000001</v>
      </c>
      <c r="J7" s="5">
        <f t="shared" si="1"/>
        <v>9.0799999999999215E-4</v>
      </c>
      <c r="K7" s="6"/>
      <c r="L7" s="1">
        <v>0.32550000000000001</v>
      </c>
      <c r="M7" s="1">
        <v>0.32840000000000003</v>
      </c>
      <c r="N7" s="8">
        <f t="shared" si="2"/>
        <v>-2.9000000000000137E-3</v>
      </c>
      <c r="O7" s="7"/>
      <c r="P7" s="1">
        <v>0.31469999999999998</v>
      </c>
      <c r="Q7" s="1">
        <v>0.31530000000000002</v>
      </c>
      <c r="R7" s="8">
        <f t="shared" si="3"/>
        <v>-6.0000000000004494E-4</v>
      </c>
    </row>
    <row r="8" spans="1:18" s="2" customFormat="1">
      <c r="B8">
        <v>2</v>
      </c>
      <c r="C8">
        <v>-3</v>
      </c>
      <c r="D8" s="1">
        <v>22.636700000000001</v>
      </c>
      <c r="E8" s="1">
        <v>22.584199999999999</v>
      </c>
      <c r="F8" s="5">
        <f t="shared" si="0"/>
        <v>5.250000000000199E-2</v>
      </c>
      <c r="G8" s="6"/>
      <c r="H8" s="1">
        <v>0.16448399999999999</v>
      </c>
      <c r="I8" s="1">
        <v>0.164465</v>
      </c>
      <c r="J8" s="5">
        <f t="shared" si="1"/>
        <v>1.8999999999991246E-5</v>
      </c>
      <c r="K8" s="6"/>
      <c r="L8" s="1">
        <v>0.32550000000000001</v>
      </c>
      <c r="M8" s="1">
        <v>0.32179999999999997</v>
      </c>
      <c r="N8" s="8">
        <f t="shared" si="2"/>
        <v>3.7000000000000366E-3</v>
      </c>
      <c r="O8" s="7"/>
      <c r="P8" s="1">
        <v>0.31280000000000002</v>
      </c>
      <c r="Q8" s="1">
        <v>0.30690000000000001</v>
      </c>
      <c r="R8" s="8">
        <f t="shared" si="3"/>
        <v>5.9000000000000163E-3</v>
      </c>
    </row>
    <row r="9" spans="1:18" s="2" customFormat="1">
      <c r="B9">
        <v>1</v>
      </c>
      <c r="C9">
        <v>-3</v>
      </c>
      <c r="D9" s="1">
        <v>22.401800000000001</v>
      </c>
      <c r="E9" s="1">
        <v>22.4193</v>
      </c>
      <c r="F9" s="5">
        <f t="shared" si="0"/>
        <v>-1.7499999999998295E-2</v>
      </c>
      <c r="G9" s="6"/>
      <c r="H9" s="1">
        <v>0.16186500000000001</v>
      </c>
      <c r="I9" s="1">
        <v>0.16184000000000001</v>
      </c>
      <c r="J9" s="5">
        <f t="shared" si="1"/>
        <v>2.4999999999997247E-5</v>
      </c>
      <c r="K9" s="6"/>
      <c r="L9" s="1">
        <v>0.32979999999999998</v>
      </c>
      <c r="M9" s="1">
        <v>0.33229999999999998</v>
      </c>
      <c r="N9" s="8">
        <f t="shared" si="2"/>
        <v>-2.5000000000000022E-3</v>
      </c>
      <c r="O9" s="7"/>
      <c r="P9" s="1">
        <v>0.31690000000000002</v>
      </c>
      <c r="Q9" s="1">
        <v>0.31719999999999998</v>
      </c>
      <c r="R9" s="8">
        <f t="shared" si="3"/>
        <v>-2.9999999999996696E-4</v>
      </c>
    </row>
    <row r="10" spans="1:18" s="2" customFormat="1">
      <c r="B10">
        <v>0</v>
      </c>
      <c r="C10">
        <v>-3</v>
      </c>
      <c r="D10" s="1">
        <v>22.485199999999999</v>
      </c>
      <c r="E10" s="1">
        <v>22.333500000000001</v>
      </c>
      <c r="F10" s="5">
        <f t="shared" si="0"/>
        <v>0.15169999999999817</v>
      </c>
      <c r="G10" s="6"/>
      <c r="H10" s="1">
        <v>0.162656</v>
      </c>
      <c r="I10" s="1">
        <v>0.161692</v>
      </c>
      <c r="J10" s="5">
        <f t="shared" si="1"/>
        <v>9.6399999999999264E-4</v>
      </c>
      <c r="K10" s="6"/>
      <c r="L10" s="1">
        <v>0.32729999999999998</v>
      </c>
      <c r="M10" s="1">
        <v>0.32879999999999998</v>
      </c>
      <c r="N10" s="8">
        <f t="shared" si="2"/>
        <v>-1.5000000000000013E-3</v>
      </c>
      <c r="O10" s="7"/>
      <c r="P10" s="1">
        <v>0.3125</v>
      </c>
      <c r="Q10" s="1">
        <v>0.31430000000000002</v>
      </c>
      <c r="R10" s="8">
        <f t="shared" si="3"/>
        <v>-1.8000000000000238E-3</v>
      </c>
    </row>
    <row r="11" spans="1:18" s="2" customFormat="1">
      <c r="B11">
        <v>-1</v>
      </c>
      <c r="C11">
        <v>-3</v>
      </c>
      <c r="D11" s="1">
        <v>22.555299999999999</v>
      </c>
      <c r="E11" s="1">
        <v>22.399100000000001</v>
      </c>
      <c r="F11" s="5">
        <f t="shared" si="0"/>
        <v>0.15619999999999834</v>
      </c>
      <c r="G11" s="6"/>
      <c r="H11" s="1">
        <v>0.162962</v>
      </c>
      <c r="I11" s="1">
        <v>0.16212499999999999</v>
      </c>
      <c r="J11" s="5">
        <f t="shared" si="1"/>
        <v>8.3700000000000441E-4</v>
      </c>
      <c r="K11" s="6"/>
      <c r="L11" s="1">
        <v>0.32490000000000002</v>
      </c>
      <c r="M11" s="1">
        <v>0.32840000000000003</v>
      </c>
      <c r="N11" s="8">
        <f t="shared" si="2"/>
        <v>-3.5000000000000031E-3</v>
      </c>
      <c r="O11" s="7"/>
      <c r="P11" s="1">
        <v>0.31280000000000002</v>
      </c>
      <c r="Q11" s="1">
        <v>0.3145</v>
      </c>
      <c r="R11" s="8">
        <f t="shared" si="3"/>
        <v>-1.6999999999999793E-3</v>
      </c>
    </row>
    <row r="12" spans="1:18" s="2" customFormat="1">
      <c r="B12">
        <v>-2</v>
      </c>
      <c r="C12">
        <v>-3</v>
      </c>
      <c r="D12" s="1">
        <v>22.503</v>
      </c>
      <c r="E12" s="1">
        <v>22.580500000000001</v>
      </c>
      <c r="F12" s="5">
        <f t="shared" si="0"/>
        <v>-7.7500000000000568E-2</v>
      </c>
      <c r="G12" s="6"/>
      <c r="H12" s="1">
        <v>0.16286900000000001</v>
      </c>
      <c r="I12" s="1">
        <v>0.16372500000000001</v>
      </c>
      <c r="J12" s="5">
        <f t="shared" si="1"/>
        <v>-8.5599999999999565E-4</v>
      </c>
      <c r="K12" s="6"/>
      <c r="L12" s="1">
        <v>0.32800000000000001</v>
      </c>
      <c r="M12" s="1">
        <v>0.3266</v>
      </c>
      <c r="N12" s="8">
        <f t="shared" si="2"/>
        <v>1.4000000000000123E-3</v>
      </c>
      <c r="O12" s="7"/>
      <c r="P12" s="1">
        <v>0.316</v>
      </c>
      <c r="Q12" s="1">
        <v>0.31209999999999999</v>
      </c>
      <c r="R12" s="8">
        <f t="shared" si="3"/>
        <v>3.9000000000000146E-3</v>
      </c>
    </row>
    <row r="13" spans="1:18" s="2" customFormat="1">
      <c r="B13">
        <v>-3</v>
      </c>
      <c r="C13">
        <v>-3</v>
      </c>
      <c r="D13" s="1">
        <v>22.568899999999999</v>
      </c>
      <c r="E13" s="1">
        <v>22.500699999999998</v>
      </c>
      <c r="F13" s="5">
        <f t="shared" si="0"/>
        <v>6.8200000000000927E-2</v>
      </c>
      <c r="G13" s="6"/>
      <c r="H13" s="1">
        <v>0.16436600000000001</v>
      </c>
      <c r="I13" s="1">
        <v>0.16320799999999999</v>
      </c>
      <c r="J13" s="5">
        <f t="shared" si="1"/>
        <v>1.1580000000000201E-3</v>
      </c>
      <c r="K13" s="6"/>
      <c r="L13" s="1">
        <v>0.32790000000000002</v>
      </c>
      <c r="M13" s="1">
        <v>0.32819999999999999</v>
      </c>
      <c r="N13" s="8">
        <f t="shared" si="2"/>
        <v>-2.9999999999996696E-4</v>
      </c>
      <c r="O13" s="7"/>
      <c r="P13" s="1">
        <v>0.315</v>
      </c>
      <c r="Q13" s="1">
        <v>0.31319999999999998</v>
      </c>
      <c r="R13" s="8">
        <f t="shared" si="3"/>
        <v>1.8000000000000238E-3</v>
      </c>
    </row>
    <row r="14" spans="1:18" s="2" customFormat="1">
      <c r="B14">
        <v>-4</v>
      </c>
      <c r="C14">
        <v>-2</v>
      </c>
      <c r="D14" s="1">
        <v>22.493600000000001</v>
      </c>
      <c r="E14" s="1">
        <v>22.421199999999999</v>
      </c>
      <c r="F14" s="5">
        <f t="shared" si="0"/>
        <v>7.2400000000001796E-2</v>
      </c>
      <c r="G14" s="6"/>
      <c r="H14" s="1">
        <v>0.163053</v>
      </c>
      <c r="I14" s="1">
        <v>0.163024</v>
      </c>
      <c r="J14" s="5">
        <f t="shared" si="1"/>
        <v>2.9000000000001247E-5</v>
      </c>
      <c r="K14" s="6"/>
      <c r="L14" s="1">
        <v>0.33250000000000002</v>
      </c>
      <c r="M14" s="1">
        <v>0.32700000000000001</v>
      </c>
      <c r="N14" s="8">
        <f t="shared" si="2"/>
        <v>5.5000000000000049E-3</v>
      </c>
      <c r="O14" s="7"/>
      <c r="P14" s="1">
        <v>0.32</v>
      </c>
      <c r="Q14" s="1">
        <v>0.31469999999999998</v>
      </c>
      <c r="R14" s="8">
        <f t="shared" si="3"/>
        <v>5.3000000000000269E-3</v>
      </c>
    </row>
    <row r="15" spans="1:18" s="2" customFormat="1">
      <c r="B15">
        <v>-3</v>
      </c>
      <c r="C15">
        <v>-2</v>
      </c>
      <c r="D15" s="1">
        <v>22.646599999999999</v>
      </c>
      <c r="E15" s="1">
        <v>22.5413</v>
      </c>
      <c r="F15" s="5">
        <f t="shared" si="0"/>
        <v>0.10529999999999973</v>
      </c>
      <c r="G15" s="6"/>
      <c r="H15" s="1">
        <v>0.16552500000000001</v>
      </c>
      <c r="I15" s="1">
        <v>0.16417300000000001</v>
      </c>
      <c r="J15" s="5">
        <f t="shared" si="1"/>
        <v>1.3519999999999921E-3</v>
      </c>
      <c r="K15" s="6"/>
      <c r="L15" s="1">
        <v>0.32579999999999998</v>
      </c>
      <c r="M15" s="1">
        <v>0.32490000000000002</v>
      </c>
      <c r="N15" s="8">
        <f t="shared" si="2"/>
        <v>8.9999999999995639E-4</v>
      </c>
      <c r="O15" s="7"/>
      <c r="P15" s="1">
        <v>0.31480000000000002</v>
      </c>
      <c r="Q15" s="1">
        <v>0.31090000000000001</v>
      </c>
      <c r="R15" s="8">
        <f t="shared" si="3"/>
        <v>3.9000000000000146E-3</v>
      </c>
    </row>
    <row r="16" spans="1:18" s="2" customFormat="1">
      <c r="B16">
        <v>-2</v>
      </c>
      <c r="C16">
        <v>-2</v>
      </c>
      <c r="D16" s="1">
        <v>22.378399999999999</v>
      </c>
      <c r="E16" s="1">
        <v>22.405100000000001</v>
      </c>
      <c r="F16" s="5">
        <f t="shared" si="0"/>
        <v>-2.6700000000001722E-2</v>
      </c>
      <c r="G16" s="6"/>
      <c r="H16" s="1">
        <v>0.161383</v>
      </c>
      <c r="I16" s="1">
        <v>0.16256200000000001</v>
      </c>
      <c r="J16" s="5">
        <f t="shared" si="1"/>
        <v>-1.1790000000000134E-3</v>
      </c>
      <c r="K16" s="6"/>
      <c r="L16" s="1">
        <v>0.33279999999999998</v>
      </c>
      <c r="M16" s="1">
        <v>0.32890000000000003</v>
      </c>
      <c r="N16" s="8">
        <f t="shared" si="2"/>
        <v>3.8999999999999591E-3</v>
      </c>
      <c r="O16" s="7"/>
      <c r="P16" s="1">
        <v>0.31969999999999998</v>
      </c>
      <c r="Q16" s="1">
        <v>0.315</v>
      </c>
      <c r="R16" s="8">
        <f t="shared" si="3"/>
        <v>4.699999999999982E-3</v>
      </c>
    </row>
    <row r="17" spans="2:18" s="2" customFormat="1">
      <c r="B17">
        <v>-1</v>
      </c>
      <c r="C17">
        <v>-2</v>
      </c>
      <c r="D17" s="1">
        <v>22.424600000000002</v>
      </c>
      <c r="E17" s="1">
        <v>22.3871</v>
      </c>
      <c r="F17" s="5">
        <f t="shared" si="0"/>
        <v>3.7500000000001421E-2</v>
      </c>
      <c r="G17" s="6"/>
      <c r="H17" s="1">
        <v>0.16214700000000001</v>
      </c>
      <c r="I17" s="1">
        <v>0.16078600000000001</v>
      </c>
      <c r="J17" s="5">
        <f t="shared" si="1"/>
        <v>1.3610000000000011E-3</v>
      </c>
      <c r="K17" s="6"/>
      <c r="L17" s="1">
        <v>0.33210000000000001</v>
      </c>
      <c r="M17" s="1">
        <v>0.33139999999999997</v>
      </c>
      <c r="N17" s="8">
        <f t="shared" si="2"/>
        <v>7.0000000000003393E-4</v>
      </c>
      <c r="O17" s="7"/>
      <c r="P17" s="1">
        <v>0.31969999999999998</v>
      </c>
      <c r="Q17" s="1">
        <v>0.31690000000000002</v>
      </c>
      <c r="R17" s="8">
        <f t="shared" si="3"/>
        <v>2.7999999999999692E-3</v>
      </c>
    </row>
    <row r="18" spans="2:18" s="2" customFormat="1">
      <c r="B18">
        <v>0</v>
      </c>
      <c r="C18">
        <v>-2</v>
      </c>
      <c r="D18" s="1">
        <v>22.286300000000001</v>
      </c>
      <c r="E18" s="1">
        <v>22.3262</v>
      </c>
      <c r="F18" s="5">
        <f t="shared" si="0"/>
        <v>-3.989999999999938E-2</v>
      </c>
      <c r="G18" s="6"/>
      <c r="H18" s="1">
        <v>0.16025700000000001</v>
      </c>
      <c r="I18" s="1">
        <v>0.16023499999999999</v>
      </c>
      <c r="J18" s="5">
        <f t="shared" si="1"/>
        <v>2.2000000000022002E-5</v>
      </c>
      <c r="K18" s="6"/>
      <c r="L18" s="1">
        <v>0.33189999999999997</v>
      </c>
      <c r="M18" s="1">
        <v>0.33229999999999998</v>
      </c>
      <c r="N18" s="8">
        <f t="shared" si="2"/>
        <v>-4.0000000000001146E-4</v>
      </c>
      <c r="O18" s="7"/>
      <c r="P18" s="1">
        <v>0.31790000000000002</v>
      </c>
      <c r="Q18" s="1">
        <v>0.31890000000000002</v>
      </c>
      <c r="R18" s="8">
        <f t="shared" si="3"/>
        <v>-1.0000000000000009E-3</v>
      </c>
    </row>
    <row r="19" spans="2:18" s="2" customFormat="1">
      <c r="B19">
        <v>1</v>
      </c>
      <c r="C19">
        <v>-2</v>
      </c>
      <c r="D19" s="1">
        <v>22.332999999999998</v>
      </c>
      <c r="E19" s="1">
        <v>22.2668</v>
      </c>
      <c r="F19" s="5">
        <f t="shared" si="0"/>
        <v>6.6199999999998482E-2</v>
      </c>
      <c r="G19" s="6"/>
      <c r="H19" s="1">
        <v>0.16094600000000001</v>
      </c>
      <c r="I19" s="1">
        <v>0.159804</v>
      </c>
      <c r="J19" s="5">
        <f t="shared" si="1"/>
        <v>1.1420000000000041E-3</v>
      </c>
      <c r="K19" s="6"/>
      <c r="L19" s="1">
        <v>0.33139999999999997</v>
      </c>
      <c r="M19" s="1">
        <v>0.32890000000000003</v>
      </c>
      <c r="N19" s="8">
        <f t="shared" si="2"/>
        <v>2.4999999999999467E-3</v>
      </c>
      <c r="O19" s="7"/>
      <c r="P19" s="1">
        <v>0.31990000000000002</v>
      </c>
      <c r="Q19" s="1">
        <v>0.3145</v>
      </c>
      <c r="R19" s="8">
        <f t="shared" si="3"/>
        <v>5.4000000000000159E-3</v>
      </c>
    </row>
    <row r="20" spans="2:18" s="2" customFormat="1">
      <c r="B20">
        <v>2</v>
      </c>
      <c r="C20">
        <v>-2</v>
      </c>
      <c r="D20" s="1">
        <v>22.381900000000002</v>
      </c>
      <c r="E20" s="1">
        <v>22.435700000000001</v>
      </c>
      <c r="F20" s="5">
        <f t="shared" si="0"/>
        <v>-5.379999999999896E-2</v>
      </c>
      <c r="G20" s="6"/>
      <c r="H20" s="1">
        <v>0.16137599999999999</v>
      </c>
      <c r="I20" s="1">
        <v>0.16187299999999999</v>
      </c>
      <c r="J20" s="5">
        <f t="shared" si="1"/>
        <v>-4.9699999999999744E-4</v>
      </c>
      <c r="K20" s="6"/>
      <c r="L20" s="1">
        <v>0.32979999999999998</v>
      </c>
      <c r="M20" s="1">
        <v>0.32769999999999999</v>
      </c>
      <c r="N20" s="8">
        <f t="shared" si="2"/>
        <v>2.0999999999999908E-3</v>
      </c>
      <c r="O20" s="7"/>
      <c r="P20" s="1">
        <v>0.31590000000000001</v>
      </c>
      <c r="Q20" s="1">
        <v>0.3135</v>
      </c>
      <c r="R20" s="8">
        <f t="shared" si="3"/>
        <v>2.4000000000000132E-3</v>
      </c>
    </row>
    <row r="21" spans="2:18" s="2" customFormat="1">
      <c r="B21">
        <v>3</v>
      </c>
      <c r="C21">
        <v>-2</v>
      </c>
      <c r="D21" s="1">
        <v>22.557099999999998</v>
      </c>
      <c r="E21" s="1">
        <v>22.421600000000002</v>
      </c>
      <c r="F21" s="5">
        <f t="shared" si="0"/>
        <v>0.13549999999999685</v>
      </c>
      <c r="G21" s="6"/>
      <c r="H21" s="1">
        <v>0.16337399999999999</v>
      </c>
      <c r="I21" s="1">
        <v>0.16255800000000001</v>
      </c>
      <c r="J21" s="5">
        <f t="shared" si="1"/>
        <v>8.1599999999998341E-4</v>
      </c>
      <c r="K21" s="6"/>
      <c r="L21" s="1">
        <v>0.33040000000000003</v>
      </c>
      <c r="M21" s="1">
        <v>0.33040000000000003</v>
      </c>
      <c r="N21" s="8">
        <f t="shared" si="2"/>
        <v>0</v>
      </c>
      <c r="O21" s="7"/>
      <c r="P21" s="1">
        <v>0.31769999999999998</v>
      </c>
      <c r="Q21" s="1">
        <v>0.314</v>
      </c>
      <c r="R21" s="8">
        <f t="shared" si="3"/>
        <v>3.6999999999999811E-3</v>
      </c>
    </row>
    <row r="22" spans="2:18" s="2" customFormat="1">
      <c r="B22">
        <v>4</v>
      </c>
      <c r="C22">
        <v>-2</v>
      </c>
      <c r="D22" s="1">
        <v>22.636099999999999</v>
      </c>
      <c r="E22" s="1">
        <v>22.679400000000001</v>
      </c>
      <c r="F22" s="5">
        <f t="shared" si="0"/>
        <v>-4.3300000000002115E-2</v>
      </c>
      <c r="G22" s="6"/>
      <c r="H22" s="1">
        <v>0.16481299999999999</v>
      </c>
      <c r="I22" s="1">
        <v>0.165765</v>
      </c>
      <c r="J22" s="5">
        <f t="shared" si="1"/>
        <v>-9.520000000000084E-4</v>
      </c>
      <c r="K22" s="6"/>
      <c r="L22" s="1">
        <v>0.32469999999999999</v>
      </c>
      <c r="M22" s="1">
        <v>0.32079999999999997</v>
      </c>
      <c r="N22" s="8">
        <f t="shared" si="2"/>
        <v>3.9000000000000146E-3</v>
      </c>
      <c r="O22" s="7"/>
      <c r="P22" s="1">
        <v>0.31140000000000001</v>
      </c>
      <c r="Q22" s="1">
        <v>0.30680000000000002</v>
      </c>
      <c r="R22" s="8">
        <f t="shared" si="3"/>
        <v>4.599999999999993E-3</v>
      </c>
    </row>
    <row r="23" spans="2:18" s="2" customFormat="1">
      <c r="B23">
        <v>5</v>
      </c>
      <c r="C23">
        <v>-1</v>
      </c>
      <c r="D23" s="1">
        <v>22.738600000000002</v>
      </c>
      <c r="E23" s="1">
        <v>22.5669</v>
      </c>
      <c r="F23" s="5">
        <f t="shared" si="0"/>
        <v>0.1717000000000013</v>
      </c>
      <c r="G23" s="6"/>
      <c r="H23" s="1">
        <v>0.165825</v>
      </c>
      <c r="I23" s="1">
        <v>0.16379299999999999</v>
      </c>
      <c r="J23" s="5">
        <f t="shared" si="1"/>
        <v>2.032000000000006E-3</v>
      </c>
      <c r="K23" s="6"/>
      <c r="L23" s="1">
        <v>0.32519999999999999</v>
      </c>
      <c r="M23" s="1">
        <v>0.33029999999999998</v>
      </c>
      <c r="N23" s="8">
        <f t="shared" si="2"/>
        <v>-5.0999999999999934E-3</v>
      </c>
      <c r="O23" s="7"/>
      <c r="P23" s="1">
        <v>0.313</v>
      </c>
      <c r="Q23" s="1">
        <v>0.31430000000000002</v>
      </c>
      <c r="R23" s="8">
        <f t="shared" si="3"/>
        <v>-1.3000000000000234E-3</v>
      </c>
    </row>
    <row r="24" spans="2:18" s="2" customFormat="1">
      <c r="B24">
        <v>4</v>
      </c>
      <c r="C24">
        <v>-1</v>
      </c>
      <c r="D24" s="1">
        <v>22.573899999999998</v>
      </c>
      <c r="E24" s="1">
        <v>22.578399999999998</v>
      </c>
      <c r="F24" s="5">
        <f t="shared" si="0"/>
        <v>-4.5000000000001705E-3</v>
      </c>
      <c r="G24" s="6"/>
      <c r="H24" s="1">
        <v>0.163831</v>
      </c>
      <c r="I24" s="1">
        <v>0.16484199999999999</v>
      </c>
      <c r="J24" s="5">
        <f t="shared" si="1"/>
        <v>-1.0109999999999841E-3</v>
      </c>
      <c r="K24" s="6"/>
      <c r="L24" s="1">
        <v>0.32800000000000001</v>
      </c>
      <c r="M24" s="1">
        <v>0.3256</v>
      </c>
      <c r="N24" s="8">
        <f t="shared" si="2"/>
        <v>2.4000000000000132E-3</v>
      </c>
      <c r="O24" s="7"/>
      <c r="P24" s="1">
        <v>0.31219999999999998</v>
      </c>
      <c r="Q24" s="1">
        <v>0.31230000000000002</v>
      </c>
      <c r="R24" s="8">
        <f t="shared" si="3"/>
        <v>-1.000000000000445E-4</v>
      </c>
    </row>
    <row r="25" spans="2:18" s="2" customFormat="1">
      <c r="B25">
        <v>3</v>
      </c>
      <c r="C25">
        <v>-1</v>
      </c>
      <c r="D25" s="1">
        <v>22.386500000000002</v>
      </c>
      <c r="E25" s="1">
        <v>22.407399999999999</v>
      </c>
      <c r="F25" s="5">
        <f t="shared" si="0"/>
        <v>-2.0899999999997476E-2</v>
      </c>
      <c r="G25" s="6"/>
      <c r="H25" s="1">
        <v>0.162187</v>
      </c>
      <c r="I25" s="1">
        <v>0.16254399999999999</v>
      </c>
      <c r="J25" s="5">
        <f t="shared" si="1"/>
        <v>-3.5699999999999621E-4</v>
      </c>
      <c r="K25" s="6"/>
      <c r="L25" s="1">
        <v>0.33179999999999998</v>
      </c>
      <c r="M25" s="1">
        <v>0.33079999999999998</v>
      </c>
      <c r="N25" s="8">
        <f t="shared" si="2"/>
        <v>1.0000000000000009E-3</v>
      </c>
      <c r="O25" s="7"/>
      <c r="P25" s="1">
        <v>0.31890000000000002</v>
      </c>
      <c r="Q25" s="1">
        <v>0.31869999999999998</v>
      </c>
      <c r="R25" s="8">
        <f t="shared" si="3"/>
        <v>2.0000000000003348E-4</v>
      </c>
    </row>
    <row r="26" spans="2:18" s="2" customFormat="1">
      <c r="B26">
        <v>2</v>
      </c>
      <c r="C26">
        <v>-1</v>
      </c>
      <c r="D26" s="1">
        <v>22.2651</v>
      </c>
      <c r="E26" s="1">
        <v>22.271699999999999</v>
      </c>
      <c r="F26" s="5">
        <f t="shared" si="0"/>
        <v>-6.599999999998829E-3</v>
      </c>
      <c r="G26" s="6"/>
      <c r="H26" s="1">
        <v>0.16070899999999999</v>
      </c>
      <c r="I26" s="1">
        <v>0.16073799999999999</v>
      </c>
      <c r="J26" s="5">
        <f t="shared" si="1"/>
        <v>-2.9000000000001247E-5</v>
      </c>
      <c r="K26" s="6"/>
      <c r="L26" s="1">
        <v>0.3337</v>
      </c>
      <c r="M26" s="1">
        <v>0.32900000000000001</v>
      </c>
      <c r="N26" s="8">
        <f t="shared" si="2"/>
        <v>4.699999999999982E-3</v>
      </c>
      <c r="O26" s="7"/>
      <c r="P26" s="1">
        <v>0.32179999999999997</v>
      </c>
      <c r="Q26" s="1">
        <v>0.31659999999999999</v>
      </c>
      <c r="R26" s="8">
        <f t="shared" si="3"/>
        <v>5.1999999999999824E-3</v>
      </c>
    </row>
    <row r="27" spans="2:18" s="2" customFormat="1">
      <c r="B27">
        <v>1</v>
      </c>
      <c r="C27">
        <v>-1</v>
      </c>
      <c r="D27" s="1">
        <v>22.3432</v>
      </c>
      <c r="E27" s="1">
        <v>22.1831</v>
      </c>
      <c r="F27" s="5">
        <f t="shared" si="0"/>
        <v>0.16009999999999991</v>
      </c>
      <c r="G27" s="6"/>
      <c r="H27" s="1">
        <v>0.160274</v>
      </c>
      <c r="I27" s="1">
        <v>0.15907099999999999</v>
      </c>
      <c r="J27" s="5">
        <f t="shared" si="1"/>
        <v>1.2030000000000096E-3</v>
      </c>
      <c r="K27" s="6"/>
      <c r="L27" s="1">
        <v>0.33279999999999998</v>
      </c>
      <c r="M27" s="1">
        <v>0.33200000000000002</v>
      </c>
      <c r="N27" s="8">
        <f t="shared" si="2"/>
        <v>7.999999999999674E-4</v>
      </c>
      <c r="O27" s="7"/>
      <c r="P27" s="1">
        <v>0.3201</v>
      </c>
      <c r="Q27" s="1">
        <v>0.31859999999999999</v>
      </c>
      <c r="R27" s="8">
        <f t="shared" si="3"/>
        <v>1.5000000000000013E-3</v>
      </c>
    </row>
    <row r="28" spans="2:18" s="2" customFormat="1">
      <c r="B28">
        <v>0</v>
      </c>
      <c r="C28">
        <v>-1</v>
      </c>
      <c r="D28" s="1">
        <v>22.2746</v>
      </c>
      <c r="E28" s="1">
        <v>22.2136</v>
      </c>
      <c r="F28" s="5">
        <f t="shared" si="0"/>
        <v>6.0999999999999943E-2</v>
      </c>
      <c r="G28" s="6"/>
      <c r="H28" s="1">
        <v>0.15975</v>
      </c>
      <c r="I28" s="1">
        <v>0.159246</v>
      </c>
      <c r="J28" s="5">
        <f t="shared" si="1"/>
        <v>5.0400000000000444E-4</v>
      </c>
      <c r="K28" s="6"/>
      <c r="L28" s="1">
        <v>0.33250000000000002</v>
      </c>
      <c r="M28" s="1">
        <v>0.3337</v>
      </c>
      <c r="N28" s="8">
        <f t="shared" si="2"/>
        <v>-1.1999999999999789E-3</v>
      </c>
      <c r="O28" s="7"/>
      <c r="P28" s="1">
        <v>0.31859999999999999</v>
      </c>
      <c r="Q28" s="1">
        <v>0.31869999999999998</v>
      </c>
      <c r="R28" s="8">
        <f t="shared" si="3"/>
        <v>-9.9999999999988987E-5</v>
      </c>
    </row>
    <row r="29" spans="2:18" s="2" customFormat="1">
      <c r="B29">
        <v>-1</v>
      </c>
      <c r="C29">
        <v>-1</v>
      </c>
      <c r="D29" s="1">
        <v>22.290800000000001</v>
      </c>
      <c r="E29" s="1">
        <v>22.161200000000001</v>
      </c>
      <c r="F29" s="5">
        <f t="shared" si="0"/>
        <v>0.12959999999999994</v>
      </c>
      <c r="G29" s="6"/>
      <c r="H29" s="1">
        <v>0.16002</v>
      </c>
      <c r="I29" s="1">
        <v>0.15862000000000001</v>
      </c>
      <c r="J29" s="5">
        <f t="shared" si="1"/>
        <v>1.3999999999999846E-3</v>
      </c>
      <c r="K29" s="6"/>
      <c r="L29" s="1">
        <v>0.33339999999999997</v>
      </c>
      <c r="M29" s="1">
        <v>0.33479999999999999</v>
      </c>
      <c r="N29" s="8">
        <f t="shared" si="2"/>
        <v>-1.4000000000000123E-3</v>
      </c>
      <c r="O29" s="7"/>
      <c r="P29" s="1">
        <v>0.32040000000000002</v>
      </c>
      <c r="Q29" s="1">
        <v>0.32019999999999998</v>
      </c>
      <c r="R29" s="8">
        <f t="shared" si="3"/>
        <v>2.0000000000003348E-4</v>
      </c>
    </row>
    <row r="30" spans="2:18" s="2" customFormat="1">
      <c r="B30">
        <v>-2</v>
      </c>
      <c r="C30">
        <v>-1</v>
      </c>
      <c r="D30" s="1">
        <v>22.181999999999999</v>
      </c>
      <c r="E30" s="1">
        <v>22.1751</v>
      </c>
      <c r="F30" s="5">
        <f t="shared" si="0"/>
        <v>6.8999999999981299E-3</v>
      </c>
      <c r="G30" s="6"/>
      <c r="H30" s="1">
        <v>0.15943599999999999</v>
      </c>
      <c r="I30" s="1">
        <v>0.15926000000000001</v>
      </c>
      <c r="J30" s="5">
        <f t="shared" si="1"/>
        <v>1.7599999999998173E-4</v>
      </c>
      <c r="K30" s="6"/>
      <c r="L30" s="1">
        <v>0.33600000000000002</v>
      </c>
      <c r="M30" s="1">
        <v>0.33579999999999999</v>
      </c>
      <c r="N30" s="8">
        <f t="shared" si="2"/>
        <v>2.0000000000003348E-4</v>
      </c>
      <c r="O30" s="7"/>
      <c r="P30" s="1">
        <v>0.32419999999999999</v>
      </c>
      <c r="Q30" s="1">
        <v>0.3196</v>
      </c>
      <c r="R30" s="8">
        <f t="shared" si="3"/>
        <v>4.599999999999993E-3</v>
      </c>
    </row>
    <row r="31" spans="2:18" s="2" customFormat="1">
      <c r="B31">
        <v>-3</v>
      </c>
      <c r="C31">
        <v>-1</v>
      </c>
      <c r="D31" s="1">
        <v>22.576699999999999</v>
      </c>
      <c r="E31" s="1">
        <v>22.463200000000001</v>
      </c>
      <c r="F31" s="5">
        <f t="shared" si="0"/>
        <v>0.11349999999999838</v>
      </c>
      <c r="G31" s="6"/>
      <c r="H31" s="1">
        <v>0.16366800000000001</v>
      </c>
      <c r="I31" s="1">
        <v>0.164525</v>
      </c>
      <c r="J31" s="5">
        <f t="shared" si="1"/>
        <v>-8.5699999999999665E-4</v>
      </c>
      <c r="K31" s="6"/>
      <c r="L31" s="1">
        <v>0.32650000000000001</v>
      </c>
      <c r="M31" s="1">
        <v>0.32179999999999997</v>
      </c>
      <c r="N31" s="8">
        <f t="shared" si="2"/>
        <v>4.7000000000000375E-3</v>
      </c>
      <c r="O31" s="7"/>
      <c r="P31" s="1">
        <v>0.31230000000000002</v>
      </c>
      <c r="Q31" s="1">
        <v>0.30790000000000001</v>
      </c>
      <c r="R31" s="8">
        <f t="shared" si="3"/>
        <v>4.400000000000015E-3</v>
      </c>
    </row>
    <row r="32" spans="2:18" s="2" customFormat="1">
      <c r="B32">
        <v>-4</v>
      </c>
      <c r="C32">
        <v>-1</v>
      </c>
      <c r="D32" s="1">
        <v>22.538699999999999</v>
      </c>
      <c r="E32" s="1">
        <v>22.389299999999999</v>
      </c>
      <c r="F32" s="5">
        <f t="shared" si="0"/>
        <v>0.14939999999999998</v>
      </c>
      <c r="G32" s="6"/>
      <c r="H32" s="1">
        <v>0.16425200000000001</v>
      </c>
      <c r="I32" s="1">
        <v>0.16269600000000001</v>
      </c>
      <c r="J32" s="5">
        <f t="shared" si="1"/>
        <v>1.5560000000000018E-3</v>
      </c>
      <c r="K32" s="6"/>
      <c r="L32" s="1">
        <v>0.32600000000000001</v>
      </c>
      <c r="M32" s="1">
        <v>0.32769999999999999</v>
      </c>
      <c r="N32" s="8">
        <f t="shared" si="2"/>
        <v>-1.6999999999999793E-3</v>
      </c>
      <c r="O32" s="7"/>
      <c r="P32" s="1">
        <v>0.31040000000000001</v>
      </c>
      <c r="Q32" s="1">
        <v>0.314</v>
      </c>
      <c r="R32" s="8">
        <f t="shared" si="3"/>
        <v>-3.5999999999999921E-3</v>
      </c>
    </row>
    <row r="33" spans="2:18" s="2" customFormat="1">
      <c r="B33">
        <v>-5</v>
      </c>
      <c r="C33">
        <v>-1</v>
      </c>
      <c r="D33" s="1">
        <v>22.584099999999999</v>
      </c>
      <c r="E33" s="1">
        <v>22.5093</v>
      </c>
      <c r="F33" s="5">
        <f t="shared" si="0"/>
        <v>7.4799999999999756E-2</v>
      </c>
      <c r="G33" s="6"/>
      <c r="H33" s="1">
        <v>0.164518</v>
      </c>
      <c r="I33" s="1">
        <v>0.16478499999999999</v>
      </c>
      <c r="J33" s="5">
        <f t="shared" si="1"/>
        <v>-2.6699999999998947E-4</v>
      </c>
      <c r="K33" s="6"/>
      <c r="L33" s="1">
        <v>0.32619999999999999</v>
      </c>
      <c r="M33" s="1">
        <v>0.32350000000000001</v>
      </c>
      <c r="N33" s="8">
        <f t="shared" si="2"/>
        <v>2.6999999999999802E-3</v>
      </c>
      <c r="O33" s="7"/>
      <c r="P33" s="1">
        <v>0.31259999999999999</v>
      </c>
      <c r="Q33" s="1">
        <v>0.30940000000000001</v>
      </c>
      <c r="R33" s="8">
        <f t="shared" si="3"/>
        <v>3.1999999999999806E-3</v>
      </c>
    </row>
    <row r="34" spans="2:18" s="2" customFormat="1">
      <c r="B34">
        <v>-5</v>
      </c>
      <c r="C34">
        <v>0</v>
      </c>
      <c r="D34" s="1">
        <v>22.5822</v>
      </c>
      <c r="E34" s="1">
        <v>22.451599999999999</v>
      </c>
      <c r="F34" s="5">
        <f t="shared" si="0"/>
        <v>0.13060000000000116</v>
      </c>
      <c r="G34" s="6"/>
      <c r="H34" s="1">
        <v>0.16450899999999999</v>
      </c>
      <c r="I34" s="1">
        <v>0.163442</v>
      </c>
      <c r="J34" s="5">
        <f t="shared" si="1"/>
        <v>1.0669999999999846E-3</v>
      </c>
      <c r="K34" s="6"/>
      <c r="L34" s="1">
        <v>0.32690000000000002</v>
      </c>
      <c r="M34" s="1">
        <v>0.32740000000000002</v>
      </c>
      <c r="N34" s="8">
        <f t="shared" si="2"/>
        <v>-5.0000000000000044E-4</v>
      </c>
      <c r="O34" s="7"/>
      <c r="P34" s="1">
        <v>0.31330000000000002</v>
      </c>
      <c r="Q34" s="1">
        <v>0.31280000000000002</v>
      </c>
      <c r="R34" s="8">
        <f t="shared" si="3"/>
        <v>5.0000000000000044E-4</v>
      </c>
    </row>
    <row r="35" spans="2:18" s="2" customFormat="1">
      <c r="B35">
        <v>-4</v>
      </c>
      <c r="C35">
        <v>0</v>
      </c>
      <c r="D35" s="1">
        <v>22.545300000000001</v>
      </c>
      <c r="E35" s="1">
        <v>22.267299999999999</v>
      </c>
      <c r="F35" s="5">
        <f t="shared" si="0"/>
        <v>0.27800000000000225</v>
      </c>
      <c r="G35" s="6"/>
      <c r="H35" s="1">
        <v>0.164245</v>
      </c>
      <c r="I35" s="1">
        <v>0.16317300000000001</v>
      </c>
      <c r="J35" s="5">
        <f t="shared" si="1"/>
        <v>1.0719999999999896E-3</v>
      </c>
      <c r="K35" s="6"/>
      <c r="L35" s="1">
        <v>0.32690000000000002</v>
      </c>
      <c r="M35" s="1">
        <v>0.32650000000000001</v>
      </c>
      <c r="N35" s="8">
        <f t="shared" si="2"/>
        <v>4.0000000000001146E-4</v>
      </c>
      <c r="O35" s="7"/>
      <c r="P35" s="1">
        <v>0.315</v>
      </c>
      <c r="Q35" s="1">
        <v>0.314</v>
      </c>
      <c r="R35" s="8">
        <f t="shared" si="3"/>
        <v>1.0000000000000009E-3</v>
      </c>
    </row>
    <row r="36" spans="2:18" s="2" customFormat="1">
      <c r="B36">
        <v>-3</v>
      </c>
      <c r="C36">
        <v>0</v>
      </c>
      <c r="D36" s="1">
        <v>22.598199999999999</v>
      </c>
      <c r="E36" s="1">
        <v>22.4879</v>
      </c>
      <c r="F36" s="5">
        <f t="shared" si="0"/>
        <v>0.11029999999999873</v>
      </c>
      <c r="G36" s="6"/>
      <c r="H36" s="1">
        <v>0.16492399999999999</v>
      </c>
      <c r="I36" s="1">
        <v>0.164358</v>
      </c>
      <c r="J36" s="5">
        <f t="shared" si="1"/>
        <v>5.6599999999998318E-4</v>
      </c>
      <c r="K36" s="6"/>
      <c r="L36" s="1">
        <v>0.3241</v>
      </c>
      <c r="M36" s="1">
        <v>0.32600000000000001</v>
      </c>
      <c r="N36" s="8">
        <f t="shared" si="2"/>
        <v>-1.9000000000000128E-3</v>
      </c>
      <c r="O36" s="7"/>
      <c r="P36" s="1">
        <v>0.31140000000000001</v>
      </c>
      <c r="Q36" s="1">
        <v>0.313</v>
      </c>
      <c r="R36" s="8">
        <f t="shared" si="3"/>
        <v>-1.5999999999999903E-3</v>
      </c>
    </row>
    <row r="37" spans="2:18" s="2" customFormat="1">
      <c r="B37">
        <v>-2</v>
      </c>
      <c r="C37">
        <v>0</v>
      </c>
      <c r="D37" s="1">
        <v>22.287299999999998</v>
      </c>
      <c r="E37" s="1">
        <v>20.8322</v>
      </c>
      <c r="F37" s="5">
        <f t="shared" si="0"/>
        <v>1.4550999999999981</v>
      </c>
      <c r="G37" s="6"/>
      <c r="H37" s="1">
        <v>0.16045499999999999</v>
      </c>
      <c r="I37" s="1">
        <v>0.16014500000000001</v>
      </c>
      <c r="J37" s="5">
        <f t="shared" si="1"/>
        <v>3.0999999999997696E-4</v>
      </c>
      <c r="K37" s="6"/>
      <c r="L37" s="1">
        <v>0.33210000000000001</v>
      </c>
      <c r="M37" s="1">
        <v>0.33479999999999999</v>
      </c>
      <c r="N37" s="8">
        <f t="shared" si="2"/>
        <v>-2.6999999999999802E-3</v>
      </c>
      <c r="O37" s="7"/>
      <c r="P37" s="1">
        <v>0.31990000000000002</v>
      </c>
      <c r="Q37" s="1">
        <v>0.3211</v>
      </c>
      <c r="R37" s="8">
        <f t="shared" si="3"/>
        <v>-1.1999999999999789E-3</v>
      </c>
    </row>
    <row r="38" spans="2:18" s="2" customFormat="1">
      <c r="B38">
        <v>-1</v>
      </c>
      <c r="C38">
        <v>0</v>
      </c>
      <c r="D38" s="1">
        <v>22.244299999999999</v>
      </c>
      <c r="E38" s="1">
        <v>22.2193</v>
      </c>
      <c r="F38" s="5">
        <f t="shared" si="0"/>
        <v>2.4999999999998579E-2</v>
      </c>
      <c r="G38" s="6"/>
      <c r="H38" s="1">
        <v>0.159333</v>
      </c>
      <c r="I38" s="1">
        <v>0.15956799999999999</v>
      </c>
      <c r="J38" s="5">
        <f t="shared" si="1"/>
        <v>-2.3499999999998522E-4</v>
      </c>
      <c r="K38" s="6"/>
      <c r="L38" s="1">
        <v>0.33579999999999999</v>
      </c>
      <c r="M38" s="1">
        <v>0.33429999999999999</v>
      </c>
      <c r="N38" s="8">
        <f t="shared" si="2"/>
        <v>1.5000000000000013E-3</v>
      </c>
      <c r="O38" s="7"/>
      <c r="P38" s="1">
        <v>0.3221</v>
      </c>
      <c r="Q38" s="1">
        <v>0.3201</v>
      </c>
      <c r="R38" s="8">
        <f t="shared" si="3"/>
        <v>2.0000000000000018E-3</v>
      </c>
    </row>
    <row r="39" spans="2:18" s="2" customFormat="1">
      <c r="B39">
        <v>0</v>
      </c>
      <c r="C39">
        <v>0</v>
      </c>
      <c r="D39" s="1">
        <v>22.373200000000001</v>
      </c>
      <c r="E39" s="1">
        <v>22.323799999999999</v>
      </c>
      <c r="F39" s="5">
        <f t="shared" si="0"/>
        <v>4.9400000000002109E-2</v>
      </c>
      <c r="G39" s="6"/>
      <c r="H39" s="1">
        <v>0.160994</v>
      </c>
      <c r="I39" s="1">
        <v>0.160938</v>
      </c>
      <c r="J39" s="5">
        <f t="shared" si="1"/>
        <v>5.6000000000000494E-5</v>
      </c>
      <c r="K39" s="6"/>
      <c r="L39" s="1">
        <v>0.33139999999999997</v>
      </c>
      <c r="M39" s="1">
        <v>0.33040000000000003</v>
      </c>
      <c r="N39" s="8">
        <f t="shared" si="2"/>
        <v>9.9999999999994538E-4</v>
      </c>
      <c r="O39" s="7"/>
      <c r="P39" s="1">
        <v>0.31840000000000002</v>
      </c>
      <c r="Q39" s="1">
        <v>0.31890000000000002</v>
      </c>
      <c r="R39" s="8">
        <f t="shared" si="3"/>
        <v>-5.0000000000000044E-4</v>
      </c>
    </row>
    <row r="40" spans="2:18" s="2" customFormat="1">
      <c r="B40">
        <v>1</v>
      </c>
      <c r="C40">
        <v>0</v>
      </c>
      <c r="D40" s="1">
        <v>22.435199999999998</v>
      </c>
      <c r="E40" s="1">
        <v>22.359200000000001</v>
      </c>
      <c r="F40" s="5">
        <f t="shared" si="0"/>
        <v>7.5999999999996959E-2</v>
      </c>
      <c r="G40" s="6"/>
      <c r="H40" s="1">
        <v>0.16097500000000001</v>
      </c>
      <c r="I40" s="1">
        <v>0.16112699999999999</v>
      </c>
      <c r="J40" s="5">
        <f t="shared" si="1"/>
        <v>-1.5199999999998548E-4</v>
      </c>
      <c r="K40" s="6"/>
      <c r="L40" s="1">
        <v>0.33479999999999999</v>
      </c>
      <c r="M40" s="1">
        <v>0.33110000000000001</v>
      </c>
      <c r="N40" s="8">
        <f t="shared" si="2"/>
        <v>3.6999999999999811E-3</v>
      </c>
      <c r="O40" s="7"/>
      <c r="P40" s="1">
        <v>0.32040000000000002</v>
      </c>
      <c r="Q40" s="1">
        <v>0.31690000000000002</v>
      </c>
      <c r="R40" s="8">
        <f t="shared" si="3"/>
        <v>3.5000000000000031E-3</v>
      </c>
    </row>
    <row r="41" spans="2:18" s="2" customFormat="1">
      <c r="B41">
        <v>2</v>
      </c>
      <c r="C41">
        <v>0</v>
      </c>
      <c r="D41" s="1">
        <v>22.541</v>
      </c>
      <c r="E41" s="1">
        <v>22.3401</v>
      </c>
      <c r="F41" s="5">
        <f t="shared" si="0"/>
        <v>0.20090000000000074</v>
      </c>
      <c r="G41" s="6"/>
      <c r="H41" s="1">
        <v>0.16352700000000001</v>
      </c>
      <c r="I41" s="1">
        <v>0.161527</v>
      </c>
      <c r="J41" s="5">
        <f t="shared" si="1"/>
        <v>2.0000000000000018E-3</v>
      </c>
      <c r="K41" s="6"/>
      <c r="L41" s="1">
        <v>0.32690000000000002</v>
      </c>
      <c r="M41" s="1">
        <v>0.32819999999999999</v>
      </c>
      <c r="N41" s="8">
        <f t="shared" si="2"/>
        <v>-1.2999999999999678E-3</v>
      </c>
      <c r="O41" s="7"/>
      <c r="P41" s="1">
        <v>0.314</v>
      </c>
      <c r="Q41" s="1">
        <v>0.31380000000000002</v>
      </c>
      <c r="R41" s="8">
        <f t="shared" si="3"/>
        <v>1.9999999999997797E-4</v>
      </c>
    </row>
    <row r="42" spans="2:18" s="2" customFormat="1">
      <c r="B42">
        <v>3</v>
      </c>
      <c r="C42">
        <v>0</v>
      </c>
      <c r="D42" s="1">
        <v>22.437000000000001</v>
      </c>
      <c r="E42" s="1">
        <v>22.2744</v>
      </c>
      <c r="F42" s="5">
        <f t="shared" si="0"/>
        <v>0.16260000000000119</v>
      </c>
      <c r="G42" s="6"/>
      <c r="H42" s="1">
        <v>0.162269</v>
      </c>
      <c r="I42" s="1">
        <v>0.162829</v>
      </c>
      <c r="J42" s="5">
        <f t="shared" si="1"/>
        <v>-5.6000000000000494E-4</v>
      </c>
      <c r="K42" s="6"/>
      <c r="L42" s="1">
        <v>0.32940000000000003</v>
      </c>
      <c r="M42" s="1">
        <v>0.32890000000000003</v>
      </c>
      <c r="N42" s="8">
        <f t="shared" si="2"/>
        <v>5.0000000000000044E-4</v>
      </c>
      <c r="O42" s="7"/>
      <c r="P42" s="1">
        <v>0.31619999999999998</v>
      </c>
      <c r="Q42" s="1">
        <v>0.31440000000000001</v>
      </c>
      <c r="R42" s="8">
        <f t="shared" si="3"/>
        <v>1.7999999999999683E-3</v>
      </c>
    </row>
    <row r="43" spans="2:18" s="2" customFormat="1">
      <c r="B43">
        <v>4</v>
      </c>
      <c r="C43">
        <v>0</v>
      </c>
      <c r="D43" s="1">
        <v>22.605699999999999</v>
      </c>
      <c r="E43" s="1">
        <v>22.473800000000001</v>
      </c>
      <c r="F43" s="5">
        <f t="shared" si="0"/>
        <v>0.13189999999999813</v>
      </c>
      <c r="G43" s="6"/>
      <c r="H43" s="1">
        <v>0.16476499999999999</v>
      </c>
      <c r="I43" s="1">
        <v>0.162106</v>
      </c>
      <c r="J43" s="5">
        <f t="shared" si="1"/>
        <v>2.6589999999999947E-3</v>
      </c>
      <c r="K43" s="6"/>
      <c r="L43" s="1">
        <v>0.3286</v>
      </c>
      <c r="M43" s="1">
        <v>0.33160000000000001</v>
      </c>
      <c r="N43" s="8">
        <f t="shared" si="2"/>
        <v>-3.0000000000000027E-3</v>
      </c>
      <c r="O43" s="7"/>
      <c r="P43" s="1">
        <v>0.3155</v>
      </c>
      <c r="Q43" s="1">
        <v>0.31469999999999998</v>
      </c>
      <c r="R43" s="8">
        <f t="shared" si="3"/>
        <v>8.0000000000002292E-4</v>
      </c>
    </row>
    <row r="44" spans="2:18" s="2" customFormat="1">
      <c r="B44">
        <v>5</v>
      </c>
      <c r="C44">
        <v>0</v>
      </c>
      <c r="D44" s="1">
        <v>22.6128</v>
      </c>
      <c r="E44" s="1">
        <v>22.446899999999999</v>
      </c>
      <c r="F44" s="5">
        <f t="shared" si="0"/>
        <v>0.1659000000000006</v>
      </c>
      <c r="G44" s="6"/>
      <c r="H44" s="1">
        <v>0.16561100000000001</v>
      </c>
      <c r="I44" s="1">
        <v>0.16503100000000001</v>
      </c>
      <c r="J44" s="5">
        <f t="shared" si="1"/>
        <v>5.7999999999999718E-4</v>
      </c>
      <c r="K44" s="6"/>
      <c r="L44" s="1">
        <v>0.32490000000000002</v>
      </c>
      <c r="M44" s="1">
        <v>0.3236</v>
      </c>
      <c r="N44" s="8">
        <f t="shared" si="2"/>
        <v>1.3000000000000234E-3</v>
      </c>
      <c r="O44" s="7"/>
      <c r="P44" s="1">
        <v>0.31209999999999999</v>
      </c>
      <c r="Q44" s="1">
        <v>0.30809999999999998</v>
      </c>
      <c r="R44" s="8">
        <f t="shared" si="3"/>
        <v>4.0000000000000036E-3</v>
      </c>
    </row>
    <row r="45" spans="2:18" s="2" customFormat="1">
      <c r="B45">
        <v>5</v>
      </c>
      <c r="C45">
        <v>1</v>
      </c>
      <c r="D45" s="1">
        <v>22.453299999999999</v>
      </c>
      <c r="E45" s="1">
        <v>2.6318000000000001E-2</v>
      </c>
      <c r="F45" s="5">
        <f t="shared" si="0"/>
        <v>22.426981999999999</v>
      </c>
      <c r="G45" s="6"/>
      <c r="H45" s="1">
        <v>0.16378999999999999</v>
      </c>
      <c r="I45" s="1">
        <v>0.162249</v>
      </c>
      <c r="J45" s="5">
        <f t="shared" si="1"/>
        <v>1.5409999999999868E-3</v>
      </c>
      <c r="K45" s="6"/>
      <c r="L45" s="1">
        <v>0.33139999999999997</v>
      </c>
      <c r="M45" s="1">
        <v>0.32579999999999998</v>
      </c>
      <c r="N45" s="8">
        <f t="shared" si="2"/>
        <v>5.5999999999999939E-3</v>
      </c>
      <c r="O45" s="7"/>
      <c r="P45" s="1">
        <v>0.31919999999999998</v>
      </c>
      <c r="Q45" s="1">
        <v>0.31090000000000001</v>
      </c>
      <c r="R45" s="8">
        <f t="shared" si="3"/>
        <v>8.2999999999999741E-3</v>
      </c>
    </row>
    <row r="46" spans="2:18" s="2" customFormat="1">
      <c r="B46">
        <v>4</v>
      </c>
      <c r="C46">
        <v>1</v>
      </c>
      <c r="D46" s="1">
        <v>22.434699999999999</v>
      </c>
      <c r="E46" s="1">
        <v>0.114042</v>
      </c>
      <c r="F46" s="5">
        <f t="shared" si="0"/>
        <v>22.320657999999998</v>
      </c>
      <c r="G46" s="6"/>
      <c r="H46" s="1">
        <v>0.16553999999999999</v>
      </c>
      <c r="I46" s="1">
        <v>6.3445400000000001E-3</v>
      </c>
      <c r="J46" s="5">
        <f t="shared" si="1"/>
        <v>0.15919545999999998</v>
      </c>
      <c r="K46" s="6"/>
      <c r="L46" s="1">
        <v>0.3231</v>
      </c>
      <c r="M46" s="1">
        <v>0.34410000000000002</v>
      </c>
      <c r="N46" s="8">
        <f t="shared" si="2"/>
        <v>-2.1000000000000019E-2</v>
      </c>
      <c r="O46" s="7"/>
      <c r="P46" s="1">
        <v>0.30940000000000001</v>
      </c>
      <c r="Q46" s="1">
        <v>0.31030000000000002</v>
      </c>
      <c r="R46" s="8">
        <f t="shared" si="3"/>
        <v>-9.000000000000119E-4</v>
      </c>
    </row>
    <row r="47" spans="2:18" s="2" customFormat="1">
      <c r="B47">
        <v>3</v>
      </c>
      <c r="C47">
        <v>1</v>
      </c>
      <c r="D47" s="1">
        <v>21.932500000000001</v>
      </c>
      <c r="E47" s="1">
        <v>21.899100000000001</v>
      </c>
      <c r="F47" s="5">
        <f t="shared" si="0"/>
        <v>3.3400000000000318E-2</v>
      </c>
      <c r="G47" s="6"/>
      <c r="H47" s="1">
        <v>0.16264000000000001</v>
      </c>
      <c r="I47" s="1">
        <v>0.162019</v>
      </c>
      <c r="J47" s="5">
        <f t="shared" si="1"/>
        <v>6.2100000000001043E-4</v>
      </c>
      <c r="K47" s="6"/>
      <c r="L47" s="1">
        <v>0.32790000000000002</v>
      </c>
      <c r="M47" s="1">
        <v>0.32750000000000001</v>
      </c>
      <c r="N47" s="8">
        <f t="shared" si="2"/>
        <v>4.0000000000001146E-4</v>
      </c>
      <c r="O47" s="7"/>
      <c r="P47" s="1">
        <v>0.31480000000000002</v>
      </c>
      <c r="Q47" s="1">
        <v>0.3135</v>
      </c>
      <c r="R47" s="8">
        <f t="shared" si="3"/>
        <v>1.3000000000000234E-3</v>
      </c>
    </row>
    <row r="48" spans="2:18" s="2" customFormat="1">
      <c r="B48">
        <v>2</v>
      </c>
      <c r="C48">
        <v>1</v>
      </c>
      <c r="D48" s="1">
        <v>22.525600000000001</v>
      </c>
      <c r="E48" s="1">
        <v>22.4176</v>
      </c>
      <c r="F48" s="5">
        <f t="shared" si="0"/>
        <v>0.10800000000000054</v>
      </c>
      <c r="G48" s="6"/>
      <c r="H48" s="1">
        <v>0.16292300000000001</v>
      </c>
      <c r="I48" s="1">
        <v>0.161992</v>
      </c>
      <c r="J48" s="5">
        <f t="shared" si="1"/>
        <v>9.3100000000001515E-4</v>
      </c>
      <c r="K48" s="6"/>
      <c r="L48" s="1">
        <v>0.33040000000000003</v>
      </c>
      <c r="M48" s="1">
        <v>0.32790000000000002</v>
      </c>
      <c r="N48" s="8">
        <f t="shared" si="2"/>
        <v>2.5000000000000022E-3</v>
      </c>
      <c r="O48" s="7"/>
      <c r="P48" s="1">
        <v>0.31669999999999998</v>
      </c>
      <c r="Q48" s="1">
        <v>0.31309999999999999</v>
      </c>
      <c r="R48" s="8">
        <f t="shared" si="3"/>
        <v>3.5999999999999921E-3</v>
      </c>
    </row>
    <row r="49" spans="2:18" s="2" customFormat="1">
      <c r="B49">
        <v>1</v>
      </c>
      <c r="C49">
        <v>1</v>
      </c>
      <c r="D49" s="1">
        <v>22.2073</v>
      </c>
      <c r="E49" s="1">
        <v>22.2622</v>
      </c>
      <c r="F49" s="5">
        <f t="shared" si="0"/>
        <v>-5.4899999999999949E-2</v>
      </c>
      <c r="G49" s="6"/>
      <c r="H49" s="1">
        <v>0.16014500000000001</v>
      </c>
      <c r="I49" s="1">
        <v>0.160584</v>
      </c>
      <c r="J49" s="5">
        <f t="shared" si="1"/>
        <v>-4.3899999999999495E-4</v>
      </c>
      <c r="K49" s="6"/>
      <c r="L49" s="1">
        <v>0.33450000000000002</v>
      </c>
      <c r="M49" s="1">
        <v>0.3306</v>
      </c>
      <c r="N49" s="8">
        <f t="shared" si="2"/>
        <v>3.9000000000000146E-3</v>
      </c>
      <c r="O49" s="7"/>
      <c r="P49" s="1">
        <v>0.32179999999999997</v>
      </c>
      <c r="Q49" s="1">
        <v>0.31530000000000002</v>
      </c>
      <c r="R49" s="8">
        <f t="shared" si="3"/>
        <v>6.4999999999999503E-3</v>
      </c>
    </row>
    <row r="50" spans="2:18" s="2" customFormat="1">
      <c r="B50">
        <v>0</v>
      </c>
      <c r="C50">
        <v>1</v>
      </c>
      <c r="D50" s="1">
        <v>22.277899999999999</v>
      </c>
      <c r="E50" s="1">
        <v>22.137899999999998</v>
      </c>
      <c r="F50" s="5">
        <f t="shared" si="0"/>
        <v>0.14000000000000057</v>
      </c>
      <c r="G50" s="6"/>
      <c r="H50" s="1">
        <v>0.159881</v>
      </c>
      <c r="I50" s="1">
        <v>0.15931600000000001</v>
      </c>
      <c r="J50" s="5">
        <f t="shared" si="1"/>
        <v>5.6499999999998218E-4</v>
      </c>
      <c r="K50" s="6"/>
      <c r="L50" s="1">
        <v>0.33200000000000002</v>
      </c>
      <c r="M50" s="1">
        <v>0.33210000000000001</v>
      </c>
      <c r="N50" s="8">
        <f t="shared" si="2"/>
        <v>-9.9999999999988987E-5</v>
      </c>
      <c r="O50" s="7"/>
      <c r="P50" s="1">
        <v>0.31919999999999998</v>
      </c>
      <c r="Q50" s="1">
        <v>0.31819999999999998</v>
      </c>
      <c r="R50" s="8">
        <f t="shared" si="3"/>
        <v>1.0000000000000009E-3</v>
      </c>
    </row>
    <row r="51" spans="2:18" s="2" customFormat="1">
      <c r="B51">
        <v>-1</v>
      </c>
      <c r="C51">
        <v>1</v>
      </c>
      <c r="D51" s="1">
        <v>22.289100000000001</v>
      </c>
      <c r="E51" s="1">
        <v>22.209199999999999</v>
      </c>
      <c r="F51" s="5">
        <f t="shared" si="0"/>
        <v>7.990000000000208E-2</v>
      </c>
      <c r="G51" s="6"/>
      <c r="H51" s="1">
        <v>0.16070100000000001</v>
      </c>
      <c r="I51" s="1">
        <v>0.16079399999999999</v>
      </c>
      <c r="J51" s="5">
        <f t="shared" si="1"/>
        <v>-9.2999999999981986E-5</v>
      </c>
      <c r="K51" s="6"/>
      <c r="L51" s="1">
        <v>0.33229999999999998</v>
      </c>
      <c r="M51" s="1">
        <v>0.33040000000000003</v>
      </c>
      <c r="N51" s="8">
        <f t="shared" si="2"/>
        <v>1.8999999999999573E-3</v>
      </c>
      <c r="O51" s="7"/>
      <c r="P51" s="1">
        <v>0.32040000000000002</v>
      </c>
      <c r="Q51" s="1">
        <v>0.31809999999999999</v>
      </c>
      <c r="R51" s="8">
        <f t="shared" si="3"/>
        <v>2.3000000000000242E-3</v>
      </c>
    </row>
    <row r="52" spans="2:18" s="2" customFormat="1">
      <c r="B52">
        <v>-2</v>
      </c>
      <c r="C52">
        <v>1</v>
      </c>
      <c r="D52" s="1">
        <v>22.506</v>
      </c>
      <c r="E52" s="1">
        <v>22.299900000000001</v>
      </c>
      <c r="F52" s="5">
        <f t="shared" si="0"/>
        <v>0.20609999999999928</v>
      </c>
      <c r="G52" s="6"/>
      <c r="H52" s="1">
        <v>0.16273599999999999</v>
      </c>
      <c r="I52" s="1">
        <v>0.16072900000000001</v>
      </c>
      <c r="J52" s="5">
        <f t="shared" si="1"/>
        <v>2.006999999999981E-3</v>
      </c>
      <c r="K52" s="6"/>
      <c r="L52" s="1">
        <v>0.32869999999999999</v>
      </c>
      <c r="M52" s="1">
        <v>0.33310000000000001</v>
      </c>
      <c r="N52" s="8">
        <f t="shared" si="2"/>
        <v>-4.400000000000015E-3</v>
      </c>
      <c r="O52" s="7"/>
      <c r="P52" s="1">
        <v>0.3155</v>
      </c>
      <c r="Q52" s="1">
        <v>0.31859999999999999</v>
      </c>
      <c r="R52" s="8">
        <f t="shared" si="3"/>
        <v>-3.0999999999999917E-3</v>
      </c>
    </row>
    <row r="53" spans="2:18" s="2" customFormat="1">
      <c r="B53">
        <v>-3</v>
      </c>
      <c r="C53">
        <v>1</v>
      </c>
      <c r="D53" s="1">
        <v>22.608000000000001</v>
      </c>
      <c r="E53" s="1">
        <v>22.630500000000001</v>
      </c>
      <c r="F53" s="5">
        <f t="shared" si="0"/>
        <v>-2.2500000000000853E-2</v>
      </c>
      <c r="G53" s="6"/>
      <c r="H53" s="1">
        <v>0.16561699999999999</v>
      </c>
      <c r="I53" s="1">
        <v>0.164104</v>
      </c>
      <c r="J53" s="5">
        <f t="shared" si="1"/>
        <v>1.5129999999999866E-3</v>
      </c>
      <c r="K53" s="6"/>
      <c r="L53" s="1">
        <v>0.3236</v>
      </c>
      <c r="M53" s="1">
        <v>0.32500000000000001</v>
      </c>
      <c r="N53" s="8">
        <f t="shared" si="2"/>
        <v>-1.4000000000000123E-3</v>
      </c>
      <c r="O53" s="7"/>
      <c r="P53" s="1">
        <v>0.31190000000000001</v>
      </c>
      <c r="Q53" s="1">
        <v>0.30980000000000002</v>
      </c>
      <c r="R53" s="8">
        <f t="shared" si="3"/>
        <v>2.0999999999999908E-3</v>
      </c>
    </row>
    <row r="54" spans="2:18" s="2" customFormat="1">
      <c r="B54">
        <v>-4</v>
      </c>
      <c r="C54">
        <v>1</v>
      </c>
      <c r="D54" s="1">
        <v>22.393000000000001</v>
      </c>
      <c r="E54" s="1">
        <v>22.433299999999999</v>
      </c>
      <c r="F54" s="5">
        <f t="shared" si="0"/>
        <v>-4.0299999999998448E-2</v>
      </c>
      <c r="G54" s="6"/>
      <c r="H54" s="1">
        <v>0.16325300000000001</v>
      </c>
      <c r="I54" s="1">
        <v>0.16265099999999999</v>
      </c>
      <c r="J54" s="5">
        <f t="shared" si="1"/>
        <v>6.0200000000001919E-4</v>
      </c>
      <c r="K54" s="6"/>
      <c r="L54" s="1">
        <v>0.32819999999999999</v>
      </c>
      <c r="M54" s="1">
        <v>0.32469999999999999</v>
      </c>
      <c r="N54" s="8">
        <f t="shared" si="2"/>
        <v>3.5000000000000031E-3</v>
      </c>
      <c r="O54" s="7"/>
      <c r="P54" s="1">
        <v>0.316</v>
      </c>
      <c r="Q54" s="1">
        <v>0.31090000000000001</v>
      </c>
      <c r="R54" s="8">
        <f t="shared" si="3"/>
        <v>5.0999999999999934E-3</v>
      </c>
    </row>
    <row r="55" spans="2:18" s="2" customFormat="1">
      <c r="B55">
        <v>-5</v>
      </c>
      <c r="C55">
        <v>1</v>
      </c>
      <c r="D55" s="1">
        <v>22.404</v>
      </c>
      <c r="E55" s="1">
        <v>22.3748</v>
      </c>
      <c r="F55" s="5">
        <f t="shared" si="0"/>
        <v>2.9199999999999449E-2</v>
      </c>
      <c r="G55" s="6"/>
      <c r="H55" s="1">
        <v>0.16355800000000001</v>
      </c>
      <c r="I55" s="1">
        <v>0.16272300000000001</v>
      </c>
      <c r="J55" s="5">
        <f t="shared" si="1"/>
        <v>8.3500000000000241E-4</v>
      </c>
      <c r="K55" s="6"/>
      <c r="L55" s="1">
        <v>0.33079999999999998</v>
      </c>
      <c r="M55" s="1">
        <v>0.32940000000000003</v>
      </c>
      <c r="N55" s="8">
        <f t="shared" si="2"/>
        <v>1.3999999999999568E-3</v>
      </c>
      <c r="O55" s="7"/>
      <c r="P55" s="1">
        <v>0.31730000000000003</v>
      </c>
      <c r="Q55" s="1">
        <v>0.31630000000000003</v>
      </c>
      <c r="R55" s="8">
        <f t="shared" si="3"/>
        <v>1.0000000000000009E-3</v>
      </c>
    </row>
    <row r="56" spans="2:18" s="2" customFormat="1">
      <c r="B56">
        <v>-4</v>
      </c>
      <c r="C56">
        <v>2</v>
      </c>
      <c r="D56" s="1">
        <v>22.4529</v>
      </c>
      <c r="E56" s="1">
        <v>22.3429</v>
      </c>
      <c r="F56" s="5">
        <f t="shared" si="0"/>
        <v>0.10999999999999943</v>
      </c>
      <c r="G56" s="6"/>
      <c r="H56" s="1">
        <v>0.16350400000000001</v>
      </c>
      <c r="I56" s="1">
        <v>0.16308900000000001</v>
      </c>
      <c r="J56" s="5">
        <f t="shared" si="1"/>
        <v>4.149999999999987E-4</v>
      </c>
      <c r="K56" s="6"/>
      <c r="L56" s="1">
        <v>0.32600000000000001</v>
      </c>
      <c r="M56" s="1">
        <v>0.32669999999999999</v>
      </c>
      <c r="N56" s="8">
        <f t="shared" si="2"/>
        <v>-6.9999999999997842E-4</v>
      </c>
      <c r="O56" s="7"/>
      <c r="P56" s="1">
        <v>0.314</v>
      </c>
      <c r="Q56" s="1">
        <v>0.31240000000000001</v>
      </c>
      <c r="R56" s="8">
        <f t="shared" si="3"/>
        <v>1.5999999999999903E-3</v>
      </c>
    </row>
    <row r="57" spans="2:18" s="2" customFormat="1">
      <c r="B57">
        <v>-3</v>
      </c>
      <c r="C57">
        <v>2</v>
      </c>
      <c r="D57" s="1">
        <v>22.361999999999998</v>
      </c>
      <c r="E57" s="1">
        <v>22.296399999999998</v>
      </c>
      <c r="F57" s="5">
        <f t="shared" si="0"/>
        <v>6.5599999999999881E-2</v>
      </c>
      <c r="G57" s="6"/>
      <c r="H57" s="1">
        <v>0.16369300000000001</v>
      </c>
      <c r="I57" s="1">
        <v>0.16311500000000001</v>
      </c>
      <c r="J57" s="5">
        <f t="shared" si="1"/>
        <v>5.7799999999999518E-4</v>
      </c>
      <c r="K57" s="6"/>
      <c r="L57" s="1">
        <v>0.3301</v>
      </c>
      <c r="M57" s="1">
        <v>0.32390000000000002</v>
      </c>
      <c r="N57" s="8">
        <f t="shared" si="2"/>
        <v>6.1999999999999833E-3</v>
      </c>
      <c r="O57" s="7"/>
      <c r="P57" s="1">
        <v>0.31480000000000002</v>
      </c>
      <c r="Q57" s="1">
        <v>0.31059999999999999</v>
      </c>
      <c r="R57" s="8">
        <f t="shared" si="3"/>
        <v>4.200000000000037E-3</v>
      </c>
    </row>
    <row r="58" spans="2:18" s="2" customFormat="1">
      <c r="B58">
        <v>-2</v>
      </c>
      <c r="C58">
        <v>2</v>
      </c>
      <c r="D58" s="1">
        <v>22.599399999999999</v>
      </c>
      <c r="E58" s="1">
        <v>22.566500000000001</v>
      </c>
      <c r="F58" s="5">
        <f t="shared" si="0"/>
        <v>3.2899999999997931E-2</v>
      </c>
      <c r="G58" s="6"/>
      <c r="H58" s="1">
        <v>0.16439000000000001</v>
      </c>
      <c r="I58" s="1">
        <v>0.16384000000000001</v>
      </c>
      <c r="J58" s="5">
        <f t="shared" si="1"/>
        <v>5.4999999999999494E-4</v>
      </c>
      <c r="K58" s="6"/>
      <c r="L58" s="1">
        <v>0.32750000000000001</v>
      </c>
      <c r="M58" s="1">
        <v>0.32800000000000001</v>
      </c>
      <c r="N58" s="8">
        <f t="shared" si="2"/>
        <v>-5.0000000000000044E-4</v>
      </c>
      <c r="O58" s="7"/>
      <c r="P58" s="1">
        <v>0.3145</v>
      </c>
      <c r="Q58" s="1">
        <v>0.31380000000000002</v>
      </c>
      <c r="R58" s="8">
        <f t="shared" si="3"/>
        <v>6.9999999999997842E-4</v>
      </c>
    </row>
    <row r="59" spans="2:18" s="2" customFormat="1">
      <c r="B59">
        <v>-1</v>
      </c>
      <c r="C59">
        <v>2</v>
      </c>
      <c r="D59" s="1">
        <v>22.382000000000001</v>
      </c>
      <c r="E59" s="1">
        <v>22.474499999999999</v>
      </c>
      <c r="F59" s="5">
        <f t="shared" si="0"/>
        <v>-9.2499999999997584E-2</v>
      </c>
      <c r="G59" s="6"/>
      <c r="H59" s="1">
        <v>0.162248</v>
      </c>
      <c r="I59" s="1">
        <v>0.163324</v>
      </c>
      <c r="J59" s="5">
        <f t="shared" si="1"/>
        <v>-1.0759999999999936E-3</v>
      </c>
      <c r="K59" s="6"/>
      <c r="L59" s="1">
        <v>0.32890000000000003</v>
      </c>
      <c r="M59" s="1">
        <v>0.32629999999999998</v>
      </c>
      <c r="N59" s="8">
        <f t="shared" si="2"/>
        <v>2.6000000000000467E-3</v>
      </c>
      <c r="O59" s="7"/>
      <c r="P59" s="1">
        <v>0.31580000000000003</v>
      </c>
      <c r="Q59" s="1">
        <v>0.31330000000000002</v>
      </c>
      <c r="R59" s="8">
        <f t="shared" si="3"/>
        <v>2.5000000000000022E-3</v>
      </c>
    </row>
    <row r="60" spans="2:18" s="2" customFormat="1">
      <c r="B60">
        <v>0</v>
      </c>
      <c r="C60">
        <v>2</v>
      </c>
      <c r="D60" s="1">
        <v>22.362500000000001</v>
      </c>
      <c r="E60" s="1">
        <v>22.4024</v>
      </c>
      <c r="F60" s="5">
        <f t="shared" si="0"/>
        <v>-3.989999999999938E-2</v>
      </c>
      <c r="G60" s="6"/>
      <c r="H60" s="1">
        <v>0.16150600000000001</v>
      </c>
      <c r="I60" s="1">
        <v>0.16198000000000001</v>
      </c>
      <c r="J60" s="5">
        <f t="shared" si="1"/>
        <v>-4.740000000000022E-4</v>
      </c>
      <c r="K60" s="6"/>
      <c r="L60" s="1">
        <v>0.3291</v>
      </c>
      <c r="M60" s="1">
        <v>0.32990000000000003</v>
      </c>
      <c r="N60" s="8">
        <f t="shared" si="2"/>
        <v>-8.0000000000002292E-4</v>
      </c>
      <c r="O60" s="7"/>
      <c r="P60" s="1">
        <v>0.31669999999999998</v>
      </c>
      <c r="Q60" s="1">
        <v>0.31469999999999998</v>
      </c>
      <c r="R60" s="8">
        <f t="shared" si="3"/>
        <v>2.0000000000000018E-3</v>
      </c>
    </row>
    <row r="61" spans="2:18" s="2" customFormat="1">
      <c r="B61">
        <v>1</v>
      </c>
      <c r="C61">
        <v>2</v>
      </c>
      <c r="D61" s="1">
        <v>22.4682</v>
      </c>
      <c r="E61" s="1">
        <v>22.354700000000001</v>
      </c>
      <c r="F61" s="5">
        <f t="shared" si="0"/>
        <v>0.11349999999999838</v>
      </c>
      <c r="G61" s="6"/>
      <c r="H61" s="1">
        <v>0.16300300000000001</v>
      </c>
      <c r="I61" s="1">
        <v>0.161607</v>
      </c>
      <c r="J61" s="5">
        <f t="shared" si="1"/>
        <v>1.3960000000000083E-3</v>
      </c>
      <c r="K61" s="6"/>
      <c r="L61" s="1">
        <v>0.32769999999999999</v>
      </c>
      <c r="M61" s="1">
        <v>0.33040000000000003</v>
      </c>
      <c r="N61" s="8">
        <f t="shared" si="2"/>
        <v>-2.7000000000000357E-3</v>
      </c>
      <c r="O61" s="7"/>
      <c r="P61" s="1">
        <v>0.315</v>
      </c>
      <c r="Q61" s="1">
        <v>0.315</v>
      </c>
      <c r="R61" s="8">
        <f t="shared" si="3"/>
        <v>0</v>
      </c>
    </row>
    <row r="62" spans="2:18" s="2" customFormat="1">
      <c r="B62">
        <v>2</v>
      </c>
      <c r="C62">
        <v>2</v>
      </c>
      <c r="D62" s="1">
        <v>22.576699999999999</v>
      </c>
      <c r="E62" s="1">
        <v>22.502600000000001</v>
      </c>
      <c r="F62" s="5">
        <f t="shared" si="0"/>
        <v>7.4099999999997834E-2</v>
      </c>
      <c r="G62" s="6"/>
      <c r="H62" s="1">
        <v>0.164746</v>
      </c>
      <c r="I62" s="1">
        <v>0.163716</v>
      </c>
      <c r="J62" s="5">
        <f t="shared" si="1"/>
        <v>1.0300000000000031E-3</v>
      </c>
      <c r="K62" s="6"/>
      <c r="L62" s="1">
        <v>0.3231</v>
      </c>
      <c r="M62" s="1">
        <v>0.32450000000000001</v>
      </c>
      <c r="N62" s="8">
        <f t="shared" si="2"/>
        <v>-1.4000000000000123E-3</v>
      </c>
      <c r="O62" s="7"/>
      <c r="P62" s="1">
        <v>0.31109999999999999</v>
      </c>
      <c r="Q62" s="1">
        <v>0.31059999999999999</v>
      </c>
      <c r="R62" s="8">
        <f t="shared" si="3"/>
        <v>5.0000000000000044E-4</v>
      </c>
    </row>
    <row r="63" spans="2:18" s="2" customFormat="1">
      <c r="B63">
        <v>3</v>
      </c>
      <c r="C63">
        <v>2</v>
      </c>
      <c r="D63" s="1">
        <v>22.623799999999999</v>
      </c>
      <c r="E63" s="1">
        <v>22.6965</v>
      </c>
      <c r="F63" s="5">
        <f t="shared" si="0"/>
        <v>-7.2700000000001097E-2</v>
      </c>
      <c r="G63" s="6"/>
      <c r="H63" s="1">
        <v>0.16503999999999999</v>
      </c>
      <c r="I63" s="1">
        <v>0.16595699999999999</v>
      </c>
      <c r="J63" s="5">
        <f t="shared" si="1"/>
        <v>-9.1700000000000115E-4</v>
      </c>
      <c r="K63" s="6"/>
      <c r="L63" s="1">
        <v>0.32550000000000001</v>
      </c>
      <c r="M63" s="1">
        <v>0.32190000000000002</v>
      </c>
      <c r="N63" s="8">
        <f t="shared" si="2"/>
        <v>3.5999999999999921E-3</v>
      </c>
      <c r="O63" s="7"/>
      <c r="P63" s="1">
        <v>0.31380000000000002</v>
      </c>
      <c r="Q63" s="1">
        <v>0.30830000000000002</v>
      </c>
      <c r="R63" s="8">
        <f t="shared" si="3"/>
        <v>5.5000000000000049E-3</v>
      </c>
    </row>
    <row r="64" spans="2:18" s="2" customFormat="1">
      <c r="B64">
        <v>4</v>
      </c>
      <c r="C64">
        <v>2</v>
      </c>
      <c r="D64" s="1">
        <v>22.194600000000001</v>
      </c>
      <c r="E64" s="1">
        <v>17.067799999999998</v>
      </c>
      <c r="F64" s="5">
        <f t="shared" si="0"/>
        <v>5.1268000000000029</v>
      </c>
      <c r="G64" s="6"/>
      <c r="H64" s="1">
        <v>0.162796</v>
      </c>
      <c r="I64" s="1">
        <v>0.161192</v>
      </c>
      <c r="J64" s="5">
        <f t="shared" si="1"/>
        <v>1.6039999999999943E-3</v>
      </c>
      <c r="K64" s="6"/>
      <c r="L64" s="1">
        <v>0.32940000000000003</v>
      </c>
      <c r="M64" s="1">
        <v>0.32450000000000001</v>
      </c>
      <c r="N64" s="8">
        <f t="shared" si="2"/>
        <v>4.9000000000000155E-3</v>
      </c>
      <c r="O64" s="7"/>
      <c r="P64" s="1">
        <v>0.3165</v>
      </c>
      <c r="Q64" s="1">
        <v>0.31040000000000001</v>
      </c>
      <c r="R64" s="8">
        <f t="shared" si="3"/>
        <v>6.0999999999999943E-3</v>
      </c>
    </row>
    <row r="65" spans="2:18" s="2" customFormat="1">
      <c r="B65">
        <v>3</v>
      </c>
      <c r="C65">
        <v>3</v>
      </c>
      <c r="D65" s="1">
        <v>22.175899999999999</v>
      </c>
      <c r="E65" s="1">
        <v>22.090900000000001</v>
      </c>
      <c r="F65" s="5">
        <f t="shared" si="0"/>
        <v>8.49999999999973E-2</v>
      </c>
      <c r="G65" s="6"/>
      <c r="H65" s="1">
        <v>0.161715</v>
      </c>
      <c r="I65" s="1">
        <v>0.16101399999999999</v>
      </c>
      <c r="J65" s="5">
        <f t="shared" si="1"/>
        <v>7.0100000000000717E-4</v>
      </c>
      <c r="K65" s="6"/>
      <c r="L65" s="1">
        <v>0.33029999999999998</v>
      </c>
      <c r="M65" s="1">
        <v>0.32829999999999998</v>
      </c>
      <c r="N65" s="8">
        <f t="shared" si="2"/>
        <v>2.0000000000000018E-3</v>
      </c>
      <c r="O65" s="7"/>
      <c r="P65" s="1">
        <v>0.31669999999999998</v>
      </c>
      <c r="Q65" s="1">
        <v>0.31159999999999999</v>
      </c>
      <c r="R65" s="8">
        <f t="shared" si="3"/>
        <v>5.0999999999999934E-3</v>
      </c>
    </row>
    <row r="66" spans="2:18" s="2" customFormat="1">
      <c r="B66">
        <v>1</v>
      </c>
      <c r="C66">
        <v>3</v>
      </c>
      <c r="D66" s="1">
        <v>22.294899999999998</v>
      </c>
      <c r="E66" s="1">
        <v>9.8216699999999992</v>
      </c>
      <c r="F66" s="5">
        <f t="shared" si="0"/>
        <v>12.473229999999999</v>
      </c>
      <c r="G66" s="6"/>
      <c r="H66" s="1">
        <v>0.16315299999999999</v>
      </c>
      <c r="I66" s="1">
        <v>0.15907499999999999</v>
      </c>
      <c r="J66" s="5">
        <f t="shared" si="1"/>
        <v>4.0779999999999983E-3</v>
      </c>
      <c r="K66" s="6"/>
      <c r="L66" s="1">
        <v>0.32690000000000002</v>
      </c>
      <c r="M66" s="1">
        <v>0.32600000000000001</v>
      </c>
      <c r="N66" s="8">
        <f t="shared" si="2"/>
        <v>9.000000000000119E-4</v>
      </c>
      <c r="O66" s="7"/>
      <c r="P66" s="1">
        <v>0.31580000000000003</v>
      </c>
      <c r="Q66" s="1">
        <v>0.31140000000000001</v>
      </c>
      <c r="R66" s="8">
        <f t="shared" si="3"/>
        <v>4.400000000000015E-3</v>
      </c>
    </row>
    <row r="67" spans="2:18" s="2" customFormat="1">
      <c r="B67">
        <v>0</v>
      </c>
      <c r="C67">
        <v>3</v>
      </c>
      <c r="D67" s="1">
        <v>22.443300000000001</v>
      </c>
      <c r="E67" s="1">
        <v>22.366099999999999</v>
      </c>
      <c r="F67" s="5">
        <f t="shared" si="0"/>
        <v>7.7200000000001268E-2</v>
      </c>
      <c r="G67" s="6"/>
      <c r="H67" s="1">
        <v>0.163217</v>
      </c>
      <c r="I67" s="1">
        <v>0.16127900000000001</v>
      </c>
      <c r="J67" s="5">
        <f t="shared" si="1"/>
        <v>1.9379999999999953E-3</v>
      </c>
      <c r="K67" s="6"/>
      <c r="L67" s="1">
        <v>0.33040000000000003</v>
      </c>
      <c r="M67" s="1">
        <v>0.3306</v>
      </c>
      <c r="N67" s="8">
        <f t="shared" si="2"/>
        <v>-1.9999999999997797E-4</v>
      </c>
      <c r="O67" s="7"/>
      <c r="P67" s="1">
        <v>0.31790000000000002</v>
      </c>
      <c r="Q67" s="1">
        <v>0.3155</v>
      </c>
      <c r="R67" s="8">
        <f t="shared" si="3"/>
        <v>2.4000000000000132E-3</v>
      </c>
    </row>
    <row r="68" spans="2:18" s="2" customFormat="1">
      <c r="B68">
        <v>-1</v>
      </c>
      <c r="C68">
        <v>3</v>
      </c>
      <c r="D68" s="1">
        <v>22.430499999999999</v>
      </c>
      <c r="E68" s="1">
        <v>22.3432</v>
      </c>
      <c r="F68" s="5">
        <f t="shared" ref="F68:F73" si="4">D68-E68</f>
        <v>8.7299999999999045E-2</v>
      </c>
      <c r="G68" s="6"/>
      <c r="H68" s="1">
        <v>0.163443</v>
      </c>
      <c r="I68" s="1">
        <v>0.16164799999999999</v>
      </c>
      <c r="J68" s="5">
        <f t="shared" ref="J68:J73" si="5">H68-I68</f>
        <v>1.7950000000000188E-3</v>
      </c>
      <c r="K68" s="6"/>
      <c r="L68" s="1">
        <v>0.3296</v>
      </c>
      <c r="M68" s="1">
        <v>0.3301</v>
      </c>
      <c r="N68" s="8">
        <f t="shared" ref="N68:N73" si="6">L68-M68</f>
        <v>-5.0000000000000044E-4</v>
      </c>
      <c r="O68" s="7"/>
      <c r="P68" s="1">
        <v>0.31690000000000002</v>
      </c>
      <c r="Q68" s="1">
        <v>0.3155</v>
      </c>
      <c r="R68" s="8">
        <f t="shared" ref="R68:R73" si="7">P68-Q68</f>
        <v>1.4000000000000123E-3</v>
      </c>
    </row>
    <row r="69" spans="2:18" s="2" customFormat="1">
      <c r="B69">
        <v>-2</v>
      </c>
      <c r="C69">
        <v>3</v>
      </c>
      <c r="D69" s="1">
        <v>22.445900000000002</v>
      </c>
      <c r="E69" s="1">
        <v>22.376100000000001</v>
      </c>
      <c r="F69" s="5">
        <f t="shared" si="4"/>
        <v>6.980000000000075E-2</v>
      </c>
      <c r="G69" s="6"/>
      <c r="H69" s="1">
        <v>0.163773</v>
      </c>
      <c r="I69" s="1">
        <v>0.16309499999999999</v>
      </c>
      <c r="J69" s="5">
        <f t="shared" si="5"/>
        <v>6.7800000000001193E-4</v>
      </c>
      <c r="K69" s="6"/>
      <c r="L69" s="1">
        <v>0.3291</v>
      </c>
      <c r="M69" s="1">
        <v>0.32800000000000001</v>
      </c>
      <c r="N69" s="8">
        <f t="shared" si="6"/>
        <v>1.0999999999999899E-3</v>
      </c>
      <c r="O69" s="7"/>
      <c r="P69" s="1">
        <v>0.31740000000000002</v>
      </c>
      <c r="Q69" s="1">
        <v>0.31580000000000003</v>
      </c>
      <c r="R69" s="8">
        <f t="shared" si="7"/>
        <v>1.5999999999999903E-3</v>
      </c>
    </row>
    <row r="70" spans="2:18" s="2" customFormat="1">
      <c r="B70">
        <v>-3</v>
      </c>
      <c r="C70">
        <v>3</v>
      </c>
      <c r="D70" s="1">
        <v>21.663599999999999</v>
      </c>
      <c r="E70" s="1">
        <v>21.707699999999999</v>
      </c>
      <c r="F70" s="5">
        <f t="shared" si="4"/>
        <v>-4.410000000000025E-2</v>
      </c>
      <c r="G70" s="6"/>
      <c r="H70" s="1">
        <v>0.16045899999999999</v>
      </c>
      <c r="I70" s="1">
        <v>0.160168</v>
      </c>
      <c r="J70" s="5">
        <f t="shared" si="5"/>
        <v>2.9099999999998571E-4</v>
      </c>
      <c r="K70" s="6"/>
      <c r="L70" s="1">
        <v>0.3291</v>
      </c>
      <c r="M70" s="1">
        <v>0.32890000000000003</v>
      </c>
      <c r="N70" s="8">
        <f t="shared" si="6"/>
        <v>1.9999999999997797E-4</v>
      </c>
      <c r="O70" s="7"/>
      <c r="P70" s="1">
        <v>0.31330000000000002</v>
      </c>
      <c r="Q70" s="1">
        <v>0.31530000000000002</v>
      </c>
      <c r="R70" s="8">
        <f t="shared" si="7"/>
        <v>-2.0000000000000018E-3</v>
      </c>
    </row>
    <row r="71" spans="2:18" s="2" customFormat="1">
      <c r="B71">
        <v>-1</v>
      </c>
      <c r="C71">
        <v>4</v>
      </c>
      <c r="D71" s="1">
        <v>22.099900000000002</v>
      </c>
      <c r="E71" s="1">
        <v>21.697199999999999</v>
      </c>
      <c r="F71" s="5">
        <f t="shared" si="4"/>
        <v>0.40270000000000294</v>
      </c>
      <c r="G71" s="6"/>
      <c r="H71" s="1">
        <v>0.16045899999999999</v>
      </c>
      <c r="I71" s="1">
        <v>0.16106799999999999</v>
      </c>
      <c r="J71" s="5">
        <f t="shared" si="5"/>
        <v>-6.0899999999999843E-4</v>
      </c>
      <c r="K71" s="6"/>
      <c r="L71" s="1">
        <v>0.33310000000000001</v>
      </c>
      <c r="M71" s="1">
        <v>0.32650000000000001</v>
      </c>
      <c r="N71" s="8">
        <f t="shared" si="6"/>
        <v>6.5999999999999948E-3</v>
      </c>
      <c r="O71" s="7"/>
      <c r="P71" s="1">
        <v>0.31790000000000002</v>
      </c>
      <c r="Q71" s="1">
        <v>0.31130000000000002</v>
      </c>
      <c r="R71" s="8">
        <f t="shared" si="7"/>
        <v>6.5999999999999948E-3</v>
      </c>
    </row>
    <row r="72" spans="2:18" s="2" customFormat="1">
      <c r="B72">
        <v>0</v>
      </c>
      <c r="C72">
        <v>4</v>
      </c>
      <c r="D72" s="1">
        <v>22.359200000000001</v>
      </c>
      <c r="E72" s="1">
        <v>22.429300000000001</v>
      </c>
      <c r="F72" s="5">
        <f t="shared" si="4"/>
        <v>-7.0100000000000051E-2</v>
      </c>
      <c r="G72" s="6"/>
      <c r="H72" s="1">
        <v>0.16184399999999999</v>
      </c>
      <c r="I72" s="1">
        <v>0.16286100000000001</v>
      </c>
      <c r="J72" s="5">
        <f t="shared" si="5"/>
        <v>-1.0170000000000179E-3</v>
      </c>
      <c r="K72" s="6"/>
      <c r="L72" s="1">
        <v>0.3306</v>
      </c>
      <c r="M72" s="1">
        <v>0.3286</v>
      </c>
      <c r="N72" s="8">
        <f t="shared" si="6"/>
        <v>2.0000000000000018E-3</v>
      </c>
      <c r="O72" s="7"/>
      <c r="P72" s="1">
        <v>0.315</v>
      </c>
      <c r="Q72" s="1">
        <v>0.31319999999999998</v>
      </c>
      <c r="R72" s="8">
        <f t="shared" si="7"/>
        <v>1.8000000000000238E-3</v>
      </c>
    </row>
    <row r="73" spans="2:18" s="2" customFormat="1">
      <c r="B73">
        <v>1</v>
      </c>
      <c r="C73">
        <v>4</v>
      </c>
      <c r="D73" s="1">
        <v>21.5122</v>
      </c>
      <c r="E73" s="1">
        <v>21.8872</v>
      </c>
      <c r="F73" s="5">
        <f t="shared" si="4"/>
        <v>-0.375</v>
      </c>
      <c r="G73" s="6"/>
      <c r="H73" s="1">
        <v>0.15875800000000001</v>
      </c>
      <c r="I73" s="1">
        <v>0.15970400000000001</v>
      </c>
      <c r="J73" s="5">
        <f t="shared" si="5"/>
        <v>-9.4600000000000239E-4</v>
      </c>
      <c r="K73" s="6"/>
      <c r="L73" s="1">
        <v>0.33250000000000002</v>
      </c>
      <c r="M73" s="1">
        <v>0.3286</v>
      </c>
      <c r="N73" s="8">
        <f t="shared" si="6"/>
        <v>3.9000000000000146E-3</v>
      </c>
      <c r="O73" s="7"/>
      <c r="P73" s="1">
        <v>0.31790000000000002</v>
      </c>
      <c r="Q73" s="1">
        <v>0.31490000000000001</v>
      </c>
      <c r="R73" s="8">
        <f t="shared" si="7"/>
        <v>3.0000000000000027E-3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0.39283710065919308</v>
      </c>
      <c r="D77" s="21">
        <f>AVERAGE(D4:E73)</f>
        <v>21.931694499999992</v>
      </c>
      <c r="E77" s="17">
        <f>1000000*0.000023685</f>
        <v>23.685000000000002</v>
      </c>
      <c r="F77" s="16">
        <f>STDEV(F4:F73)</f>
        <v>4.0295265687624875</v>
      </c>
      <c r="G77" s="16"/>
      <c r="H77" s="17">
        <f>AVERAGE(H4:I73)</f>
        <v>0.16136373957142855</v>
      </c>
      <c r="I77" s="16">
        <f>1000*0.000170315</f>
        <v>0.17031500000000002</v>
      </c>
      <c r="J77" s="16">
        <f>STDEV(J4:J73)</f>
        <v>1.8987867399099585E-2</v>
      </c>
      <c r="K77" s="16"/>
      <c r="L77" s="17">
        <f>AVERAGE(L4:M73)</f>
        <v>0.32887357142857149</v>
      </c>
      <c r="M77" s="16"/>
      <c r="N77" s="16">
        <f>STDEV(N4:N73)</f>
        <v>3.6794963761064576E-3</v>
      </c>
      <c r="O77" s="16"/>
      <c r="P77" s="17">
        <f>AVERAGE(P4:Q73)</f>
        <v>0.31513142857142867</v>
      </c>
      <c r="Q77" s="16"/>
      <c r="R77" s="22">
        <f>STDEV(R4:R73)</f>
        <v>2.5426889469113865E-3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0.17012989524013034</v>
      </c>
      <c r="G79" s="25"/>
      <c r="H79" s="25"/>
      <c r="I79" s="25"/>
      <c r="J79" s="25">
        <f>J77/I77</f>
        <v>0.11148675923494455</v>
      </c>
      <c r="K79" s="25"/>
      <c r="L79" s="25"/>
      <c r="M79" s="25"/>
      <c r="N79" s="25">
        <f>N77</f>
        <v>3.6794963761064576E-3</v>
      </c>
      <c r="O79" s="25"/>
      <c r="P79" s="25"/>
      <c r="Q79" s="25"/>
      <c r="R79" s="26">
        <f>R77</f>
        <v>2.5426889469113865E-3</v>
      </c>
    </row>
    <row r="83" spans="2:18" s="2" customFormat="1">
      <c r="B83">
        <v>2</v>
      </c>
      <c r="C83">
        <v>3</v>
      </c>
      <c r="D83" s="27">
        <v>-4.5269999999999998E-3</v>
      </c>
      <c r="E83" s="27">
        <v>-4.5450000000000004E-3</v>
      </c>
      <c r="F83" s="5">
        <f>D83-E83</f>
        <v>1.8000000000000654E-5</v>
      </c>
      <c r="G83" s="6"/>
      <c r="H83" s="1">
        <v>2.9999999999999997E-8</v>
      </c>
      <c r="I83" s="1">
        <v>2.7E-8</v>
      </c>
      <c r="J83" s="5">
        <f>H83-I83</f>
        <v>2.9999999999999971E-9</v>
      </c>
      <c r="K83" s="6"/>
      <c r="L83" s="27">
        <v>-7777778</v>
      </c>
      <c r="M83" s="27">
        <v>-7777778</v>
      </c>
      <c r="N83" s="8">
        <f>L83-M83</f>
        <v>0</v>
      </c>
      <c r="O83" s="7"/>
      <c r="P83" s="27">
        <v>-8888889</v>
      </c>
      <c r="Q83" s="27">
        <v>-8888889</v>
      </c>
      <c r="R83" s="8">
        <f>P83-Q83</f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84"/>
  <sheetViews>
    <sheetView topLeftCell="A64" workbookViewId="0">
      <selection activeCell="I78" sqref="I78"/>
    </sheetView>
  </sheetViews>
  <sheetFormatPr defaultRowHeight="13.5"/>
  <cols>
    <col min="4" max="5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3.6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73.035700000000006</v>
      </c>
      <c r="E4" s="1">
        <v>73.573300000000003</v>
      </c>
      <c r="F4" s="5">
        <f>D4-E4</f>
        <v>-0.53759999999999764</v>
      </c>
      <c r="G4" s="6"/>
      <c r="H4" s="1">
        <v>0.50235099999999999</v>
      </c>
      <c r="I4" s="1">
        <v>0.50898399999999999</v>
      </c>
      <c r="J4" s="5">
        <f>H4-I4</f>
        <v>-6.633E-3</v>
      </c>
      <c r="K4" s="6"/>
      <c r="L4" s="1">
        <v>0.37030000000000002</v>
      </c>
      <c r="M4" s="1">
        <v>0.36809999999999998</v>
      </c>
      <c r="N4" s="8">
        <f>L4-M4</f>
        <v>2.2000000000000353E-3</v>
      </c>
      <c r="O4" s="7"/>
      <c r="P4" s="1">
        <v>0.35060000000000002</v>
      </c>
      <c r="Q4" s="1">
        <v>0.3523</v>
      </c>
      <c r="R4" s="8">
        <f>P4-Q4</f>
        <v>-1.6999999999999793E-3</v>
      </c>
    </row>
    <row r="5" spans="1:18" s="2" customFormat="1">
      <c r="B5">
        <v>0</v>
      </c>
      <c r="C5">
        <v>-4</v>
      </c>
      <c r="D5" s="1">
        <v>73.817499999999995</v>
      </c>
      <c r="E5" s="1">
        <v>73.090199999999996</v>
      </c>
      <c r="F5" s="5">
        <f t="shared" ref="F5:F67" si="0">D5-E5</f>
        <v>0.72729999999999961</v>
      </c>
      <c r="G5" s="6"/>
      <c r="H5" s="1">
        <v>0.50637500000000002</v>
      </c>
      <c r="I5" s="1">
        <v>0.50294799999999995</v>
      </c>
      <c r="J5" s="5">
        <f t="shared" ref="J5:J67" si="1">H5-I5</f>
        <v>3.4270000000000689E-3</v>
      </c>
      <c r="K5" s="6"/>
      <c r="L5" s="1">
        <v>0.36840000000000001</v>
      </c>
      <c r="M5" s="1">
        <v>0.37009999999999998</v>
      </c>
      <c r="N5" s="8">
        <f t="shared" ref="N5:N67" si="2">L5-M5</f>
        <v>-1.6999999999999793E-3</v>
      </c>
      <c r="O5" s="7"/>
      <c r="P5" s="1">
        <v>0.34670000000000001</v>
      </c>
      <c r="Q5" s="1">
        <v>0.35449999999999998</v>
      </c>
      <c r="R5" s="8">
        <f t="shared" ref="R5:R67" si="3">P5-Q5</f>
        <v>-7.7999999999999736E-3</v>
      </c>
    </row>
    <row r="6" spans="1:18" s="2" customFormat="1">
      <c r="B6">
        <v>1</v>
      </c>
      <c r="C6">
        <v>-4</v>
      </c>
      <c r="D6" s="1">
        <v>73.614099999999993</v>
      </c>
      <c r="E6" s="1">
        <v>73.799099999999996</v>
      </c>
      <c r="F6" s="5">
        <f t="shared" si="0"/>
        <v>-0.18500000000000227</v>
      </c>
      <c r="G6" s="6"/>
      <c r="H6" s="1">
        <v>0.50201399999999996</v>
      </c>
      <c r="I6" s="1">
        <v>0.50740799999999997</v>
      </c>
      <c r="J6" s="5">
        <f t="shared" si="1"/>
        <v>-5.3940000000000099E-3</v>
      </c>
      <c r="K6" s="6"/>
      <c r="L6" s="1">
        <v>0.36940000000000001</v>
      </c>
      <c r="M6" s="1">
        <v>0.36959999999999998</v>
      </c>
      <c r="N6" s="8">
        <f t="shared" si="2"/>
        <v>-1.9999999999997797E-4</v>
      </c>
      <c r="O6" s="7"/>
      <c r="P6" s="1">
        <v>0.34899999999999998</v>
      </c>
      <c r="Q6" s="1">
        <v>0.3523</v>
      </c>
      <c r="R6" s="8">
        <f t="shared" si="3"/>
        <v>-3.3000000000000251E-3</v>
      </c>
    </row>
    <row r="7" spans="1:18" s="2" customFormat="1">
      <c r="B7">
        <v>3</v>
      </c>
      <c r="C7">
        <v>-3</v>
      </c>
      <c r="D7" s="1">
        <v>74.053700000000006</v>
      </c>
      <c r="E7" s="1">
        <v>74.506799999999998</v>
      </c>
      <c r="F7" s="5">
        <f t="shared" si="0"/>
        <v>-0.45309999999999206</v>
      </c>
      <c r="G7" s="6"/>
      <c r="H7" s="1">
        <v>0.50977399999999995</v>
      </c>
      <c r="I7" s="1">
        <v>0.51566500000000004</v>
      </c>
      <c r="J7" s="5">
        <f t="shared" si="1"/>
        <v>-5.8910000000000906E-3</v>
      </c>
      <c r="K7" s="6"/>
      <c r="L7" s="1">
        <v>0.3649</v>
      </c>
      <c r="M7" s="1">
        <v>0.36330000000000001</v>
      </c>
      <c r="N7" s="8">
        <f t="shared" si="2"/>
        <v>1.5999999999999903E-3</v>
      </c>
      <c r="O7" s="7"/>
      <c r="P7" s="1">
        <v>0.34889999999999999</v>
      </c>
      <c r="Q7" s="1">
        <v>0.34260000000000002</v>
      </c>
      <c r="R7" s="8">
        <f t="shared" si="3"/>
        <v>6.2999999999999723E-3</v>
      </c>
    </row>
    <row r="8" spans="1:18" s="2" customFormat="1">
      <c r="B8">
        <v>2</v>
      </c>
      <c r="C8">
        <v>-3</v>
      </c>
      <c r="D8" s="1">
        <v>73.950800000000001</v>
      </c>
      <c r="E8" s="1">
        <v>74.251000000000005</v>
      </c>
      <c r="F8" s="5">
        <f t="shared" si="0"/>
        <v>-0.3002000000000038</v>
      </c>
      <c r="G8" s="6"/>
      <c r="H8" s="1">
        <v>0.50749299999999997</v>
      </c>
      <c r="I8" s="1">
        <v>0.50928600000000002</v>
      </c>
      <c r="J8" s="5">
        <f t="shared" si="1"/>
        <v>-1.7930000000000446E-3</v>
      </c>
      <c r="K8" s="6"/>
      <c r="L8" s="1">
        <v>0.36980000000000002</v>
      </c>
      <c r="M8" s="1">
        <v>0.36649999999999999</v>
      </c>
      <c r="N8" s="8">
        <f t="shared" si="2"/>
        <v>3.3000000000000251E-3</v>
      </c>
      <c r="O8" s="7"/>
      <c r="P8" s="1">
        <v>0.3508</v>
      </c>
      <c r="Q8" s="1">
        <v>0.35060000000000002</v>
      </c>
      <c r="R8" s="8">
        <f t="shared" si="3"/>
        <v>1.9999999999997797E-4</v>
      </c>
    </row>
    <row r="9" spans="1:18" s="2" customFormat="1">
      <c r="B9">
        <v>1</v>
      </c>
      <c r="C9">
        <v>-3</v>
      </c>
      <c r="D9" s="1">
        <v>73.273499999999999</v>
      </c>
      <c r="E9" s="1">
        <v>73.407899999999998</v>
      </c>
      <c r="F9" s="5">
        <f t="shared" si="0"/>
        <v>-0.13439999999999941</v>
      </c>
      <c r="G9" s="6"/>
      <c r="H9" s="1">
        <v>0.50085500000000005</v>
      </c>
      <c r="I9" s="1">
        <v>0.50588100000000003</v>
      </c>
      <c r="J9" s="5">
        <f t="shared" si="1"/>
        <v>-5.0259999999999749E-3</v>
      </c>
      <c r="K9" s="6"/>
      <c r="L9" s="1">
        <v>0.37090000000000001</v>
      </c>
      <c r="M9" s="1">
        <v>0.36859999999999998</v>
      </c>
      <c r="N9" s="8">
        <f t="shared" si="2"/>
        <v>2.3000000000000242E-3</v>
      </c>
      <c r="O9" s="7"/>
      <c r="P9" s="1">
        <v>0.35139999999999999</v>
      </c>
      <c r="Q9" s="1">
        <v>0.35220000000000001</v>
      </c>
      <c r="R9" s="8">
        <f t="shared" si="3"/>
        <v>-8.0000000000002292E-4</v>
      </c>
    </row>
    <row r="10" spans="1:18" s="2" customFormat="1">
      <c r="B10">
        <v>0</v>
      </c>
      <c r="C10">
        <v>-3</v>
      </c>
      <c r="D10" s="1">
        <v>73.248000000000005</v>
      </c>
      <c r="E10" s="1">
        <v>73.810400000000001</v>
      </c>
      <c r="F10" s="5">
        <f t="shared" si="0"/>
        <v>-0.56239999999999668</v>
      </c>
      <c r="G10" s="6"/>
      <c r="H10" s="1">
        <v>0.49963099999999999</v>
      </c>
      <c r="I10" s="1">
        <v>0.50598600000000005</v>
      </c>
      <c r="J10" s="5">
        <f t="shared" si="1"/>
        <v>-6.355000000000055E-3</v>
      </c>
      <c r="K10" s="6"/>
      <c r="L10" s="1">
        <v>0.3755</v>
      </c>
      <c r="M10" s="1">
        <v>0.37109999999999999</v>
      </c>
      <c r="N10" s="8">
        <f t="shared" si="2"/>
        <v>4.400000000000015E-3</v>
      </c>
      <c r="O10" s="7"/>
      <c r="P10" s="1">
        <v>0.35620000000000002</v>
      </c>
      <c r="Q10" s="1">
        <v>0.35160000000000002</v>
      </c>
      <c r="R10" s="8">
        <f t="shared" si="3"/>
        <v>4.599999999999993E-3</v>
      </c>
    </row>
    <row r="11" spans="1:18" s="2" customFormat="1">
      <c r="B11">
        <v>-1</v>
      </c>
      <c r="C11">
        <v>-3</v>
      </c>
      <c r="D11" s="1">
        <v>74.122</v>
      </c>
      <c r="E11" s="1">
        <v>74.276499999999999</v>
      </c>
      <c r="F11" s="5">
        <f t="shared" si="0"/>
        <v>-0.15449999999999875</v>
      </c>
      <c r="G11" s="6"/>
      <c r="H11" s="1">
        <v>0.50668000000000002</v>
      </c>
      <c r="I11" s="1">
        <v>0.51176500000000003</v>
      </c>
      <c r="J11" s="5">
        <f t="shared" si="1"/>
        <v>-5.0850000000000062E-3</v>
      </c>
      <c r="K11" s="6"/>
      <c r="L11" s="1">
        <v>0.3679</v>
      </c>
      <c r="M11" s="1">
        <v>0.36149999999999999</v>
      </c>
      <c r="N11" s="8">
        <f t="shared" si="2"/>
        <v>6.4000000000000168E-3</v>
      </c>
      <c r="O11" s="7"/>
      <c r="P11" s="1">
        <v>0.35149999999999998</v>
      </c>
      <c r="Q11" s="1">
        <v>0.34310000000000002</v>
      </c>
      <c r="R11" s="8">
        <f t="shared" si="3"/>
        <v>8.3999999999999631E-3</v>
      </c>
    </row>
    <row r="12" spans="1:18" s="2" customFormat="1">
      <c r="B12">
        <v>-2</v>
      </c>
      <c r="C12">
        <v>-3</v>
      </c>
      <c r="D12" s="1">
        <v>74.0715</v>
      </c>
      <c r="E12" s="1">
        <v>74.051000000000002</v>
      </c>
      <c r="F12" s="5">
        <f t="shared" si="0"/>
        <v>2.0499999999998408E-2</v>
      </c>
      <c r="G12" s="6"/>
      <c r="H12" s="1">
        <v>0.50843799999999995</v>
      </c>
      <c r="I12" s="1">
        <v>0.51345600000000002</v>
      </c>
      <c r="J12" s="5">
        <f t="shared" si="1"/>
        <v>-5.018000000000078E-3</v>
      </c>
      <c r="K12" s="6"/>
      <c r="L12" s="1">
        <v>0.36720000000000003</v>
      </c>
      <c r="M12" s="1">
        <v>0.36420000000000002</v>
      </c>
      <c r="N12" s="8">
        <f t="shared" si="2"/>
        <v>3.0000000000000027E-3</v>
      </c>
      <c r="O12" s="7"/>
      <c r="P12" s="1">
        <v>0.34810000000000002</v>
      </c>
      <c r="Q12" s="1">
        <v>0.34670000000000001</v>
      </c>
      <c r="R12" s="8">
        <f t="shared" si="3"/>
        <v>1.4000000000000123E-3</v>
      </c>
    </row>
    <row r="13" spans="1:18" s="2" customFormat="1">
      <c r="B13">
        <v>-3</v>
      </c>
      <c r="C13">
        <v>-3</v>
      </c>
      <c r="D13" s="1">
        <v>73.883899999999997</v>
      </c>
      <c r="E13" s="1">
        <v>73.496600000000001</v>
      </c>
      <c r="F13" s="5">
        <f t="shared" si="0"/>
        <v>0.3872999999999962</v>
      </c>
      <c r="G13" s="6"/>
      <c r="H13" s="1">
        <v>0.50941800000000004</v>
      </c>
      <c r="I13" s="1">
        <v>0.50638700000000003</v>
      </c>
      <c r="J13" s="5">
        <f t="shared" si="1"/>
        <v>3.0310000000000059E-3</v>
      </c>
      <c r="K13" s="6"/>
      <c r="L13" s="1">
        <v>0.36699999999999999</v>
      </c>
      <c r="M13" s="1">
        <v>0.36909999999999998</v>
      </c>
      <c r="N13" s="8">
        <f t="shared" si="2"/>
        <v>-2.0999999999999908E-3</v>
      </c>
      <c r="O13" s="7"/>
      <c r="P13" s="1">
        <v>0.34599999999999997</v>
      </c>
      <c r="Q13" s="1">
        <v>0.3518</v>
      </c>
      <c r="R13" s="8">
        <f t="shared" si="3"/>
        <v>-5.8000000000000274E-3</v>
      </c>
    </row>
    <row r="14" spans="1:18" s="2" customFormat="1">
      <c r="B14">
        <v>-4</v>
      </c>
      <c r="C14">
        <v>-2</v>
      </c>
      <c r="D14" s="1">
        <v>73.321200000000005</v>
      </c>
      <c r="E14" s="1">
        <v>73.555599999999998</v>
      </c>
      <c r="F14" s="5">
        <f t="shared" si="0"/>
        <v>-0.23439999999999372</v>
      </c>
      <c r="G14" s="6"/>
      <c r="H14" s="1">
        <v>0.50224299999999999</v>
      </c>
      <c r="I14" s="1">
        <v>0.51109000000000004</v>
      </c>
      <c r="J14" s="5">
        <f t="shared" si="1"/>
        <v>-8.8470000000000493E-3</v>
      </c>
      <c r="K14" s="6"/>
      <c r="L14" s="1">
        <v>0.37240000000000001</v>
      </c>
      <c r="M14" s="1">
        <v>0.3669</v>
      </c>
      <c r="N14" s="8">
        <f t="shared" si="2"/>
        <v>5.5000000000000049E-3</v>
      </c>
      <c r="O14" s="7"/>
      <c r="P14" s="1">
        <v>0.35089999999999999</v>
      </c>
      <c r="Q14" s="1">
        <v>0.3513</v>
      </c>
      <c r="R14" s="8">
        <f t="shared" si="3"/>
        <v>-4.0000000000001146E-4</v>
      </c>
    </row>
    <row r="15" spans="1:18" s="2" customFormat="1">
      <c r="B15">
        <v>-3</v>
      </c>
      <c r="C15">
        <v>-2</v>
      </c>
      <c r="D15" s="1">
        <v>74.080200000000005</v>
      </c>
      <c r="E15" s="1">
        <v>74.444999999999993</v>
      </c>
      <c r="F15" s="5">
        <f t="shared" si="0"/>
        <v>-0.36479999999998824</v>
      </c>
      <c r="G15" s="6"/>
      <c r="H15" s="1">
        <v>0.50984399999999996</v>
      </c>
      <c r="I15" s="1">
        <v>0.51676100000000003</v>
      </c>
      <c r="J15" s="5">
        <f t="shared" si="1"/>
        <v>-6.917000000000062E-3</v>
      </c>
      <c r="K15" s="6"/>
      <c r="L15" s="1">
        <v>0.36520000000000002</v>
      </c>
      <c r="M15" s="1">
        <v>0.36259999999999998</v>
      </c>
      <c r="N15" s="8">
        <f t="shared" si="2"/>
        <v>2.6000000000000467E-3</v>
      </c>
      <c r="O15" s="7"/>
      <c r="P15" s="1">
        <v>0.34689999999999999</v>
      </c>
      <c r="Q15" s="1">
        <v>0.34749999999999998</v>
      </c>
      <c r="R15" s="8">
        <f t="shared" si="3"/>
        <v>-5.9999999999998943E-4</v>
      </c>
    </row>
    <row r="16" spans="1:18" s="2" customFormat="1">
      <c r="B16">
        <v>-2</v>
      </c>
      <c r="C16">
        <v>-2</v>
      </c>
      <c r="D16" s="1">
        <v>73.702299999999994</v>
      </c>
      <c r="E16" s="1">
        <v>73.709999999999994</v>
      </c>
      <c r="F16" s="5">
        <f t="shared" si="0"/>
        <v>-7.6999999999998181E-3</v>
      </c>
      <c r="G16" s="6"/>
      <c r="H16" s="1">
        <v>0.50160700000000003</v>
      </c>
      <c r="I16" s="1">
        <v>0.50520699999999996</v>
      </c>
      <c r="J16" s="5">
        <f t="shared" si="1"/>
        <v>-3.5999999999999366E-3</v>
      </c>
      <c r="K16" s="6"/>
      <c r="L16" s="1">
        <v>0.37259999999999999</v>
      </c>
      <c r="M16" s="1">
        <v>0.37569999999999998</v>
      </c>
      <c r="N16" s="8">
        <f t="shared" si="2"/>
        <v>-3.0999999999999917E-3</v>
      </c>
      <c r="O16" s="7"/>
      <c r="P16" s="1">
        <v>0.35620000000000002</v>
      </c>
      <c r="Q16" s="1">
        <v>0.36130000000000001</v>
      </c>
      <c r="R16" s="8">
        <f t="shared" si="3"/>
        <v>-5.0999999999999934E-3</v>
      </c>
    </row>
    <row r="17" spans="2:18" s="2" customFormat="1">
      <c r="B17">
        <v>-1</v>
      </c>
      <c r="C17">
        <v>-2</v>
      </c>
      <c r="D17" s="1">
        <v>73.374099999999999</v>
      </c>
      <c r="E17" s="1">
        <v>72.772800000000004</v>
      </c>
      <c r="F17" s="5">
        <f t="shared" si="0"/>
        <v>0.60129999999999484</v>
      </c>
      <c r="G17" s="6"/>
      <c r="H17" s="1">
        <v>0.49798799999999999</v>
      </c>
      <c r="I17" s="1">
        <v>0.50234100000000004</v>
      </c>
      <c r="J17" s="5">
        <f t="shared" si="1"/>
        <v>-4.3530000000000513E-3</v>
      </c>
      <c r="K17" s="6"/>
      <c r="L17" s="1">
        <v>0.37569999999999998</v>
      </c>
      <c r="M17" s="1">
        <v>0.37530000000000002</v>
      </c>
      <c r="N17" s="8">
        <f t="shared" si="2"/>
        <v>3.9999999999995595E-4</v>
      </c>
      <c r="O17" s="7"/>
      <c r="P17" s="1">
        <v>0.35349999999999998</v>
      </c>
      <c r="Q17" s="1">
        <v>0.3589</v>
      </c>
      <c r="R17" s="8">
        <f t="shared" si="3"/>
        <v>-5.4000000000000159E-3</v>
      </c>
    </row>
    <row r="18" spans="2:18" s="2" customFormat="1">
      <c r="B18">
        <v>0</v>
      </c>
      <c r="C18">
        <v>-2</v>
      </c>
      <c r="D18" s="1">
        <v>72.947000000000003</v>
      </c>
      <c r="E18" s="1">
        <v>73.1297</v>
      </c>
      <c r="F18" s="5">
        <f t="shared" si="0"/>
        <v>-0.18269999999999698</v>
      </c>
      <c r="G18" s="6"/>
      <c r="H18" s="1">
        <v>0.492004</v>
      </c>
      <c r="I18" s="1">
        <v>0.497193</v>
      </c>
      <c r="J18" s="5">
        <f t="shared" si="1"/>
        <v>-5.1889999999999992E-3</v>
      </c>
      <c r="K18" s="6"/>
      <c r="L18" s="1">
        <v>0.3765</v>
      </c>
      <c r="M18" s="1">
        <v>0.37530000000000002</v>
      </c>
      <c r="N18" s="8">
        <f t="shared" si="2"/>
        <v>1.1999999999999789E-3</v>
      </c>
      <c r="O18" s="7"/>
      <c r="P18" s="1">
        <v>0.35570000000000002</v>
      </c>
      <c r="Q18" s="1">
        <v>0.35980000000000001</v>
      </c>
      <c r="R18" s="8">
        <f t="shared" si="3"/>
        <v>-4.0999999999999925E-3</v>
      </c>
    </row>
    <row r="19" spans="2:18" s="2" customFormat="1">
      <c r="B19">
        <v>1</v>
      </c>
      <c r="C19">
        <v>-2</v>
      </c>
      <c r="D19" s="1">
        <v>72.783900000000003</v>
      </c>
      <c r="E19" s="1">
        <v>73.098399999999998</v>
      </c>
      <c r="F19" s="5">
        <f t="shared" si="0"/>
        <v>-0.31449999999999534</v>
      </c>
      <c r="G19" s="6"/>
      <c r="H19" s="1">
        <v>0.49188900000000002</v>
      </c>
      <c r="I19" s="1">
        <v>0.49745400000000001</v>
      </c>
      <c r="J19" s="5">
        <f t="shared" si="1"/>
        <v>-5.5649999999999866E-3</v>
      </c>
      <c r="K19" s="6"/>
      <c r="L19" s="1">
        <v>0.37890000000000001</v>
      </c>
      <c r="M19" s="1">
        <v>0.37309999999999999</v>
      </c>
      <c r="N19" s="8">
        <f t="shared" si="2"/>
        <v>5.8000000000000274E-3</v>
      </c>
      <c r="O19" s="7"/>
      <c r="P19" s="1">
        <v>0.3574</v>
      </c>
      <c r="Q19" s="1">
        <v>0.3538</v>
      </c>
      <c r="R19" s="8">
        <f t="shared" si="3"/>
        <v>3.5999999999999921E-3</v>
      </c>
    </row>
    <row r="20" spans="2:18" s="2" customFormat="1">
      <c r="B20">
        <v>2</v>
      </c>
      <c r="C20">
        <v>-2</v>
      </c>
      <c r="D20" s="1">
        <v>73.537700000000001</v>
      </c>
      <c r="E20" s="1">
        <v>74.118600000000001</v>
      </c>
      <c r="F20" s="5">
        <f t="shared" si="0"/>
        <v>-0.58089999999999975</v>
      </c>
      <c r="G20" s="6"/>
      <c r="H20" s="1">
        <v>0.49948999999999999</v>
      </c>
      <c r="I20" s="1">
        <v>0.51050899999999999</v>
      </c>
      <c r="J20" s="5">
        <f t="shared" si="1"/>
        <v>-1.1019000000000001E-2</v>
      </c>
      <c r="K20" s="6"/>
      <c r="L20" s="1">
        <v>0.36909999999999998</v>
      </c>
      <c r="M20" s="1">
        <v>0.36830000000000002</v>
      </c>
      <c r="N20" s="8">
        <f t="shared" si="2"/>
        <v>7.999999999999674E-4</v>
      </c>
      <c r="O20" s="7"/>
      <c r="P20" s="1">
        <v>0.34720000000000001</v>
      </c>
      <c r="Q20" s="1">
        <v>0.35420000000000001</v>
      </c>
      <c r="R20" s="8">
        <f t="shared" si="3"/>
        <v>-7.0000000000000062E-3</v>
      </c>
    </row>
    <row r="21" spans="2:18" s="2" customFormat="1">
      <c r="B21">
        <v>3</v>
      </c>
      <c r="C21">
        <v>-2</v>
      </c>
      <c r="D21" s="1">
        <v>73.546400000000006</v>
      </c>
      <c r="E21" s="1">
        <v>73.971900000000005</v>
      </c>
      <c r="F21" s="5">
        <f t="shared" si="0"/>
        <v>-0.42549999999999955</v>
      </c>
      <c r="G21" s="6"/>
      <c r="H21" s="1">
        <v>0.50019400000000003</v>
      </c>
      <c r="I21" s="1">
        <v>0.50720399999999999</v>
      </c>
      <c r="J21" s="5">
        <f t="shared" si="1"/>
        <v>-7.0099999999999607E-3</v>
      </c>
      <c r="K21" s="6"/>
      <c r="L21" s="1">
        <v>0.3674</v>
      </c>
      <c r="M21" s="1">
        <v>0.36890000000000001</v>
      </c>
      <c r="N21" s="8">
        <f t="shared" si="2"/>
        <v>-1.5000000000000013E-3</v>
      </c>
      <c r="O21" s="7"/>
      <c r="P21" s="1">
        <v>0.34939999999999999</v>
      </c>
      <c r="Q21" s="1">
        <v>0.35299999999999998</v>
      </c>
      <c r="R21" s="8">
        <f t="shared" si="3"/>
        <v>-3.5999999999999921E-3</v>
      </c>
    </row>
    <row r="22" spans="2:18" s="2" customFormat="1">
      <c r="B22">
        <v>4</v>
      </c>
      <c r="C22">
        <v>-2</v>
      </c>
      <c r="D22" s="1">
        <v>74.132000000000005</v>
      </c>
      <c r="E22" s="1">
        <v>74.004999999999995</v>
      </c>
      <c r="F22" s="5">
        <f t="shared" si="0"/>
        <v>0.12700000000000955</v>
      </c>
      <c r="G22" s="6"/>
      <c r="H22" s="1">
        <v>0.50675800000000004</v>
      </c>
      <c r="I22" s="1">
        <v>0.51078000000000001</v>
      </c>
      <c r="J22" s="5">
        <f t="shared" si="1"/>
        <v>-4.02199999999997E-3</v>
      </c>
      <c r="K22" s="6"/>
      <c r="L22" s="1">
        <v>0.36520000000000002</v>
      </c>
      <c r="M22" s="1">
        <v>0.36809999999999998</v>
      </c>
      <c r="N22" s="8">
        <f t="shared" si="2"/>
        <v>-2.8999999999999582E-3</v>
      </c>
      <c r="O22" s="7"/>
      <c r="P22" s="1">
        <v>0.34649999999999997</v>
      </c>
      <c r="Q22" s="1">
        <v>0.35060000000000002</v>
      </c>
      <c r="R22" s="8">
        <f t="shared" si="3"/>
        <v>-4.1000000000000481E-3</v>
      </c>
    </row>
    <row r="23" spans="2:18" s="2" customFormat="1">
      <c r="B23">
        <v>5</v>
      </c>
      <c r="C23">
        <v>-1</v>
      </c>
      <c r="D23" s="1">
        <v>73.423199999999994</v>
      </c>
      <c r="E23" s="1">
        <v>73.762500000000003</v>
      </c>
      <c r="F23" s="5">
        <f t="shared" si="0"/>
        <v>-0.33930000000000859</v>
      </c>
      <c r="G23" s="6"/>
      <c r="H23" s="1">
        <v>0.50604400000000005</v>
      </c>
      <c r="I23" s="1">
        <v>0.51251899999999995</v>
      </c>
      <c r="J23" s="5">
        <f t="shared" si="1"/>
        <v>-6.4749999999998975E-3</v>
      </c>
      <c r="K23" s="6"/>
      <c r="L23" s="1">
        <v>0.36420000000000002</v>
      </c>
      <c r="M23" s="1">
        <v>0.36670000000000003</v>
      </c>
      <c r="N23" s="8">
        <f t="shared" si="2"/>
        <v>-2.5000000000000022E-3</v>
      </c>
      <c r="O23" s="7"/>
      <c r="P23" s="1">
        <v>0.34499999999999997</v>
      </c>
      <c r="Q23" s="1">
        <v>0.34939999999999999</v>
      </c>
      <c r="R23" s="8">
        <f t="shared" si="3"/>
        <v>-4.400000000000015E-3</v>
      </c>
    </row>
    <row r="24" spans="2:18" s="2" customFormat="1">
      <c r="B24">
        <v>4</v>
      </c>
      <c r="C24">
        <v>-1</v>
      </c>
      <c r="D24" s="1">
        <v>73.360900000000001</v>
      </c>
      <c r="E24" s="1">
        <v>73.678700000000006</v>
      </c>
      <c r="F24" s="5">
        <f t="shared" si="0"/>
        <v>-0.31780000000000541</v>
      </c>
      <c r="G24" s="6"/>
      <c r="H24" s="1">
        <v>0.50336899999999996</v>
      </c>
      <c r="I24" s="1">
        <v>0.51079200000000002</v>
      </c>
      <c r="J24" s="5">
        <f t="shared" si="1"/>
        <v>-7.4230000000000684E-3</v>
      </c>
      <c r="K24" s="6"/>
      <c r="L24" s="1">
        <v>0.37059999999999998</v>
      </c>
      <c r="M24" s="1">
        <v>0.3659</v>
      </c>
      <c r="N24" s="8">
        <f t="shared" si="2"/>
        <v>4.699999999999982E-3</v>
      </c>
      <c r="O24" s="7"/>
      <c r="P24" s="1">
        <v>0.35299999999999998</v>
      </c>
      <c r="Q24" s="1">
        <v>0.34789999999999999</v>
      </c>
      <c r="R24" s="8">
        <f t="shared" si="3"/>
        <v>5.0999999999999934E-3</v>
      </c>
    </row>
    <row r="25" spans="2:18" s="2" customFormat="1">
      <c r="B25">
        <v>3</v>
      </c>
      <c r="C25">
        <v>-1</v>
      </c>
      <c r="D25" s="1">
        <v>73.447900000000004</v>
      </c>
      <c r="E25" s="1">
        <v>73.098200000000006</v>
      </c>
      <c r="F25" s="5">
        <f t="shared" si="0"/>
        <v>0.34969999999999857</v>
      </c>
      <c r="G25" s="6"/>
      <c r="H25" s="1">
        <v>0.50293299999999996</v>
      </c>
      <c r="I25" s="1">
        <v>0.50534900000000005</v>
      </c>
      <c r="J25" s="5">
        <f t="shared" si="1"/>
        <v>-2.4160000000000847E-3</v>
      </c>
      <c r="K25" s="6"/>
      <c r="L25" s="1">
        <v>0.36720000000000003</v>
      </c>
      <c r="M25" s="1">
        <v>0.36980000000000002</v>
      </c>
      <c r="N25" s="8">
        <f t="shared" si="2"/>
        <v>-2.5999999999999912E-3</v>
      </c>
      <c r="O25" s="7"/>
      <c r="P25" s="1">
        <v>0.34789999999999999</v>
      </c>
      <c r="Q25" s="1">
        <v>0.3528</v>
      </c>
      <c r="R25" s="8">
        <f t="shared" si="3"/>
        <v>-4.9000000000000155E-3</v>
      </c>
    </row>
    <row r="26" spans="2:18" s="2" customFormat="1">
      <c r="B26">
        <v>2</v>
      </c>
      <c r="C26">
        <v>-1</v>
      </c>
      <c r="D26" s="1">
        <v>73.484399999999994</v>
      </c>
      <c r="E26" s="1">
        <v>73.392399999999995</v>
      </c>
      <c r="F26" s="5">
        <f t="shared" si="0"/>
        <v>9.1999999999998749E-2</v>
      </c>
      <c r="G26" s="6"/>
      <c r="H26" s="1">
        <v>0.49761</v>
      </c>
      <c r="I26" s="1">
        <v>0.50114800000000004</v>
      </c>
      <c r="J26" s="5">
        <f t="shared" si="1"/>
        <v>-3.5380000000000411E-3</v>
      </c>
      <c r="K26" s="6"/>
      <c r="L26" s="1">
        <v>0.37240000000000001</v>
      </c>
      <c r="M26" s="1">
        <v>0.36909999999999998</v>
      </c>
      <c r="N26" s="8">
        <f t="shared" si="2"/>
        <v>3.3000000000000251E-3</v>
      </c>
      <c r="O26" s="7"/>
      <c r="P26" s="1">
        <v>0.34960000000000002</v>
      </c>
      <c r="Q26" s="1">
        <v>0.35199999999999998</v>
      </c>
      <c r="R26" s="8">
        <f t="shared" si="3"/>
        <v>-2.3999999999999577E-3</v>
      </c>
    </row>
    <row r="27" spans="2:18" s="2" customFormat="1">
      <c r="B27">
        <v>1</v>
      </c>
      <c r="C27">
        <v>-1</v>
      </c>
      <c r="D27" s="1">
        <v>73.611500000000007</v>
      </c>
      <c r="E27" s="1">
        <v>73.389600000000002</v>
      </c>
      <c r="F27" s="5">
        <f t="shared" si="0"/>
        <v>0.22190000000000509</v>
      </c>
      <c r="G27" s="6"/>
      <c r="H27" s="1">
        <v>0.50146000000000002</v>
      </c>
      <c r="I27" s="1">
        <v>0.49813099999999999</v>
      </c>
      <c r="J27" s="5">
        <f t="shared" si="1"/>
        <v>3.3290000000000264E-3</v>
      </c>
      <c r="K27" s="6"/>
      <c r="L27" s="1">
        <v>0.36859999999999998</v>
      </c>
      <c r="M27" s="1">
        <v>0.37309999999999999</v>
      </c>
      <c r="N27" s="8">
        <f t="shared" si="2"/>
        <v>-4.500000000000004E-3</v>
      </c>
      <c r="O27" s="7"/>
      <c r="P27" s="1">
        <v>0.34989999999999999</v>
      </c>
      <c r="Q27" s="1">
        <v>0.35659999999999997</v>
      </c>
      <c r="R27" s="8">
        <f t="shared" si="3"/>
        <v>-6.6999999999999837E-3</v>
      </c>
    </row>
    <row r="28" spans="2:18" s="2" customFormat="1">
      <c r="B28">
        <v>0</v>
      </c>
      <c r="C28">
        <v>-1</v>
      </c>
      <c r="D28" s="1">
        <v>73.347899999999996</v>
      </c>
      <c r="E28" s="1">
        <v>73.755499999999998</v>
      </c>
      <c r="F28" s="5">
        <f t="shared" si="0"/>
        <v>-0.40760000000000218</v>
      </c>
      <c r="G28" s="6"/>
      <c r="H28" s="1">
        <v>0.49472300000000002</v>
      </c>
      <c r="I28" s="1">
        <v>0.499137</v>
      </c>
      <c r="J28" s="5">
        <f t="shared" si="1"/>
        <v>-4.4139999999999735E-3</v>
      </c>
      <c r="K28" s="6"/>
      <c r="L28" s="1">
        <v>0.3765</v>
      </c>
      <c r="M28" s="1">
        <v>0.37480000000000002</v>
      </c>
      <c r="N28" s="8">
        <f t="shared" si="2"/>
        <v>1.6999999999999793E-3</v>
      </c>
      <c r="O28" s="7"/>
      <c r="P28" s="1">
        <v>0.35639999999999999</v>
      </c>
      <c r="Q28" s="1">
        <v>0.3579</v>
      </c>
      <c r="R28" s="8">
        <f t="shared" si="3"/>
        <v>-1.5000000000000013E-3</v>
      </c>
    </row>
    <row r="29" spans="2:18" s="2" customFormat="1">
      <c r="B29">
        <v>-1</v>
      </c>
      <c r="C29">
        <v>-1</v>
      </c>
      <c r="D29" s="1">
        <v>73.162599999999998</v>
      </c>
      <c r="E29" s="1">
        <v>73.900700000000001</v>
      </c>
      <c r="F29" s="5">
        <f t="shared" si="0"/>
        <v>-0.73810000000000286</v>
      </c>
      <c r="G29" s="6"/>
      <c r="H29" s="1">
        <v>0.49681799999999998</v>
      </c>
      <c r="I29" s="1">
        <v>0.50487099999999996</v>
      </c>
      <c r="J29" s="5">
        <f t="shared" si="1"/>
        <v>-8.0529999999999768E-3</v>
      </c>
      <c r="K29" s="6"/>
      <c r="L29" s="1">
        <v>0.377</v>
      </c>
      <c r="M29" s="1">
        <v>0.36959999999999998</v>
      </c>
      <c r="N29" s="8">
        <f t="shared" si="2"/>
        <v>7.4000000000000177E-3</v>
      </c>
      <c r="O29" s="7"/>
      <c r="P29" s="1">
        <v>0.35859999999999997</v>
      </c>
      <c r="Q29" s="1">
        <v>0.3523</v>
      </c>
      <c r="R29" s="8">
        <f t="shared" si="3"/>
        <v>6.2999999999999723E-3</v>
      </c>
    </row>
    <row r="30" spans="2:18" s="2" customFormat="1">
      <c r="B30">
        <v>-2</v>
      </c>
      <c r="C30">
        <v>-1</v>
      </c>
      <c r="D30" s="1">
        <v>73.289500000000004</v>
      </c>
      <c r="E30" s="1">
        <v>73.443399999999997</v>
      </c>
      <c r="F30" s="5">
        <f t="shared" si="0"/>
        <v>-0.15389999999999304</v>
      </c>
      <c r="G30" s="6"/>
      <c r="H30" s="1">
        <v>0.49983</v>
      </c>
      <c r="I30" s="1">
        <v>0.50270800000000004</v>
      </c>
      <c r="J30" s="5">
        <f t="shared" si="1"/>
        <v>-2.8780000000000472E-3</v>
      </c>
      <c r="K30" s="6"/>
      <c r="L30" s="1">
        <v>0.37259999999999999</v>
      </c>
      <c r="M30" s="1">
        <v>0.36859999999999998</v>
      </c>
      <c r="N30" s="8">
        <f t="shared" si="2"/>
        <v>4.0000000000000036E-3</v>
      </c>
      <c r="O30" s="7"/>
      <c r="P30" s="1">
        <v>0.35470000000000002</v>
      </c>
      <c r="Q30" s="1">
        <v>0.35349999999999998</v>
      </c>
      <c r="R30" s="8">
        <f t="shared" si="3"/>
        <v>1.2000000000000344E-3</v>
      </c>
    </row>
    <row r="31" spans="2:18" s="2" customFormat="1">
      <c r="B31">
        <v>-3</v>
      </c>
      <c r="C31">
        <v>-1</v>
      </c>
      <c r="D31" s="1">
        <v>73.190200000000004</v>
      </c>
      <c r="E31" s="1">
        <v>73.705299999999994</v>
      </c>
      <c r="F31" s="5">
        <f t="shared" si="0"/>
        <v>-0.51509999999998968</v>
      </c>
      <c r="G31" s="6"/>
      <c r="H31" s="1">
        <v>0.49950800000000001</v>
      </c>
      <c r="I31" s="1">
        <v>0.51017500000000005</v>
      </c>
      <c r="J31" s="5">
        <f t="shared" si="1"/>
        <v>-1.0667000000000038E-2</v>
      </c>
      <c r="K31" s="6"/>
      <c r="L31" s="1">
        <v>0.37140000000000001</v>
      </c>
      <c r="M31" s="1">
        <v>0.36230000000000001</v>
      </c>
      <c r="N31" s="8">
        <f t="shared" si="2"/>
        <v>9.099999999999997E-3</v>
      </c>
      <c r="O31" s="7"/>
      <c r="P31" s="1">
        <v>0.35299999999999998</v>
      </c>
      <c r="Q31" s="1">
        <v>0.34670000000000001</v>
      </c>
      <c r="R31" s="8">
        <f t="shared" si="3"/>
        <v>6.2999999999999723E-3</v>
      </c>
    </row>
    <row r="32" spans="2:18" s="2" customFormat="1">
      <c r="B32">
        <v>-4</v>
      </c>
      <c r="C32">
        <v>-1</v>
      </c>
      <c r="D32" s="1">
        <v>73.398700000000005</v>
      </c>
      <c r="E32" s="1">
        <v>72.769099999999995</v>
      </c>
      <c r="F32" s="5">
        <f t="shared" si="0"/>
        <v>0.6296000000000106</v>
      </c>
      <c r="G32" s="6"/>
      <c r="H32" s="1">
        <v>0.50595299999999999</v>
      </c>
      <c r="I32" s="1">
        <v>0.50197499999999995</v>
      </c>
      <c r="J32" s="5">
        <f t="shared" si="1"/>
        <v>3.9780000000000371E-3</v>
      </c>
      <c r="K32" s="6"/>
      <c r="L32" s="1">
        <v>0.36840000000000001</v>
      </c>
      <c r="M32" s="1">
        <v>0.37109999999999999</v>
      </c>
      <c r="N32" s="8">
        <f t="shared" si="2"/>
        <v>-2.6999999999999802E-3</v>
      </c>
      <c r="O32" s="7"/>
      <c r="P32" s="1">
        <v>0.34989999999999999</v>
      </c>
      <c r="Q32" s="1">
        <v>0.35370000000000001</v>
      </c>
      <c r="R32" s="8">
        <f t="shared" si="3"/>
        <v>-3.8000000000000256E-3</v>
      </c>
    </row>
    <row r="33" spans="2:18" s="2" customFormat="1">
      <c r="B33">
        <v>-5</v>
      </c>
      <c r="C33">
        <v>-1</v>
      </c>
      <c r="D33" s="1">
        <v>73.382099999999994</v>
      </c>
      <c r="E33" s="1">
        <v>73.020499999999998</v>
      </c>
      <c r="F33" s="5">
        <f t="shared" si="0"/>
        <v>0.3615999999999957</v>
      </c>
      <c r="G33" s="6"/>
      <c r="H33" s="1">
        <v>0.51082000000000005</v>
      </c>
      <c r="I33" s="1">
        <v>0.50536199999999998</v>
      </c>
      <c r="J33" s="5">
        <f t="shared" si="1"/>
        <v>5.4580000000000739E-3</v>
      </c>
      <c r="K33" s="6"/>
      <c r="L33" s="1">
        <v>0.36520000000000002</v>
      </c>
      <c r="M33" s="1">
        <v>0.36520000000000002</v>
      </c>
      <c r="N33" s="8">
        <f t="shared" si="2"/>
        <v>0</v>
      </c>
      <c r="O33" s="7"/>
      <c r="P33" s="1">
        <v>0.34329999999999999</v>
      </c>
      <c r="Q33" s="1">
        <v>0.34889999999999999</v>
      </c>
      <c r="R33" s="8">
        <f t="shared" si="3"/>
        <v>-5.5999999999999939E-3</v>
      </c>
    </row>
    <row r="34" spans="2:18" s="2" customFormat="1">
      <c r="B34">
        <v>-5</v>
      </c>
      <c r="C34">
        <v>0</v>
      </c>
      <c r="D34" s="1">
        <v>73.053700000000006</v>
      </c>
      <c r="E34" s="1">
        <v>73.346100000000007</v>
      </c>
      <c r="F34" s="5">
        <f t="shared" si="0"/>
        <v>-0.29240000000000066</v>
      </c>
      <c r="G34" s="6"/>
      <c r="H34" s="1">
        <v>0.50734500000000005</v>
      </c>
      <c r="I34" s="1">
        <v>0.50903799999999999</v>
      </c>
      <c r="J34" s="5">
        <f t="shared" si="1"/>
        <v>-1.6929999999999445E-3</v>
      </c>
      <c r="K34" s="6"/>
      <c r="L34" s="1">
        <v>0.37090000000000001</v>
      </c>
      <c r="M34" s="1">
        <v>0.36720000000000003</v>
      </c>
      <c r="N34" s="8">
        <f t="shared" si="2"/>
        <v>3.6999999999999811E-3</v>
      </c>
      <c r="O34" s="7"/>
      <c r="P34" s="1">
        <v>0.3528</v>
      </c>
      <c r="Q34" s="1">
        <v>0.34810000000000002</v>
      </c>
      <c r="R34" s="8">
        <f t="shared" si="3"/>
        <v>4.699999999999982E-3</v>
      </c>
    </row>
    <row r="35" spans="2:18" s="2" customFormat="1">
      <c r="B35">
        <v>-4</v>
      </c>
      <c r="C35">
        <v>0</v>
      </c>
      <c r="D35" s="1">
        <v>73.291700000000006</v>
      </c>
      <c r="E35" s="1">
        <v>73.3673</v>
      </c>
      <c r="F35" s="5">
        <f t="shared" si="0"/>
        <v>-7.5599999999994338E-2</v>
      </c>
      <c r="G35" s="6"/>
      <c r="H35" s="1">
        <v>0.50560799999999995</v>
      </c>
      <c r="I35" s="1">
        <v>0.50917699999999999</v>
      </c>
      <c r="J35" s="5">
        <f t="shared" si="1"/>
        <v>-3.5690000000000444E-3</v>
      </c>
      <c r="K35" s="6"/>
      <c r="L35" s="1">
        <v>0.36699999999999999</v>
      </c>
      <c r="M35" s="1">
        <v>0.36699999999999999</v>
      </c>
      <c r="N35" s="8">
        <f t="shared" si="2"/>
        <v>0</v>
      </c>
      <c r="O35" s="7"/>
      <c r="P35" s="1">
        <v>0.3488</v>
      </c>
      <c r="Q35" s="1">
        <v>0.3503</v>
      </c>
      <c r="R35" s="8">
        <f t="shared" si="3"/>
        <v>-1.5000000000000013E-3</v>
      </c>
    </row>
    <row r="36" spans="2:18" s="2" customFormat="1">
      <c r="B36">
        <v>-3</v>
      </c>
      <c r="C36">
        <v>0</v>
      </c>
      <c r="D36" s="1">
        <v>73.860900000000001</v>
      </c>
      <c r="E36" s="1">
        <v>73.224299999999999</v>
      </c>
      <c r="F36" s="5">
        <f t="shared" si="0"/>
        <v>0.63660000000000139</v>
      </c>
      <c r="G36" s="6"/>
      <c r="H36" s="1">
        <v>0.51152200000000003</v>
      </c>
      <c r="I36" s="1">
        <v>0.50539999999999996</v>
      </c>
      <c r="J36" s="5">
        <f t="shared" si="1"/>
        <v>6.1220000000000718E-3</v>
      </c>
      <c r="K36" s="6"/>
      <c r="L36" s="1">
        <v>0.36309999999999998</v>
      </c>
      <c r="M36" s="1">
        <v>0.37009999999999998</v>
      </c>
      <c r="N36" s="8">
        <f t="shared" si="2"/>
        <v>-7.0000000000000062E-3</v>
      </c>
      <c r="O36" s="7"/>
      <c r="P36" s="1">
        <v>0.34649999999999997</v>
      </c>
      <c r="Q36" s="1">
        <v>0.35449999999999998</v>
      </c>
      <c r="R36" s="8">
        <f t="shared" si="3"/>
        <v>-8.0000000000000071E-3</v>
      </c>
    </row>
    <row r="37" spans="2:18" s="2" customFormat="1">
      <c r="B37">
        <v>-2</v>
      </c>
      <c r="C37">
        <v>0</v>
      </c>
      <c r="D37" s="1">
        <v>73.345399999999998</v>
      </c>
      <c r="E37" s="1">
        <v>72.690399999999997</v>
      </c>
      <c r="F37" s="5">
        <f t="shared" si="0"/>
        <v>0.65500000000000114</v>
      </c>
      <c r="G37" s="6"/>
      <c r="H37" s="1">
        <v>0.50128700000000004</v>
      </c>
      <c r="I37" s="1">
        <v>0.49841800000000003</v>
      </c>
      <c r="J37" s="5">
        <f t="shared" si="1"/>
        <v>2.8690000000000104E-3</v>
      </c>
      <c r="K37" s="6"/>
      <c r="L37" s="1">
        <v>0.37380000000000002</v>
      </c>
      <c r="M37" s="1">
        <v>0.37209999999999999</v>
      </c>
      <c r="N37" s="8">
        <f t="shared" si="2"/>
        <v>1.7000000000000348E-3</v>
      </c>
      <c r="O37" s="7"/>
      <c r="P37" s="1">
        <v>0.35549999999999998</v>
      </c>
      <c r="Q37" s="1">
        <v>0.35759999999999997</v>
      </c>
      <c r="R37" s="8">
        <f t="shared" si="3"/>
        <v>-2.0999999999999908E-3</v>
      </c>
    </row>
    <row r="38" spans="2:18" s="2" customFormat="1">
      <c r="B38">
        <v>-1</v>
      </c>
      <c r="C38">
        <v>0</v>
      </c>
      <c r="D38" s="1">
        <v>73.291499999999999</v>
      </c>
      <c r="E38" s="1">
        <v>73.4101</v>
      </c>
      <c r="F38" s="5">
        <f t="shared" si="0"/>
        <v>-0.1186000000000007</v>
      </c>
      <c r="G38" s="6"/>
      <c r="H38" s="1">
        <v>0.49726199999999998</v>
      </c>
      <c r="I38" s="1">
        <v>0.49882700000000002</v>
      </c>
      <c r="J38" s="5">
        <f t="shared" si="1"/>
        <v>-1.5650000000000386E-3</v>
      </c>
      <c r="K38" s="6"/>
      <c r="L38" s="1">
        <v>0.37880000000000003</v>
      </c>
      <c r="M38" s="1">
        <v>0.37530000000000002</v>
      </c>
      <c r="N38" s="8">
        <f t="shared" si="2"/>
        <v>3.5000000000000031E-3</v>
      </c>
      <c r="O38" s="7"/>
      <c r="P38" s="1">
        <v>0.36109999999999998</v>
      </c>
      <c r="Q38" s="1">
        <v>0.35820000000000002</v>
      </c>
      <c r="R38" s="8">
        <f t="shared" si="3"/>
        <v>2.8999999999999582E-3</v>
      </c>
    </row>
    <row r="39" spans="2:18" s="2" customFormat="1">
      <c r="B39">
        <v>0</v>
      </c>
      <c r="C39">
        <v>0</v>
      </c>
      <c r="D39" s="1">
        <v>74.427199999999999</v>
      </c>
      <c r="E39" s="1">
        <v>74.155699999999996</v>
      </c>
      <c r="F39" s="5">
        <f t="shared" si="0"/>
        <v>0.27150000000000318</v>
      </c>
      <c r="G39" s="6"/>
      <c r="H39" s="1">
        <v>0.50554200000000005</v>
      </c>
      <c r="I39" s="1">
        <v>0.50282099999999996</v>
      </c>
      <c r="J39" s="5">
        <f t="shared" si="1"/>
        <v>2.7210000000000845E-3</v>
      </c>
      <c r="K39" s="6"/>
      <c r="L39" s="1">
        <v>0.37340000000000001</v>
      </c>
      <c r="M39" s="1">
        <v>0.37730000000000002</v>
      </c>
      <c r="N39" s="8">
        <f t="shared" si="2"/>
        <v>-3.9000000000000146E-3</v>
      </c>
      <c r="O39" s="7"/>
      <c r="P39" s="1">
        <v>0.35589999999999999</v>
      </c>
      <c r="Q39" s="1">
        <v>0.36309999999999998</v>
      </c>
      <c r="R39" s="8">
        <f t="shared" si="3"/>
        <v>-7.1999999999999842E-3</v>
      </c>
    </row>
    <row r="40" spans="2:18" s="2" customFormat="1">
      <c r="B40">
        <v>1</v>
      </c>
      <c r="C40">
        <v>0</v>
      </c>
      <c r="D40" s="1">
        <v>73.326999999999998</v>
      </c>
      <c r="E40" s="1">
        <v>74.242900000000006</v>
      </c>
      <c r="F40" s="5">
        <f t="shared" si="0"/>
        <v>-0.91590000000000771</v>
      </c>
      <c r="G40" s="6"/>
      <c r="H40" s="1">
        <v>0.50185800000000003</v>
      </c>
      <c r="I40" s="1">
        <v>0.50874600000000003</v>
      </c>
      <c r="J40" s="5">
        <f t="shared" si="1"/>
        <v>-6.8880000000000052E-3</v>
      </c>
      <c r="K40" s="6"/>
      <c r="L40" s="1">
        <v>0.37180000000000002</v>
      </c>
      <c r="M40" s="1">
        <v>0.36980000000000002</v>
      </c>
      <c r="N40" s="8">
        <f t="shared" si="2"/>
        <v>2.0000000000000018E-3</v>
      </c>
      <c r="O40" s="7"/>
      <c r="P40" s="1">
        <v>0.35110000000000002</v>
      </c>
      <c r="Q40" s="1">
        <v>0.35249999999999998</v>
      </c>
      <c r="R40" s="8">
        <f t="shared" si="3"/>
        <v>-1.3999999999999568E-3</v>
      </c>
    </row>
    <row r="41" spans="2:18" s="2" customFormat="1">
      <c r="B41">
        <v>2</v>
      </c>
      <c r="C41">
        <v>0</v>
      </c>
      <c r="D41" s="1">
        <v>73.653400000000005</v>
      </c>
      <c r="E41" s="1">
        <v>73.543599999999998</v>
      </c>
      <c r="F41" s="5">
        <f t="shared" si="0"/>
        <v>0.109800000000007</v>
      </c>
      <c r="G41" s="6"/>
      <c r="H41" s="1">
        <v>0.50248899999999996</v>
      </c>
      <c r="I41" s="1">
        <v>0.50959100000000002</v>
      </c>
      <c r="J41" s="5">
        <f t="shared" si="1"/>
        <v>-7.1020000000000527E-3</v>
      </c>
      <c r="K41" s="6"/>
      <c r="L41" s="1">
        <v>0.37259999999999999</v>
      </c>
      <c r="M41" s="1">
        <v>0.37080000000000002</v>
      </c>
      <c r="N41" s="8">
        <f t="shared" si="2"/>
        <v>1.7999999999999683E-3</v>
      </c>
      <c r="O41" s="7"/>
      <c r="P41" s="1">
        <v>0.35199999999999998</v>
      </c>
      <c r="Q41" s="1">
        <v>0.35589999999999999</v>
      </c>
      <c r="R41" s="8">
        <f t="shared" si="3"/>
        <v>-3.9000000000000146E-3</v>
      </c>
    </row>
    <row r="42" spans="2:18" s="2" customFormat="1">
      <c r="B42">
        <v>3</v>
      </c>
      <c r="C42">
        <v>0</v>
      </c>
      <c r="D42" s="1">
        <v>73.5428</v>
      </c>
      <c r="E42" s="1">
        <v>72.629300000000001</v>
      </c>
      <c r="F42" s="5">
        <f t="shared" si="0"/>
        <v>0.91349999999999909</v>
      </c>
      <c r="G42" s="6"/>
      <c r="H42" s="1">
        <v>0.50838899999999998</v>
      </c>
      <c r="I42" s="1">
        <v>0.49756299999999998</v>
      </c>
      <c r="J42" s="5">
        <f t="shared" si="1"/>
        <v>1.0826000000000002E-2</v>
      </c>
      <c r="K42" s="6"/>
      <c r="L42" s="1">
        <v>0.36699999999999999</v>
      </c>
      <c r="M42" s="1">
        <v>0.37190000000000001</v>
      </c>
      <c r="N42" s="8">
        <f t="shared" si="2"/>
        <v>-4.9000000000000155E-3</v>
      </c>
      <c r="O42" s="7"/>
      <c r="P42" s="1">
        <v>0.34789999999999999</v>
      </c>
      <c r="Q42" s="1">
        <v>0.3569</v>
      </c>
      <c r="R42" s="8">
        <f t="shared" si="3"/>
        <v>-9.000000000000008E-3</v>
      </c>
    </row>
    <row r="43" spans="2:18" s="2" customFormat="1">
      <c r="B43">
        <v>4</v>
      </c>
      <c r="C43">
        <v>0</v>
      </c>
      <c r="D43" s="1">
        <v>74.085700000000003</v>
      </c>
      <c r="E43" s="1">
        <v>73.802599999999998</v>
      </c>
      <c r="F43" s="5">
        <f t="shared" si="0"/>
        <v>0.28310000000000457</v>
      </c>
      <c r="G43" s="6"/>
      <c r="H43" s="1">
        <v>0.50810100000000002</v>
      </c>
      <c r="I43" s="1">
        <v>0.50954900000000003</v>
      </c>
      <c r="J43" s="5">
        <f t="shared" si="1"/>
        <v>-1.4480000000000048E-3</v>
      </c>
      <c r="K43" s="6"/>
      <c r="L43" s="1">
        <v>0.36759999999999998</v>
      </c>
      <c r="M43" s="1">
        <v>0.37240000000000001</v>
      </c>
      <c r="N43" s="8">
        <f t="shared" si="2"/>
        <v>-4.8000000000000265E-3</v>
      </c>
      <c r="O43" s="7"/>
      <c r="P43" s="1">
        <v>0.34589999999999999</v>
      </c>
      <c r="Q43" s="1">
        <v>0.3548</v>
      </c>
      <c r="R43" s="8">
        <f t="shared" si="3"/>
        <v>-8.900000000000019E-3</v>
      </c>
    </row>
    <row r="44" spans="2:18" s="2" customFormat="1">
      <c r="B44">
        <v>5</v>
      </c>
      <c r="C44">
        <v>0</v>
      </c>
      <c r="D44" s="1">
        <v>72.958100000000002</v>
      </c>
      <c r="E44" s="1">
        <v>73.302899999999994</v>
      </c>
      <c r="F44" s="5">
        <f t="shared" si="0"/>
        <v>-0.34479999999999222</v>
      </c>
      <c r="G44" s="6"/>
      <c r="H44" s="1">
        <v>0.50494099999999997</v>
      </c>
      <c r="I44" s="1">
        <v>0.50936099999999995</v>
      </c>
      <c r="J44" s="5">
        <f t="shared" si="1"/>
        <v>-4.4199999999999795E-3</v>
      </c>
      <c r="K44" s="6"/>
      <c r="L44" s="1">
        <v>0.3669</v>
      </c>
      <c r="M44" s="1">
        <v>0.3664</v>
      </c>
      <c r="N44" s="8">
        <f t="shared" si="2"/>
        <v>5.0000000000000044E-4</v>
      </c>
      <c r="O44" s="7"/>
      <c r="P44" s="1">
        <v>0.34789999999999999</v>
      </c>
      <c r="Q44" s="1">
        <v>0.3493</v>
      </c>
      <c r="R44" s="8">
        <f t="shared" si="3"/>
        <v>-1.4000000000000123E-3</v>
      </c>
    </row>
    <row r="45" spans="2:18" s="2" customFormat="1">
      <c r="B45">
        <v>5</v>
      </c>
      <c r="C45">
        <v>1</v>
      </c>
      <c r="D45" s="1">
        <v>72.402100000000004</v>
      </c>
      <c r="E45" s="1">
        <v>72.641599999999997</v>
      </c>
      <c r="F45" s="5">
        <f t="shared" si="0"/>
        <v>-0.2394999999999925</v>
      </c>
      <c r="G45" s="6"/>
      <c r="H45" s="1">
        <v>0.49908400000000003</v>
      </c>
      <c r="I45" s="1">
        <v>0.50789600000000001</v>
      </c>
      <c r="J45" s="5">
        <f t="shared" si="1"/>
        <v>-8.8119999999999865E-3</v>
      </c>
      <c r="K45" s="6"/>
      <c r="L45" s="1">
        <v>0.37090000000000001</v>
      </c>
      <c r="M45" s="1">
        <v>0.36649999999999999</v>
      </c>
      <c r="N45" s="8">
        <f t="shared" si="2"/>
        <v>4.400000000000015E-3</v>
      </c>
      <c r="O45" s="7"/>
      <c r="P45" s="1">
        <v>0.35299999999999998</v>
      </c>
      <c r="Q45" s="1">
        <v>0.34810000000000002</v>
      </c>
      <c r="R45" s="8">
        <f t="shared" si="3"/>
        <v>4.8999999999999599E-3</v>
      </c>
    </row>
    <row r="46" spans="2:18" s="2" customFormat="1">
      <c r="B46">
        <v>4</v>
      </c>
      <c r="C46">
        <v>1</v>
      </c>
      <c r="D46" s="1">
        <v>68.102400000000003</v>
      </c>
      <c r="E46" s="1">
        <v>66.1738</v>
      </c>
      <c r="F46" s="5">
        <f t="shared" si="0"/>
        <v>1.928600000000003</v>
      </c>
      <c r="G46" s="6"/>
      <c r="H46" s="1">
        <v>0.50435799999999997</v>
      </c>
      <c r="I46" s="1">
        <v>0.50273000000000001</v>
      </c>
      <c r="J46" s="5">
        <f t="shared" si="1"/>
        <v>1.6279999999999628E-3</v>
      </c>
      <c r="K46" s="6"/>
      <c r="L46" s="1">
        <v>0.36699999999999999</v>
      </c>
      <c r="M46" s="1">
        <v>0.36370000000000002</v>
      </c>
      <c r="N46" s="8">
        <f t="shared" si="2"/>
        <v>3.2999999999999696E-3</v>
      </c>
      <c r="O46" s="7"/>
      <c r="P46" s="1">
        <v>0.34910000000000002</v>
      </c>
      <c r="Q46" s="1">
        <v>0.34599999999999997</v>
      </c>
      <c r="R46" s="8">
        <f t="shared" si="3"/>
        <v>3.1000000000000472E-3</v>
      </c>
    </row>
    <row r="47" spans="2:18" s="2" customFormat="1">
      <c r="B47">
        <v>3</v>
      </c>
      <c r="C47">
        <v>1</v>
      </c>
      <c r="D47" s="1">
        <v>70.445800000000006</v>
      </c>
      <c r="E47" s="1">
        <v>71.7864</v>
      </c>
      <c r="F47" s="5">
        <f t="shared" si="0"/>
        <v>-1.3405999999999949</v>
      </c>
      <c r="G47" s="6"/>
      <c r="H47" s="1">
        <v>0.50503600000000004</v>
      </c>
      <c r="I47" s="1">
        <v>0.50707999999999998</v>
      </c>
      <c r="J47" s="5">
        <f t="shared" si="1"/>
        <v>-2.0439999999999348E-3</v>
      </c>
      <c r="K47" s="6"/>
      <c r="L47" s="1">
        <v>0.3674</v>
      </c>
      <c r="M47" s="1">
        <v>0.36549999999999999</v>
      </c>
      <c r="N47" s="8">
        <f t="shared" si="2"/>
        <v>1.9000000000000128E-3</v>
      </c>
      <c r="O47" s="7"/>
      <c r="P47" s="1">
        <v>0.35089999999999999</v>
      </c>
      <c r="Q47" s="1">
        <v>0.34499999999999997</v>
      </c>
      <c r="R47" s="8">
        <f t="shared" si="3"/>
        <v>5.9000000000000163E-3</v>
      </c>
    </row>
    <row r="48" spans="2:18" s="2" customFormat="1">
      <c r="B48">
        <v>2</v>
      </c>
      <c r="C48">
        <v>1</v>
      </c>
      <c r="D48" s="1">
        <v>73.692700000000002</v>
      </c>
      <c r="E48" s="1">
        <v>73.827600000000004</v>
      </c>
      <c r="F48" s="5">
        <f t="shared" si="0"/>
        <v>-0.1349000000000018</v>
      </c>
      <c r="G48" s="6"/>
      <c r="H48" s="1">
        <v>0.50508299999999995</v>
      </c>
      <c r="I48" s="1">
        <v>0.50678100000000004</v>
      </c>
      <c r="J48" s="5">
        <f t="shared" si="1"/>
        <v>-1.6980000000000883E-3</v>
      </c>
      <c r="K48" s="6"/>
      <c r="L48" s="1">
        <v>0.36890000000000001</v>
      </c>
      <c r="M48" s="1">
        <v>0.36599999999999999</v>
      </c>
      <c r="N48" s="8">
        <f t="shared" si="2"/>
        <v>2.9000000000000137E-3</v>
      </c>
      <c r="O48" s="7"/>
      <c r="P48" s="1">
        <v>0.35139999999999999</v>
      </c>
      <c r="Q48" s="1">
        <v>0.34939999999999999</v>
      </c>
      <c r="R48" s="8">
        <f t="shared" si="3"/>
        <v>2.0000000000000018E-3</v>
      </c>
    </row>
    <row r="49" spans="2:18" s="2" customFormat="1">
      <c r="B49">
        <v>1</v>
      </c>
      <c r="C49">
        <v>1</v>
      </c>
      <c r="D49" s="1">
        <v>73.451800000000006</v>
      </c>
      <c r="E49" s="1">
        <v>72.906499999999994</v>
      </c>
      <c r="F49" s="5">
        <f t="shared" si="0"/>
        <v>0.54530000000001166</v>
      </c>
      <c r="G49" s="6"/>
      <c r="H49" s="1">
        <v>0.50346000000000002</v>
      </c>
      <c r="I49" s="1">
        <v>0.49826399999999998</v>
      </c>
      <c r="J49" s="5">
        <f t="shared" si="1"/>
        <v>5.1960000000000339E-3</v>
      </c>
      <c r="K49" s="6"/>
      <c r="L49" s="1">
        <v>0.36780000000000002</v>
      </c>
      <c r="M49" s="1">
        <v>0.37159999999999999</v>
      </c>
      <c r="N49" s="8">
        <f t="shared" si="2"/>
        <v>-3.7999999999999701E-3</v>
      </c>
      <c r="O49" s="7"/>
      <c r="P49" s="1">
        <v>0.3503</v>
      </c>
      <c r="Q49" s="1">
        <v>0.35499999999999998</v>
      </c>
      <c r="R49" s="8">
        <f t="shared" si="3"/>
        <v>-4.699999999999982E-3</v>
      </c>
    </row>
    <row r="50" spans="2:18" s="2" customFormat="1">
      <c r="B50">
        <v>0</v>
      </c>
      <c r="C50">
        <v>1</v>
      </c>
      <c r="D50" s="1">
        <v>73.107100000000003</v>
      </c>
      <c r="E50" s="1">
        <v>73.425299999999993</v>
      </c>
      <c r="F50" s="5">
        <f t="shared" si="0"/>
        <v>-0.31819999999999027</v>
      </c>
      <c r="G50" s="6"/>
      <c r="H50" s="1">
        <v>0.50285199999999997</v>
      </c>
      <c r="I50" s="1">
        <v>0.50477099999999997</v>
      </c>
      <c r="J50" s="5">
        <f t="shared" si="1"/>
        <v>-1.919000000000004E-3</v>
      </c>
      <c r="K50" s="6"/>
      <c r="L50" s="1">
        <v>0.36620000000000003</v>
      </c>
      <c r="M50" s="1">
        <v>0.36859999999999998</v>
      </c>
      <c r="N50" s="8">
        <f t="shared" si="2"/>
        <v>-2.3999999999999577E-3</v>
      </c>
      <c r="O50" s="7"/>
      <c r="P50" s="1">
        <v>0.34739999999999999</v>
      </c>
      <c r="Q50" s="1">
        <v>0.34960000000000002</v>
      </c>
      <c r="R50" s="8">
        <f t="shared" si="3"/>
        <v>-2.2000000000000353E-3</v>
      </c>
    </row>
    <row r="51" spans="2:18" s="2" customFormat="1">
      <c r="B51">
        <v>-1</v>
      </c>
      <c r="C51">
        <v>1</v>
      </c>
      <c r="D51" s="1">
        <v>73.316800000000001</v>
      </c>
      <c r="E51" s="1">
        <v>73.308599999999998</v>
      </c>
      <c r="F51" s="5">
        <f t="shared" si="0"/>
        <v>8.2000000000022055E-3</v>
      </c>
      <c r="G51" s="6"/>
      <c r="H51" s="1">
        <v>0.50091600000000003</v>
      </c>
      <c r="I51" s="1">
        <v>0.50344699999999998</v>
      </c>
      <c r="J51" s="5">
        <f t="shared" si="1"/>
        <v>-2.53099999999995E-3</v>
      </c>
      <c r="K51" s="6"/>
      <c r="L51" s="1">
        <v>0.37359999999999999</v>
      </c>
      <c r="M51" s="1">
        <v>0.36830000000000002</v>
      </c>
      <c r="N51" s="8">
        <f t="shared" si="2"/>
        <v>5.2999999999999714E-3</v>
      </c>
      <c r="O51" s="7"/>
      <c r="P51" s="1">
        <v>0.35670000000000002</v>
      </c>
      <c r="Q51" s="1">
        <v>0.3498</v>
      </c>
      <c r="R51" s="8">
        <f t="shared" si="3"/>
        <v>6.9000000000000172E-3</v>
      </c>
    </row>
    <row r="52" spans="2:18" s="2" customFormat="1">
      <c r="B52">
        <v>-2</v>
      </c>
      <c r="C52">
        <v>1</v>
      </c>
      <c r="D52" s="1">
        <v>72.824399999999997</v>
      </c>
      <c r="E52" s="1">
        <v>72.828299999999999</v>
      </c>
      <c r="F52" s="5">
        <f t="shared" si="0"/>
        <v>-3.9000000000015689E-3</v>
      </c>
      <c r="G52" s="6"/>
      <c r="H52" s="1">
        <v>0.49979000000000001</v>
      </c>
      <c r="I52" s="1">
        <v>0.49734</v>
      </c>
      <c r="J52" s="5">
        <f t="shared" si="1"/>
        <v>2.4500000000000077E-3</v>
      </c>
      <c r="K52" s="6"/>
      <c r="L52" s="1">
        <v>0.37240000000000001</v>
      </c>
      <c r="M52" s="1">
        <v>0.37240000000000001</v>
      </c>
      <c r="N52" s="8">
        <f t="shared" si="2"/>
        <v>0</v>
      </c>
      <c r="O52" s="7"/>
      <c r="P52" s="1">
        <v>0.35449999999999998</v>
      </c>
      <c r="Q52" s="1">
        <v>0.35320000000000001</v>
      </c>
      <c r="R52" s="8">
        <f t="shared" si="3"/>
        <v>1.2999999999999678E-3</v>
      </c>
    </row>
    <row r="53" spans="2:18" s="2" customFormat="1">
      <c r="B53">
        <v>-3</v>
      </c>
      <c r="C53">
        <v>1</v>
      </c>
      <c r="D53" s="1">
        <v>74.411100000000005</v>
      </c>
      <c r="E53" s="1">
        <v>74.188699999999997</v>
      </c>
      <c r="F53" s="5">
        <f t="shared" si="0"/>
        <v>0.22240000000000748</v>
      </c>
      <c r="G53" s="6"/>
      <c r="H53" s="1">
        <v>0.51542200000000005</v>
      </c>
      <c r="I53" s="1">
        <v>0.511517</v>
      </c>
      <c r="J53" s="5">
        <f t="shared" si="1"/>
        <v>3.9050000000000473E-3</v>
      </c>
      <c r="K53" s="6"/>
      <c r="L53" s="1">
        <v>0.36520000000000002</v>
      </c>
      <c r="M53" s="1">
        <v>0.3649</v>
      </c>
      <c r="N53" s="8">
        <f t="shared" si="2"/>
        <v>3.0000000000002247E-4</v>
      </c>
      <c r="O53" s="7"/>
      <c r="P53" s="1">
        <v>0.34960000000000002</v>
      </c>
      <c r="Q53" s="1">
        <v>0.34620000000000001</v>
      </c>
      <c r="R53" s="8">
        <f t="shared" si="3"/>
        <v>3.4000000000000141E-3</v>
      </c>
    </row>
    <row r="54" spans="2:18" s="2" customFormat="1">
      <c r="B54">
        <v>-4</v>
      </c>
      <c r="C54">
        <v>1</v>
      </c>
      <c r="D54" s="1">
        <v>73.551400000000001</v>
      </c>
      <c r="E54" s="1">
        <v>72.9148</v>
      </c>
      <c r="F54" s="5">
        <f t="shared" si="0"/>
        <v>0.63660000000000139</v>
      </c>
      <c r="G54" s="6"/>
      <c r="H54" s="1">
        <v>0.51153800000000005</v>
      </c>
      <c r="I54" s="1">
        <v>0.50416799999999995</v>
      </c>
      <c r="J54" s="5">
        <f t="shared" si="1"/>
        <v>7.3700000000000987E-3</v>
      </c>
      <c r="K54" s="6"/>
      <c r="L54" s="1">
        <v>0.3654</v>
      </c>
      <c r="M54" s="1">
        <v>0.37140000000000001</v>
      </c>
      <c r="N54" s="8">
        <f t="shared" si="2"/>
        <v>-6.0000000000000053E-3</v>
      </c>
      <c r="O54" s="7"/>
      <c r="P54" s="1">
        <v>0.34570000000000001</v>
      </c>
      <c r="Q54" s="1">
        <v>0.35349999999999998</v>
      </c>
      <c r="R54" s="8">
        <f t="shared" si="3"/>
        <v>-7.7999999999999736E-3</v>
      </c>
    </row>
    <row r="55" spans="2:18" s="2" customFormat="1">
      <c r="B55">
        <v>-5</v>
      </c>
      <c r="C55">
        <v>1</v>
      </c>
      <c r="D55" s="1">
        <v>72.954400000000007</v>
      </c>
      <c r="E55" s="1">
        <v>71.953100000000006</v>
      </c>
      <c r="F55" s="5">
        <f t="shared" si="0"/>
        <v>1.0013000000000005</v>
      </c>
      <c r="G55" s="6"/>
      <c r="H55" s="1">
        <v>0.51132500000000003</v>
      </c>
      <c r="I55" s="1">
        <v>0.49852600000000002</v>
      </c>
      <c r="J55" s="5">
        <f t="shared" si="1"/>
        <v>1.2799000000000005E-2</v>
      </c>
      <c r="K55" s="6"/>
      <c r="L55" s="1">
        <v>0.36620000000000003</v>
      </c>
      <c r="M55" s="1">
        <v>0.37219999999999998</v>
      </c>
      <c r="N55" s="8">
        <f t="shared" si="2"/>
        <v>-5.9999999999999498E-3</v>
      </c>
      <c r="O55" s="7"/>
      <c r="P55" s="1">
        <v>0.34889999999999999</v>
      </c>
      <c r="Q55" s="1">
        <v>0.35349999999999998</v>
      </c>
      <c r="R55" s="8">
        <f t="shared" si="3"/>
        <v>-4.599999999999993E-3</v>
      </c>
    </row>
    <row r="56" spans="2:18" s="2" customFormat="1">
      <c r="B56">
        <v>-4</v>
      </c>
      <c r="C56">
        <v>2</v>
      </c>
      <c r="D56" s="1">
        <v>72.706699999999998</v>
      </c>
      <c r="E56" s="1">
        <v>72.674300000000002</v>
      </c>
      <c r="F56" s="5">
        <f t="shared" si="0"/>
        <v>3.2399999999995543E-2</v>
      </c>
      <c r="G56" s="6"/>
      <c r="H56" s="1">
        <v>0.50358800000000004</v>
      </c>
      <c r="I56" s="1">
        <v>0.50376900000000002</v>
      </c>
      <c r="J56" s="5">
        <f t="shared" si="1"/>
        <v>-1.8099999999998673E-4</v>
      </c>
      <c r="K56" s="6"/>
      <c r="L56" s="1">
        <v>0.37080000000000002</v>
      </c>
      <c r="M56" s="1">
        <v>0.36840000000000001</v>
      </c>
      <c r="N56" s="8">
        <f t="shared" si="2"/>
        <v>2.4000000000000132E-3</v>
      </c>
      <c r="O56" s="7"/>
      <c r="P56" s="1">
        <v>0.35160000000000002</v>
      </c>
      <c r="Q56" s="1">
        <v>0.34770000000000001</v>
      </c>
      <c r="R56" s="8">
        <f t="shared" si="3"/>
        <v>3.9000000000000146E-3</v>
      </c>
    </row>
    <row r="57" spans="2:18" s="2" customFormat="1">
      <c r="B57">
        <v>-3</v>
      </c>
      <c r="C57">
        <v>2</v>
      </c>
      <c r="D57" s="1">
        <v>72.745999999999995</v>
      </c>
      <c r="E57" s="1">
        <v>72.405100000000004</v>
      </c>
      <c r="F57" s="5">
        <f t="shared" si="0"/>
        <v>0.34089999999999065</v>
      </c>
      <c r="G57" s="6"/>
      <c r="H57" s="1">
        <v>0.50252300000000005</v>
      </c>
      <c r="I57" s="1">
        <v>0.50783800000000001</v>
      </c>
      <c r="J57" s="5">
        <f t="shared" si="1"/>
        <v>-5.3149999999999586E-3</v>
      </c>
      <c r="K57" s="6"/>
      <c r="L57" s="1">
        <v>0.36890000000000001</v>
      </c>
      <c r="M57" s="1">
        <v>0.3679</v>
      </c>
      <c r="N57" s="8">
        <f t="shared" si="2"/>
        <v>1.0000000000000009E-3</v>
      </c>
      <c r="O57" s="7"/>
      <c r="P57" s="1">
        <v>0.3518</v>
      </c>
      <c r="Q57" s="1">
        <v>0.35089999999999999</v>
      </c>
      <c r="R57" s="8">
        <f t="shared" si="3"/>
        <v>9.000000000000119E-4</v>
      </c>
    </row>
    <row r="58" spans="2:18" s="2" customFormat="1">
      <c r="B58">
        <v>-2</v>
      </c>
      <c r="C58">
        <v>2</v>
      </c>
      <c r="D58" s="1">
        <v>74.179500000000004</v>
      </c>
      <c r="E58" s="1">
        <v>74.242999999999995</v>
      </c>
      <c r="F58" s="5">
        <f t="shared" si="0"/>
        <v>-6.3499999999990564E-2</v>
      </c>
      <c r="G58" s="6"/>
      <c r="H58" s="1">
        <v>0.51361900000000005</v>
      </c>
      <c r="I58" s="1">
        <v>0.51217000000000001</v>
      </c>
      <c r="J58" s="5">
        <f t="shared" si="1"/>
        <v>1.4490000000000336E-3</v>
      </c>
      <c r="K58" s="6"/>
      <c r="L58" s="1">
        <v>0.36130000000000001</v>
      </c>
      <c r="M58" s="1">
        <v>0.36649999999999999</v>
      </c>
      <c r="N58" s="8">
        <f t="shared" si="2"/>
        <v>-5.1999999999999824E-3</v>
      </c>
      <c r="O58" s="7"/>
      <c r="P58" s="1">
        <v>0.34470000000000001</v>
      </c>
      <c r="Q58" s="1">
        <v>0.34789999999999999</v>
      </c>
      <c r="R58" s="8">
        <f t="shared" si="3"/>
        <v>-3.1999999999999806E-3</v>
      </c>
    </row>
    <row r="59" spans="2:18" s="2" customFormat="1">
      <c r="B59">
        <v>-1</v>
      </c>
      <c r="C59">
        <v>2</v>
      </c>
      <c r="D59" s="1">
        <v>73.526600000000002</v>
      </c>
      <c r="E59" s="1">
        <v>72.465000000000003</v>
      </c>
      <c r="F59" s="5">
        <f t="shared" si="0"/>
        <v>1.0615999999999985</v>
      </c>
      <c r="G59" s="6"/>
      <c r="H59" s="1">
        <v>0.50604499999999997</v>
      </c>
      <c r="I59" s="1">
        <v>0.49456099999999997</v>
      </c>
      <c r="J59" s="5">
        <f t="shared" si="1"/>
        <v>1.1483999999999994E-2</v>
      </c>
      <c r="K59" s="6"/>
      <c r="L59" s="1">
        <v>0.36520000000000002</v>
      </c>
      <c r="M59" s="1">
        <v>0.37440000000000001</v>
      </c>
      <c r="N59" s="8">
        <f t="shared" si="2"/>
        <v>-9.199999999999986E-3</v>
      </c>
      <c r="O59" s="7"/>
      <c r="P59" s="1">
        <v>0.34670000000000001</v>
      </c>
      <c r="Q59" s="1">
        <v>0.35920000000000002</v>
      </c>
      <c r="R59" s="8">
        <f t="shared" si="3"/>
        <v>-1.2500000000000011E-2</v>
      </c>
    </row>
    <row r="60" spans="2:18" s="2" customFormat="1">
      <c r="B60">
        <v>0</v>
      </c>
      <c r="C60">
        <v>2</v>
      </c>
      <c r="D60" s="1">
        <v>73.441999999999993</v>
      </c>
      <c r="E60" s="1">
        <v>72.702299999999994</v>
      </c>
      <c r="F60" s="5">
        <f t="shared" si="0"/>
        <v>0.73969999999999914</v>
      </c>
      <c r="G60" s="6"/>
      <c r="H60" s="1">
        <v>0.50356900000000004</v>
      </c>
      <c r="I60" s="1">
        <v>0.49954599999999999</v>
      </c>
      <c r="J60" s="5">
        <f t="shared" si="1"/>
        <v>4.0230000000000543E-3</v>
      </c>
      <c r="K60" s="6"/>
      <c r="L60" s="1">
        <v>0.36880000000000002</v>
      </c>
      <c r="M60" s="1">
        <v>0.376</v>
      </c>
      <c r="N60" s="8">
        <f t="shared" si="2"/>
        <v>-7.1999999999999842E-3</v>
      </c>
      <c r="O60" s="7"/>
      <c r="P60" s="1">
        <v>0.35060000000000002</v>
      </c>
      <c r="Q60" s="1">
        <v>0.35770000000000002</v>
      </c>
      <c r="R60" s="8">
        <f t="shared" si="3"/>
        <v>-7.0999999999999952E-3</v>
      </c>
    </row>
    <row r="61" spans="2:18" s="2" customFormat="1">
      <c r="B61">
        <v>1</v>
      </c>
      <c r="C61">
        <v>2</v>
      </c>
      <c r="D61" s="1">
        <v>73.073899999999995</v>
      </c>
      <c r="E61" s="1">
        <v>73.355099999999993</v>
      </c>
      <c r="F61" s="5">
        <f t="shared" si="0"/>
        <v>-0.28119999999999834</v>
      </c>
      <c r="G61" s="6"/>
      <c r="H61" s="1">
        <v>0.50099499999999997</v>
      </c>
      <c r="I61" s="1">
        <v>0.50728700000000004</v>
      </c>
      <c r="J61" s="5">
        <f t="shared" si="1"/>
        <v>-6.2920000000000753E-3</v>
      </c>
      <c r="K61" s="6"/>
      <c r="L61" s="1">
        <v>0.36909999999999998</v>
      </c>
      <c r="M61" s="1">
        <v>0.36599999999999999</v>
      </c>
      <c r="N61" s="8">
        <f t="shared" si="2"/>
        <v>3.0999999999999917E-3</v>
      </c>
      <c r="O61" s="7"/>
      <c r="P61" s="1">
        <v>0.35060000000000002</v>
      </c>
      <c r="Q61" s="1">
        <v>0.34689999999999999</v>
      </c>
      <c r="R61" s="8">
        <f t="shared" si="3"/>
        <v>3.7000000000000366E-3</v>
      </c>
    </row>
    <row r="62" spans="2:18" s="2" customFormat="1">
      <c r="B62">
        <v>2</v>
      </c>
      <c r="C62">
        <v>2</v>
      </c>
      <c r="D62" s="1">
        <v>73.341899999999995</v>
      </c>
      <c r="E62" s="1">
        <v>72.691500000000005</v>
      </c>
      <c r="F62" s="5">
        <f t="shared" si="0"/>
        <v>0.65039999999999054</v>
      </c>
      <c r="G62" s="6"/>
      <c r="H62" s="1">
        <v>0.50771599999999995</v>
      </c>
      <c r="I62" s="1">
        <v>0.50818600000000003</v>
      </c>
      <c r="J62" s="5">
        <f t="shared" si="1"/>
        <v>-4.7000000000008146E-4</v>
      </c>
      <c r="K62" s="6"/>
      <c r="L62" s="1">
        <v>0.36720000000000003</v>
      </c>
      <c r="M62" s="1">
        <v>0.36699999999999999</v>
      </c>
      <c r="N62" s="8">
        <f t="shared" si="2"/>
        <v>2.0000000000003348E-4</v>
      </c>
      <c r="O62" s="7"/>
      <c r="P62" s="1">
        <v>0.35060000000000002</v>
      </c>
      <c r="Q62" s="1">
        <v>0.34960000000000002</v>
      </c>
      <c r="R62" s="8">
        <f t="shared" si="3"/>
        <v>1.0000000000000009E-3</v>
      </c>
    </row>
    <row r="63" spans="2:18" s="2" customFormat="1">
      <c r="B63">
        <v>3</v>
      </c>
      <c r="C63">
        <v>2</v>
      </c>
      <c r="D63" s="1">
        <v>73.635199999999998</v>
      </c>
      <c r="E63" s="1">
        <v>73.677400000000006</v>
      </c>
      <c r="F63" s="5">
        <f t="shared" si="0"/>
        <v>-4.2200000000008231E-2</v>
      </c>
      <c r="G63" s="6"/>
      <c r="H63" s="1">
        <v>0.50944900000000004</v>
      </c>
      <c r="I63" s="1">
        <v>0.50830500000000001</v>
      </c>
      <c r="J63" s="5">
        <f t="shared" si="1"/>
        <v>1.1440000000000339E-3</v>
      </c>
      <c r="K63" s="6"/>
      <c r="L63" s="1">
        <v>0.36280000000000001</v>
      </c>
      <c r="M63" s="1">
        <v>0.36399999999999999</v>
      </c>
      <c r="N63" s="8">
        <f t="shared" si="2"/>
        <v>-1.1999999999999789E-3</v>
      </c>
      <c r="O63" s="7"/>
      <c r="P63" s="1">
        <v>0.34310000000000002</v>
      </c>
      <c r="Q63" s="1">
        <v>0.34150000000000003</v>
      </c>
      <c r="R63" s="8">
        <f t="shared" si="3"/>
        <v>1.5999999999999903E-3</v>
      </c>
    </row>
    <row r="64" spans="2:18" s="2" customFormat="1">
      <c r="B64">
        <v>4</v>
      </c>
      <c r="C64">
        <v>2</v>
      </c>
      <c r="D64" s="1">
        <v>71.047899999999998</v>
      </c>
      <c r="E64" s="1">
        <v>65.886600000000001</v>
      </c>
      <c r="F64" s="5">
        <f t="shared" si="0"/>
        <v>5.1612999999999971</v>
      </c>
      <c r="G64" s="6"/>
      <c r="H64" s="1">
        <v>0.49488900000000002</v>
      </c>
      <c r="I64" s="1">
        <v>0.495921</v>
      </c>
      <c r="J64" s="5">
        <f t="shared" si="1"/>
        <v>-1.0319999999999774E-3</v>
      </c>
      <c r="K64" s="6"/>
      <c r="L64" s="1">
        <v>0.36759999999999998</v>
      </c>
      <c r="M64" s="1">
        <v>0.36599999999999999</v>
      </c>
      <c r="N64" s="8">
        <f t="shared" si="2"/>
        <v>1.5999999999999903E-3</v>
      </c>
      <c r="O64" s="7"/>
      <c r="P64" s="1">
        <v>0.34689999999999999</v>
      </c>
      <c r="Q64" s="1">
        <v>0.34720000000000001</v>
      </c>
      <c r="R64" s="8">
        <f t="shared" si="3"/>
        <v>-3.0000000000002247E-4</v>
      </c>
    </row>
    <row r="65" spans="2:18" s="2" customFormat="1">
      <c r="B65">
        <v>3</v>
      </c>
      <c r="C65">
        <v>3</v>
      </c>
      <c r="D65" s="1">
        <v>69.936499999999995</v>
      </c>
      <c r="E65" s="1">
        <v>67.429400000000001</v>
      </c>
      <c r="F65" s="5">
        <f t="shared" si="0"/>
        <v>2.5070999999999941</v>
      </c>
      <c r="G65" s="6"/>
      <c r="H65" s="1">
        <v>0.48747200000000002</v>
      </c>
      <c r="I65" s="1">
        <v>0.488589</v>
      </c>
      <c r="J65" s="5">
        <f t="shared" si="1"/>
        <v>-1.1169999999999791E-3</v>
      </c>
      <c r="K65" s="6"/>
      <c r="L65" s="1">
        <v>0.3649</v>
      </c>
      <c r="M65" s="1">
        <v>0.36809999999999998</v>
      </c>
      <c r="N65" s="8">
        <f t="shared" si="2"/>
        <v>-3.1999999999999806E-3</v>
      </c>
      <c r="O65" s="7"/>
      <c r="P65" s="1">
        <v>0.34639999999999999</v>
      </c>
      <c r="Q65" s="1">
        <v>0.35249999999999998</v>
      </c>
      <c r="R65" s="8">
        <f t="shared" si="3"/>
        <v>-6.0999999999999943E-3</v>
      </c>
    </row>
    <row r="66" spans="2:18" s="2" customFormat="1">
      <c r="B66">
        <v>1</v>
      </c>
      <c r="C66">
        <v>3</v>
      </c>
      <c r="D66" s="1">
        <v>71.287999999999997</v>
      </c>
      <c r="E66" s="1">
        <v>29.0471</v>
      </c>
      <c r="F66" s="5">
        <f t="shared" si="0"/>
        <v>42.240899999999996</v>
      </c>
      <c r="G66" s="6"/>
      <c r="H66" s="1">
        <v>0.49579400000000001</v>
      </c>
      <c r="I66" s="1">
        <v>0.48849199999999998</v>
      </c>
      <c r="J66" s="5">
        <f t="shared" si="1"/>
        <v>7.3020000000000307E-3</v>
      </c>
      <c r="K66" s="6"/>
      <c r="L66" s="1">
        <v>0.36940000000000001</v>
      </c>
      <c r="M66" s="1">
        <v>0.36809999999999998</v>
      </c>
      <c r="N66" s="8">
        <f t="shared" si="2"/>
        <v>1.3000000000000234E-3</v>
      </c>
      <c r="O66" s="7"/>
      <c r="P66" s="1">
        <v>0.34789999999999999</v>
      </c>
      <c r="Q66" s="1">
        <v>0.3518</v>
      </c>
      <c r="R66" s="8">
        <f t="shared" si="3"/>
        <v>-3.9000000000000146E-3</v>
      </c>
    </row>
    <row r="67" spans="2:18" s="2" customFormat="1">
      <c r="B67">
        <v>0</v>
      </c>
      <c r="C67">
        <v>3</v>
      </c>
      <c r="D67" s="1">
        <v>72.993600000000001</v>
      </c>
      <c r="E67" s="1">
        <v>73.484499999999997</v>
      </c>
      <c r="F67" s="5">
        <f t="shared" si="0"/>
        <v>-0.49089999999999634</v>
      </c>
      <c r="G67" s="6"/>
      <c r="H67" s="1">
        <v>0.50041199999999997</v>
      </c>
      <c r="I67" s="1">
        <v>0.50659799999999999</v>
      </c>
      <c r="J67" s="5">
        <f t="shared" si="1"/>
        <v>-6.1860000000000248E-3</v>
      </c>
      <c r="K67" s="6"/>
      <c r="L67" s="1">
        <v>0.36780000000000002</v>
      </c>
      <c r="M67" s="1">
        <v>0.36299999999999999</v>
      </c>
      <c r="N67" s="8">
        <f t="shared" si="2"/>
        <v>4.8000000000000265E-3</v>
      </c>
      <c r="O67" s="7"/>
      <c r="P67" s="1">
        <v>0.35060000000000002</v>
      </c>
      <c r="Q67" s="1">
        <v>0.34399999999999997</v>
      </c>
      <c r="R67" s="8">
        <f t="shared" si="3"/>
        <v>6.6000000000000503E-3</v>
      </c>
    </row>
    <row r="68" spans="2:18" s="2" customFormat="1">
      <c r="B68">
        <v>-1</v>
      </c>
      <c r="C68">
        <v>3</v>
      </c>
      <c r="D68" s="1">
        <v>72.631699999999995</v>
      </c>
      <c r="E68" s="1">
        <v>72.131600000000006</v>
      </c>
      <c r="F68" s="5">
        <f t="shared" ref="F68:F73" si="4">D68-E68</f>
        <v>0.50009999999998911</v>
      </c>
      <c r="G68" s="6"/>
      <c r="H68" s="1">
        <v>0.49983100000000003</v>
      </c>
      <c r="I68" s="1">
        <v>0.49926700000000002</v>
      </c>
      <c r="J68" s="5">
        <f t="shared" ref="J68:J73" si="5">H68-I68</f>
        <v>5.6400000000000894E-4</v>
      </c>
      <c r="K68" s="6"/>
      <c r="L68" s="1">
        <v>0.36720000000000003</v>
      </c>
      <c r="M68" s="1">
        <v>0.37340000000000001</v>
      </c>
      <c r="N68" s="8">
        <f t="shared" ref="N68:N73" si="6">L68-M68</f>
        <v>-6.1999999999999833E-3</v>
      </c>
      <c r="O68" s="7"/>
      <c r="P68" s="1">
        <v>0.34960000000000002</v>
      </c>
      <c r="Q68" s="1">
        <v>0.35570000000000002</v>
      </c>
      <c r="R68" s="8">
        <f t="shared" ref="R68:R73" si="7">P68-Q68</f>
        <v>-6.0999999999999943E-3</v>
      </c>
    </row>
    <row r="69" spans="2:18" s="2" customFormat="1">
      <c r="B69">
        <v>-2</v>
      </c>
      <c r="C69">
        <v>3</v>
      </c>
      <c r="D69" s="1">
        <v>72.675299999999993</v>
      </c>
      <c r="E69" s="1">
        <v>70.174300000000002</v>
      </c>
      <c r="F69" s="5">
        <f t="shared" si="4"/>
        <v>2.5009999999999906</v>
      </c>
      <c r="G69" s="6"/>
      <c r="H69" s="1">
        <v>0.50509400000000004</v>
      </c>
      <c r="I69" s="1">
        <v>0.502247</v>
      </c>
      <c r="J69" s="5">
        <f t="shared" si="5"/>
        <v>2.8470000000000439E-3</v>
      </c>
      <c r="K69" s="6"/>
      <c r="L69" s="1">
        <v>0.3674</v>
      </c>
      <c r="M69" s="1">
        <v>0.37130000000000002</v>
      </c>
      <c r="N69" s="8">
        <f t="shared" si="6"/>
        <v>-3.9000000000000146E-3</v>
      </c>
      <c r="O69" s="7"/>
      <c r="P69" s="1">
        <v>0.35249999999999998</v>
      </c>
      <c r="Q69" s="1">
        <v>0.3538</v>
      </c>
      <c r="R69" s="8">
        <f t="shared" si="7"/>
        <v>-1.3000000000000234E-3</v>
      </c>
    </row>
    <row r="70" spans="2:18" s="2" customFormat="1">
      <c r="B70">
        <v>-3</v>
      </c>
      <c r="C70">
        <v>3</v>
      </c>
      <c r="D70" s="1">
        <v>68.682199999999995</v>
      </c>
      <c r="E70" s="1">
        <v>1.0497399999999999</v>
      </c>
      <c r="F70" s="5">
        <f t="shared" si="4"/>
        <v>67.632459999999995</v>
      </c>
      <c r="G70" s="6"/>
      <c r="H70" s="1">
        <v>0.48119800000000001</v>
      </c>
      <c r="I70" s="1">
        <v>0.35255799999999998</v>
      </c>
      <c r="J70" s="5">
        <f t="shared" si="5"/>
        <v>0.12864000000000003</v>
      </c>
      <c r="K70" s="6"/>
      <c r="L70" s="1">
        <v>0.36990000000000001</v>
      </c>
      <c r="M70" s="1">
        <v>0.37230000000000002</v>
      </c>
      <c r="N70" s="8">
        <f t="shared" si="6"/>
        <v>-2.4000000000000132E-3</v>
      </c>
      <c r="O70" s="7"/>
      <c r="P70" s="1">
        <v>0.34989999999999999</v>
      </c>
      <c r="Q70" s="1">
        <v>0.35199999999999998</v>
      </c>
      <c r="R70" s="8">
        <f t="shared" si="7"/>
        <v>-2.0999999999999908E-3</v>
      </c>
    </row>
    <row r="71" spans="2:18" s="2" customFormat="1">
      <c r="B71">
        <v>-1</v>
      </c>
      <c r="C71">
        <v>4</v>
      </c>
      <c r="D71" s="1">
        <v>70.006500000000003</v>
      </c>
      <c r="E71" s="1">
        <v>68.8232</v>
      </c>
      <c r="F71" s="5">
        <f t="shared" si="4"/>
        <v>1.1833000000000027</v>
      </c>
      <c r="G71" s="6"/>
      <c r="H71" s="1">
        <v>0.49292900000000001</v>
      </c>
      <c r="I71" s="1">
        <v>0.48712299999999997</v>
      </c>
      <c r="J71" s="5">
        <f t="shared" si="5"/>
        <v>5.8060000000000334E-3</v>
      </c>
      <c r="K71" s="6"/>
      <c r="L71" s="1">
        <v>0.37040000000000001</v>
      </c>
      <c r="M71" s="1">
        <v>0.37209999999999999</v>
      </c>
      <c r="N71" s="8">
        <f t="shared" si="6"/>
        <v>-1.6999999999999793E-3</v>
      </c>
      <c r="O71" s="7"/>
      <c r="P71" s="1">
        <v>0.35160000000000002</v>
      </c>
      <c r="Q71" s="1">
        <v>0.3538</v>
      </c>
      <c r="R71" s="8">
        <f t="shared" si="7"/>
        <v>-2.1999999999999797E-3</v>
      </c>
    </row>
    <row r="72" spans="2:18" s="2" customFormat="1">
      <c r="B72">
        <v>0</v>
      </c>
      <c r="C72">
        <v>4</v>
      </c>
      <c r="D72" s="1">
        <v>72.887600000000006</v>
      </c>
      <c r="E72" s="1">
        <v>72.232100000000003</v>
      </c>
      <c r="F72" s="5">
        <f t="shared" si="4"/>
        <v>0.65550000000000352</v>
      </c>
      <c r="G72" s="6"/>
      <c r="H72" s="1">
        <v>0.50720900000000002</v>
      </c>
      <c r="I72" s="1">
        <v>0.49997399999999997</v>
      </c>
      <c r="J72" s="5">
        <f t="shared" si="5"/>
        <v>7.2350000000000469E-3</v>
      </c>
      <c r="K72" s="6"/>
      <c r="L72" s="1">
        <v>0.36699999999999999</v>
      </c>
      <c r="M72" s="1">
        <v>0.37090000000000001</v>
      </c>
      <c r="N72" s="8">
        <f t="shared" si="6"/>
        <v>-3.9000000000000146E-3</v>
      </c>
      <c r="O72" s="7"/>
      <c r="P72" s="1">
        <v>0.34889999999999999</v>
      </c>
      <c r="Q72" s="1">
        <v>0.35349999999999998</v>
      </c>
      <c r="R72" s="8">
        <f t="shared" si="7"/>
        <v>-4.599999999999993E-3</v>
      </c>
    </row>
    <row r="73" spans="2:18" s="2" customFormat="1">
      <c r="B73">
        <v>1</v>
      </c>
      <c r="C73">
        <v>4</v>
      </c>
      <c r="D73" s="1">
        <v>67.619799999999998</v>
      </c>
      <c r="E73" s="1">
        <v>64.289400000000001</v>
      </c>
      <c r="F73" s="5">
        <f t="shared" si="4"/>
        <v>3.3303999999999974</v>
      </c>
      <c r="G73" s="6"/>
      <c r="H73" s="1">
        <v>0.47081200000000001</v>
      </c>
      <c r="I73" s="1">
        <v>0.47141</v>
      </c>
      <c r="J73" s="5">
        <f t="shared" si="5"/>
        <v>-5.9799999999998743E-4</v>
      </c>
      <c r="K73" s="6"/>
      <c r="L73" s="1">
        <v>0.36969999999999997</v>
      </c>
      <c r="M73" s="1">
        <v>0.37309999999999999</v>
      </c>
      <c r="N73" s="8">
        <f t="shared" si="6"/>
        <v>-3.4000000000000141E-3</v>
      </c>
      <c r="O73" s="7"/>
      <c r="P73" s="1">
        <v>0.35299999999999998</v>
      </c>
      <c r="Q73" s="1">
        <v>0.35089999999999999</v>
      </c>
      <c r="R73" s="8">
        <f t="shared" si="7"/>
        <v>2.0999999999999908E-3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0.78567420131838617</v>
      </c>
      <c r="D77" s="21">
        <f>AVERAGE(D4:E73)</f>
        <v>72.07521385714287</v>
      </c>
      <c r="E77" s="16">
        <f>1000000*0.0000806968</f>
        <v>80.696799999999996</v>
      </c>
      <c r="F77" s="16">
        <f>STDEV(F4:F73)</f>
        <v>9.4757753711554589</v>
      </c>
      <c r="G77" s="16"/>
      <c r="H77" s="17">
        <f>AVERAGE(H4:I73)</f>
        <v>0.50216992857142861</v>
      </c>
      <c r="I77" s="16">
        <f>1000*0.000545222</f>
        <v>0.5452220000000001</v>
      </c>
      <c r="J77" s="16">
        <f>STDEV(J4:J73)</f>
        <v>1.643534561780834E-2</v>
      </c>
      <c r="K77" s="16"/>
      <c r="L77" s="17">
        <f>AVERAGE(L4:M73)</f>
        <v>0.36921500000000007</v>
      </c>
      <c r="M77" s="16"/>
      <c r="N77" s="16">
        <f>STDEV(N4:N73)</f>
        <v>3.884545212941556E-3</v>
      </c>
      <c r="O77" s="16"/>
      <c r="P77" s="17">
        <f>AVERAGE(P4:Q73)</f>
        <v>0.35115000000000013</v>
      </c>
      <c r="Q77" s="16"/>
      <c r="R77" s="22">
        <f>STDEV(R4:R73)</f>
        <v>4.7041975001144249E-3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0.11742442539425925</v>
      </c>
      <c r="G79" s="25"/>
      <c r="H79" s="25"/>
      <c r="I79" s="25"/>
      <c r="J79" s="25">
        <f>J77/I77</f>
        <v>3.0144318493766462E-2</v>
      </c>
      <c r="K79" s="25"/>
      <c r="L79" s="25"/>
      <c r="M79" s="25"/>
      <c r="N79" s="25">
        <f>N77</f>
        <v>3.884545212941556E-3</v>
      </c>
      <c r="O79" s="25"/>
      <c r="P79" s="25"/>
      <c r="Q79" s="25"/>
      <c r="R79" s="26">
        <f>R77</f>
        <v>4.7041975001144249E-3</v>
      </c>
    </row>
    <row r="84" spans="2:18" s="2" customFormat="1">
      <c r="B84">
        <v>2</v>
      </c>
      <c r="C84">
        <v>3</v>
      </c>
      <c r="D84" s="27">
        <v>-1.0889999999999999E-3</v>
      </c>
      <c r="E84" s="27">
        <v>-1.0839999999999999E-3</v>
      </c>
      <c r="F84" s="5">
        <f>D84-E84</f>
        <v>-5.0000000000000131E-6</v>
      </c>
      <c r="G84" s="6"/>
      <c r="H84" s="1">
        <v>2.7999999999999999E-8</v>
      </c>
      <c r="I84" s="1">
        <v>2.4999999999999999E-8</v>
      </c>
      <c r="J84" s="5">
        <f>H84-I84</f>
        <v>3.0000000000000004E-9</v>
      </c>
      <c r="K84" s="6"/>
      <c r="L84" s="27">
        <v>-7777778</v>
      </c>
      <c r="M84" s="27">
        <v>-7777778</v>
      </c>
      <c r="N84" s="8">
        <f>L84-M84</f>
        <v>0</v>
      </c>
      <c r="O84" s="7"/>
      <c r="P84" s="27">
        <v>-8888889</v>
      </c>
      <c r="Q84" s="27">
        <v>-8888889</v>
      </c>
      <c r="R84" s="8">
        <f>P84-Q84</f>
        <v>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83"/>
  <sheetViews>
    <sheetView topLeftCell="A64" workbookViewId="0">
      <selection activeCell="J92" sqref="J92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3.6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291.77</v>
      </c>
      <c r="E4" s="1">
        <v>289.73599999999999</v>
      </c>
      <c r="F4" s="5">
        <f>D4-E4</f>
        <v>2.0339999999999918</v>
      </c>
      <c r="G4" s="6"/>
      <c r="H4" s="1">
        <v>1.76213</v>
      </c>
      <c r="I4" s="1">
        <v>1.7779100000000001</v>
      </c>
      <c r="J4" s="5">
        <f>H4-I4</f>
        <v>-1.5780000000000127E-2</v>
      </c>
      <c r="K4" s="6"/>
      <c r="L4" s="1">
        <v>0.46050000000000002</v>
      </c>
      <c r="M4" s="1">
        <v>0.44969999999999999</v>
      </c>
      <c r="N4" s="8">
        <f>L4-M4</f>
        <v>1.0800000000000032E-2</v>
      </c>
      <c r="O4" s="7"/>
      <c r="P4" s="1">
        <v>0.33810000000000001</v>
      </c>
      <c r="Q4" s="1">
        <v>0.32379999999999998</v>
      </c>
      <c r="R4" s="8">
        <f>P4-Q4</f>
        <v>1.4300000000000035E-2</v>
      </c>
    </row>
    <row r="5" spans="1:18" s="2" customFormat="1">
      <c r="B5">
        <v>0</v>
      </c>
      <c r="C5">
        <v>-4</v>
      </c>
      <c r="D5" s="1">
        <v>290.11500000000001</v>
      </c>
      <c r="E5" s="1">
        <v>287.67599999999999</v>
      </c>
      <c r="F5" s="5">
        <f t="shared" ref="F5:F66" si="0">D5-E5</f>
        <v>2.4390000000000214</v>
      </c>
      <c r="G5" s="6"/>
      <c r="H5" s="1">
        <v>1.7558199999999999</v>
      </c>
      <c r="I5" s="1">
        <v>1.73613</v>
      </c>
      <c r="J5" s="5">
        <f t="shared" ref="J5:J66" si="1">H5-I5</f>
        <v>1.9689999999999985E-2</v>
      </c>
      <c r="K5" s="6"/>
      <c r="L5" s="1">
        <v>0.45440000000000003</v>
      </c>
      <c r="M5" s="1">
        <v>0.45910000000000001</v>
      </c>
      <c r="N5" s="8">
        <f t="shared" ref="N5:N66" si="2">L5-M5</f>
        <v>-4.699999999999982E-3</v>
      </c>
      <c r="O5" s="7"/>
      <c r="P5" s="1">
        <v>0.33579999999999999</v>
      </c>
      <c r="Q5" s="1">
        <v>0.33579999999999999</v>
      </c>
      <c r="R5" s="8">
        <f t="shared" ref="R5:R66" si="3">P5-Q5</f>
        <v>0</v>
      </c>
    </row>
    <row r="6" spans="1:18" s="2" customFormat="1">
      <c r="B6">
        <v>1</v>
      </c>
      <c r="C6">
        <v>-4</v>
      </c>
      <c r="D6" s="1">
        <v>289.07299999999998</v>
      </c>
      <c r="E6" s="1">
        <v>290.09800000000001</v>
      </c>
      <c r="F6" s="5">
        <f t="shared" si="0"/>
        <v>-1.0250000000000341</v>
      </c>
      <c r="G6" s="6"/>
      <c r="H6" s="1">
        <v>1.76048</v>
      </c>
      <c r="I6" s="1">
        <v>1.7657400000000001</v>
      </c>
      <c r="J6" s="5">
        <f t="shared" si="1"/>
        <v>-5.2600000000000424E-3</v>
      </c>
      <c r="K6" s="6"/>
      <c r="L6" s="1">
        <v>0.4602</v>
      </c>
      <c r="M6" s="1">
        <v>0.46610000000000001</v>
      </c>
      <c r="N6" s="8">
        <f t="shared" si="2"/>
        <v>-5.9000000000000163E-3</v>
      </c>
      <c r="O6" s="7"/>
      <c r="P6" s="1">
        <v>0.33479999999999999</v>
      </c>
      <c r="Q6" s="1">
        <v>0.34520000000000001</v>
      </c>
      <c r="R6" s="8">
        <f t="shared" si="3"/>
        <v>-1.040000000000002E-2</v>
      </c>
    </row>
    <row r="7" spans="1:18" s="2" customFormat="1">
      <c r="B7">
        <v>3</v>
      </c>
      <c r="C7">
        <v>-3</v>
      </c>
      <c r="D7" s="1">
        <v>296.71699999999998</v>
      </c>
      <c r="E7" s="1">
        <v>290.31200000000001</v>
      </c>
      <c r="F7" s="5">
        <f t="shared" si="0"/>
        <v>6.4049999999999727</v>
      </c>
      <c r="G7" s="6"/>
      <c r="H7" s="1">
        <v>1.86103</v>
      </c>
      <c r="I7" s="1">
        <v>1.75854</v>
      </c>
      <c r="J7" s="5">
        <f t="shared" si="1"/>
        <v>0.10248999999999997</v>
      </c>
      <c r="K7" s="6"/>
      <c r="L7" s="1">
        <v>0.43180000000000002</v>
      </c>
      <c r="M7" s="1">
        <v>0.45779999999999998</v>
      </c>
      <c r="N7" s="8">
        <f t="shared" si="2"/>
        <v>-2.5999999999999968E-2</v>
      </c>
      <c r="O7" s="7"/>
      <c r="P7" s="1">
        <v>0.31280000000000002</v>
      </c>
      <c r="Q7" s="1">
        <v>0.3372</v>
      </c>
      <c r="R7" s="8">
        <f t="shared" si="3"/>
        <v>-2.4399999999999977E-2</v>
      </c>
    </row>
    <row r="8" spans="1:18" s="2" customFormat="1">
      <c r="B8">
        <v>2</v>
      </c>
      <c r="C8">
        <v>-3</v>
      </c>
      <c r="D8" s="1">
        <v>303.053</v>
      </c>
      <c r="E8" s="1">
        <v>299.411</v>
      </c>
      <c r="F8" s="5">
        <f t="shared" si="0"/>
        <v>3.6419999999999959</v>
      </c>
      <c r="G8" s="6"/>
      <c r="H8" s="1">
        <v>1.85138</v>
      </c>
      <c r="I8" s="1">
        <v>1.8315600000000001</v>
      </c>
      <c r="J8" s="5">
        <f t="shared" si="1"/>
        <v>1.9819999999999949E-2</v>
      </c>
      <c r="K8" s="6"/>
      <c r="L8" s="1">
        <v>0.44540000000000002</v>
      </c>
      <c r="M8" s="1">
        <v>0.4511</v>
      </c>
      <c r="N8" s="8">
        <f t="shared" si="2"/>
        <v>-5.6999999999999829E-3</v>
      </c>
      <c r="O8" s="7"/>
      <c r="P8" s="1">
        <v>0.32429999999999998</v>
      </c>
      <c r="Q8" s="1">
        <v>0.31780000000000003</v>
      </c>
      <c r="R8" s="8">
        <f t="shared" si="3"/>
        <v>6.4999999999999503E-3</v>
      </c>
    </row>
    <row r="9" spans="1:18" s="2" customFormat="1">
      <c r="B9">
        <v>1</v>
      </c>
      <c r="C9">
        <v>-3</v>
      </c>
      <c r="D9" s="1">
        <v>295.32799999999997</v>
      </c>
      <c r="E9" s="1">
        <v>292.04300000000001</v>
      </c>
      <c r="F9" s="5">
        <f t="shared" si="0"/>
        <v>3.2849999999999682</v>
      </c>
      <c r="G9" s="6"/>
      <c r="H9" s="1">
        <v>1.8015099999999999</v>
      </c>
      <c r="I9" s="1">
        <v>1.76139</v>
      </c>
      <c r="J9" s="5">
        <f t="shared" si="1"/>
        <v>4.0119999999999933E-2</v>
      </c>
      <c r="K9" s="6"/>
      <c r="L9" s="1">
        <v>0.45779999999999998</v>
      </c>
      <c r="M9" s="1">
        <v>0.46139999999999998</v>
      </c>
      <c r="N9" s="8">
        <f t="shared" si="2"/>
        <v>-3.5999999999999921E-3</v>
      </c>
      <c r="O9" s="7"/>
      <c r="P9" s="1">
        <v>0.3271</v>
      </c>
      <c r="Q9" s="1">
        <v>0.34360000000000002</v>
      </c>
      <c r="R9" s="8">
        <f t="shared" si="3"/>
        <v>-1.6500000000000015E-2</v>
      </c>
    </row>
    <row r="10" spans="1:18" s="2" customFormat="1">
      <c r="B10">
        <v>0</v>
      </c>
      <c r="C10">
        <v>-3</v>
      </c>
      <c r="D10" s="1">
        <v>290.40800000000002</v>
      </c>
      <c r="E10" s="1">
        <v>290.68</v>
      </c>
      <c r="F10" s="5">
        <f t="shared" si="0"/>
        <v>-0.27199999999999136</v>
      </c>
      <c r="G10" s="6"/>
      <c r="H10" s="1">
        <v>1.7900799999999999</v>
      </c>
      <c r="I10" s="1">
        <v>1.77776</v>
      </c>
      <c r="J10" s="5">
        <f t="shared" si="1"/>
        <v>1.2319999999999887E-2</v>
      </c>
      <c r="K10" s="6"/>
      <c r="L10" s="1">
        <v>0.441</v>
      </c>
      <c r="M10" s="1">
        <v>0.4617</v>
      </c>
      <c r="N10" s="8">
        <f t="shared" si="2"/>
        <v>-2.0699999999999996E-2</v>
      </c>
      <c r="O10" s="7"/>
      <c r="P10" s="1">
        <v>0.32400000000000001</v>
      </c>
      <c r="Q10" s="1">
        <v>0.34960000000000002</v>
      </c>
      <c r="R10" s="8">
        <f t="shared" si="3"/>
        <v>-2.5600000000000012E-2</v>
      </c>
    </row>
    <row r="11" spans="1:18" s="2" customFormat="1">
      <c r="B11">
        <v>-1</v>
      </c>
      <c r="C11">
        <v>-3</v>
      </c>
      <c r="D11" s="1">
        <v>296.37400000000002</v>
      </c>
      <c r="E11" s="1">
        <v>295.97399999999999</v>
      </c>
      <c r="F11" s="5">
        <f t="shared" si="0"/>
        <v>0.40000000000003411</v>
      </c>
      <c r="G11" s="6"/>
      <c r="H11" s="1">
        <v>1.8386499999999999</v>
      </c>
      <c r="I11" s="1">
        <v>1.81402</v>
      </c>
      <c r="J11" s="5">
        <f t="shared" si="1"/>
        <v>2.462999999999993E-2</v>
      </c>
      <c r="K11" s="6"/>
      <c r="L11" s="1">
        <v>0.44929999999999998</v>
      </c>
      <c r="M11" s="1">
        <v>0.45050000000000001</v>
      </c>
      <c r="N11" s="8">
        <f t="shared" si="2"/>
        <v>-1.2000000000000344E-3</v>
      </c>
      <c r="O11" s="7"/>
      <c r="P11" s="1">
        <v>0.32490000000000002</v>
      </c>
      <c r="Q11" s="1">
        <v>0.33710000000000001</v>
      </c>
      <c r="R11" s="8">
        <f t="shared" si="3"/>
        <v>-1.2199999999999989E-2</v>
      </c>
    </row>
    <row r="12" spans="1:18" s="2" customFormat="1">
      <c r="B12">
        <v>-2</v>
      </c>
      <c r="C12">
        <v>-3</v>
      </c>
      <c r="D12" s="1">
        <v>297.83199999999999</v>
      </c>
      <c r="E12" s="1">
        <v>293.85000000000002</v>
      </c>
      <c r="F12" s="5">
        <f t="shared" si="0"/>
        <v>3.9819999999999709</v>
      </c>
      <c r="G12" s="6"/>
      <c r="H12" s="1">
        <v>1.8408</v>
      </c>
      <c r="I12" s="1">
        <v>1.82317</v>
      </c>
      <c r="J12" s="5">
        <f t="shared" si="1"/>
        <v>1.7630000000000035E-2</v>
      </c>
      <c r="K12" s="6"/>
      <c r="L12" s="1">
        <v>0.43969999999999998</v>
      </c>
      <c r="M12" s="1">
        <v>0.44950000000000001</v>
      </c>
      <c r="N12" s="8">
        <f t="shared" si="2"/>
        <v>-9.8000000000000309E-3</v>
      </c>
      <c r="O12" s="7"/>
      <c r="P12" s="1">
        <v>0.31109999999999999</v>
      </c>
      <c r="Q12" s="1">
        <v>0.32619999999999999</v>
      </c>
      <c r="R12" s="8">
        <f t="shared" si="3"/>
        <v>-1.5100000000000002E-2</v>
      </c>
    </row>
    <row r="13" spans="1:18" s="2" customFormat="1">
      <c r="B13">
        <v>-3</v>
      </c>
      <c r="C13">
        <v>-3</v>
      </c>
      <c r="D13" s="1">
        <v>289.33499999999998</v>
      </c>
      <c r="E13" s="1">
        <v>287.428</v>
      </c>
      <c r="F13" s="5">
        <f t="shared" si="0"/>
        <v>1.9069999999999823</v>
      </c>
      <c r="G13" s="6"/>
      <c r="H13" s="1">
        <v>1.7659</v>
      </c>
      <c r="I13" s="1">
        <v>1.7709299999999999</v>
      </c>
      <c r="J13" s="5">
        <f t="shared" si="1"/>
        <v>-5.0299999999998679E-3</v>
      </c>
      <c r="K13" s="6"/>
      <c r="L13" s="1">
        <v>0.45390000000000003</v>
      </c>
      <c r="M13" s="1">
        <v>0.45250000000000001</v>
      </c>
      <c r="N13" s="8">
        <f t="shared" si="2"/>
        <v>1.4000000000000123E-3</v>
      </c>
      <c r="O13" s="7"/>
      <c r="P13" s="1">
        <v>0.3301</v>
      </c>
      <c r="Q13" s="1">
        <v>0.33579999999999999</v>
      </c>
      <c r="R13" s="8">
        <f t="shared" si="3"/>
        <v>-5.6999999999999829E-3</v>
      </c>
    </row>
    <row r="14" spans="1:18" s="2" customFormat="1">
      <c r="B14">
        <v>-4</v>
      </c>
      <c r="C14">
        <v>-2</v>
      </c>
      <c r="D14" s="1">
        <v>278.68700000000001</v>
      </c>
      <c r="E14" s="1">
        <v>282.58999999999997</v>
      </c>
      <c r="F14" s="5">
        <f t="shared" si="0"/>
        <v>-3.9029999999999632</v>
      </c>
      <c r="G14" s="6"/>
      <c r="H14" s="1">
        <v>1.6815</v>
      </c>
      <c r="I14" s="1">
        <v>1.7193700000000001</v>
      </c>
      <c r="J14" s="5">
        <f t="shared" si="1"/>
        <v>-3.787000000000007E-2</v>
      </c>
      <c r="K14" s="6"/>
      <c r="L14" s="1">
        <v>0.47099999999999997</v>
      </c>
      <c r="M14" s="1">
        <v>0.45779999999999998</v>
      </c>
      <c r="N14" s="8">
        <f t="shared" si="2"/>
        <v>1.319999999999999E-2</v>
      </c>
      <c r="O14" s="7"/>
      <c r="P14" s="1">
        <v>0.34499999999999997</v>
      </c>
      <c r="Q14" s="1">
        <v>0.34420000000000001</v>
      </c>
      <c r="R14" s="8">
        <f t="shared" si="3"/>
        <v>7.999999999999674E-4</v>
      </c>
    </row>
    <row r="15" spans="1:18" s="2" customFormat="1">
      <c r="B15">
        <v>-3</v>
      </c>
      <c r="C15">
        <v>-2</v>
      </c>
      <c r="D15" s="1">
        <v>292.04599999999999</v>
      </c>
      <c r="E15" s="1">
        <v>298.01299999999998</v>
      </c>
      <c r="F15" s="5">
        <f t="shared" si="0"/>
        <v>-5.9669999999999845</v>
      </c>
      <c r="G15" s="6"/>
      <c r="H15" s="1">
        <v>1.8045199999999999</v>
      </c>
      <c r="I15" s="1">
        <v>1.82918</v>
      </c>
      <c r="J15" s="5">
        <f t="shared" si="1"/>
        <v>-2.4660000000000126E-2</v>
      </c>
      <c r="K15" s="6"/>
      <c r="L15" s="1">
        <v>0.45169999999999999</v>
      </c>
      <c r="M15" s="1">
        <v>0.44829999999999998</v>
      </c>
      <c r="N15" s="8">
        <f t="shared" si="2"/>
        <v>3.4000000000000141E-3</v>
      </c>
      <c r="O15" s="7"/>
      <c r="P15" s="1">
        <v>0.32569999999999999</v>
      </c>
      <c r="Q15" s="1">
        <v>0.31859999999999999</v>
      </c>
      <c r="R15" s="8">
        <f t="shared" si="3"/>
        <v>7.0999999999999952E-3</v>
      </c>
    </row>
    <row r="16" spans="1:18" s="2" customFormat="1">
      <c r="B16">
        <v>-2</v>
      </c>
      <c r="C16">
        <v>-2</v>
      </c>
      <c r="D16" s="1">
        <v>294.7</v>
      </c>
      <c r="E16" s="1">
        <v>292.88799999999998</v>
      </c>
      <c r="F16" s="5">
        <f t="shared" si="0"/>
        <v>1.8120000000000118</v>
      </c>
      <c r="G16" s="6"/>
      <c r="H16" s="1">
        <v>1.8157300000000001</v>
      </c>
      <c r="I16" s="1">
        <v>1.7909900000000001</v>
      </c>
      <c r="J16" s="5">
        <f t="shared" si="1"/>
        <v>2.4739999999999984E-2</v>
      </c>
      <c r="K16" s="6"/>
      <c r="L16" s="1">
        <v>0.4476</v>
      </c>
      <c r="M16" s="1">
        <v>0.46429999999999999</v>
      </c>
      <c r="N16" s="8">
        <f t="shared" si="2"/>
        <v>-1.6699999999999993E-2</v>
      </c>
      <c r="O16" s="7"/>
      <c r="P16" s="1">
        <v>0.32750000000000001</v>
      </c>
      <c r="Q16" s="1">
        <v>0.34470000000000001</v>
      </c>
      <c r="R16" s="8">
        <f t="shared" si="3"/>
        <v>-1.7199999999999993E-2</v>
      </c>
    </row>
    <row r="17" spans="2:18" s="2" customFormat="1">
      <c r="B17">
        <v>-1</v>
      </c>
      <c r="C17">
        <v>-2</v>
      </c>
      <c r="D17" s="1">
        <v>293.51299999999998</v>
      </c>
      <c r="E17" s="1">
        <v>287.47199999999998</v>
      </c>
      <c r="F17" s="5">
        <f t="shared" si="0"/>
        <v>6.0409999999999968</v>
      </c>
      <c r="G17" s="6"/>
      <c r="H17" s="1">
        <v>1.8085599999999999</v>
      </c>
      <c r="I17" s="1">
        <v>1.7436</v>
      </c>
      <c r="J17" s="5">
        <f t="shared" si="1"/>
        <v>6.4959999999999907E-2</v>
      </c>
      <c r="K17" s="6"/>
      <c r="L17" s="1">
        <v>0.45250000000000001</v>
      </c>
      <c r="M17" s="1">
        <v>0.46949999999999997</v>
      </c>
      <c r="N17" s="8">
        <f t="shared" si="2"/>
        <v>-1.699999999999996E-2</v>
      </c>
      <c r="O17" s="7"/>
      <c r="P17" s="1">
        <v>0.32569999999999999</v>
      </c>
      <c r="Q17" s="1">
        <v>0.3553</v>
      </c>
      <c r="R17" s="8">
        <f t="shared" si="3"/>
        <v>-2.9600000000000015E-2</v>
      </c>
    </row>
    <row r="18" spans="2:18" s="2" customFormat="1">
      <c r="B18">
        <v>0</v>
      </c>
      <c r="C18">
        <v>-2</v>
      </c>
      <c r="D18" s="1">
        <v>286.36099999999999</v>
      </c>
      <c r="E18" s="1">
        <v>289.392</v>
      </c>
      <c r="F18" s="5">
        <f t="shared" si="0"/>
        <v>-3.0310000000000059</v>
      </c>
      <c r="G18" s="6"/>
      <c r="H18" s="1">
        <v>1.7378</v>
      </c>
      <c r="I18" s="1">
        <v>1.7546900000000001</v>
      </c>
      <c r="J18" s="5">
        <f t="shared" si="1"/>
        <v>-1.6890000000000072E-2</v>
      </c>
      <c r="K18" s="6"/>
      <c r="L18" s="1">
        <v>0.47560000000000002</v>
      </c>
      <c r="M18" s="1">
        <v>0.4602</v>
      </c>
      <c r="N18" s="8">
        <f t="shared" si="2"/>
        <v>1.5400000000000025E-2</v>
      </c>
      <c r="O18" s="7"/>
      <c r="P18" s="1">
        <v>0.35610000000000003</v>
      </c>
      <c r="Q18" s="1">
        <v>0.34150000000000003</v>
      </c>
      <c r="R18" s="8">
        <f t="shared" si="3"/>
        <v>1.4600000000000002E-2</v>
      </c>
    </row>
    <row r="19" spans="2:18" s="2" customFormat="1">
      <c r="B19">
        <v>1</v>
      </c>
      <c r="C19">
        <v>-2</v>
      </c>
      <c r="D19" s="1">
        <v>297.14400000000001</v>
      </c>
      <c r="E19" s="1">
        <v>294.28699999999998</v>
      </c>
      <c r="F19" s="5">
        <f t="shared" si="0"/>
        <v>2.8570000000000277</v>
      </c>
      <c r="G19" s="6"/>
      <c r="H19" s="1">
        <v>1.7982499999999999</v>
      </c>
      <c r="I19" s="1">
        <v>1.78531</v>
      </c>
      <c r="J19" s="5">
        <f t="shared" si="1"/>
        <v>1.2939999999999952E-2</v>
      </c>
      <c r="K19" s="6"/>
      <c r="L19" s="1">
        <v>0.4577</v>
      </c>
      <c r="M19" s="1">
        <v>0.46139999999999998</v>
      </c>
      <c r="N19" s="8">
        <f t="shared" si="2"/>
        <v>-3.6999999999999811E-3</v>
      </c>
      <c r="O19" s="7"/>
      <c r="P19" s="1">
        <v>0.33429999999999999</v>
      </c>
      <c r="Q19" s="1">
        <v>0.3306</v>
      </c>
      <c r="R19" s="8">
        <f t="shared" si="3"/>
        <v>3.6999999999999811E-3</v>
      </c>
    </row>
    <row r="20" spans="2:18" s="2" customFormat="1">
      <c r="B20">
        <v>2</v>
      </c>
      <c r="C20">
        <v>-2</v>
      </c>
      <c r="D20" s="1">
        <v>297.34100000000001</v>
      </c>
      <c r="E20" s="1">
        <v>295.32600000000002</v>
      </c>
      <c r="F20" s="5">
        <f t="shared" si="0"/>
        <v>2.0149999999999864</v>
      </c>
      <c r="G20" s="6"/>
      <c r="H20" s="1">
        <v>1.80061</v>
      </c>
      <c r="I20" s="1">
        <v>1.8149299999999999</v>
      </c>
      <c r="J20" s="5">
        <f t="shared" si="1"/>
        <v>-1.4319999999999888E-2</v>
      </c>
      <c r="K20" s="6"/>
      <c r="L20" s="1">
        <v>0.45429999999999998</v>
      </c>
      <c r="M20" s="1">
        <v>0.45019999999999999</v>
      </c>
      <c r="N20" s="8">
        <f t="shared" si="2"/>
        <v>4.0999999999999925E-3</v>
      </c>
      <c r="O20" s="7"/>
      <c r="P20" s="1">
        <v>0.33279999999999998</v>
      </c>
      <c r="Q20" s="1">
        <v>0.31740000000000002</v>
      </c>
      <c r="R20" s="8">
        <f t="shared" si="3"/>
        <v>1.5399999999999969E-2</v>
      </c>
    </row>
    <row r="21" spans="2:18" s="2" customFormat="1">
      <c r="B21">
        <v>3</v>
      </c>
      <c r="C21">
        <v>-2</v>
      </c>
      <c r="D21" s="1">
        <v>289.24700000000001</v>
      </c>
      <c r="E21" s="1">
        <v>298.149</v>
      </c>
      <c r="F21" s="5">
        <f t="shared" si="0"/>
        <v>-8.9019999999999868</v>
      </c>
      <c r="G21" s="6"/>
      <c r="H21" s="1">
        <v>1.7745299999999999</v>
      </c>
      <c r="I21" s="1">
        <v>1.81504</v>
      </c>
      <c r="J21" s="5">
        <f t="shared" si="1"/>
        <v>-4.0510000000000046E-2</v>
      </c>
      <c r="K21" s="6"/>
      <c r="L21" s="1">
        <v>0.46810000000000002</v>
      </c>
      <c r="M21" s="1">
        <v>0.4491</v>
      </c>
      <c r="N21" s="8">
        <f t="shared" si="2"/>
        <v>1.9000000000000017E-2</v>
      </c>
      <c r="O21" s="7"/>
      <c r="P21" s="1">
        <v>0.35199999999999998</v>
      </c>
      <c r="Q21" s="1">
        <v>0.33210000000000001</v>
      </c>
      <c r="R21" s="8">
        <f t="shared" si="3"/>
        <v>1.9899999999999973E-2</v>
      </c>
    </row>
    <row r="22" spans="2:18" s="2" customFormat="1">
      <c r="B22">
        <v>4</v>
      </c>
      <c r="C22">
        <v>-2</v>
      </c>
      <c r="D22" s="1">
        <v>296.548</v>
      </c>
      <c r="E22" s="1">
        <v>294.25299999999999</v>
      </c>
      <c r="F22" s="5">
        <f t="shared" si="0"/>
        <v>2.2950000000000159</v>
      </c>
      <c r="G22" s="6"/>
      <c r="H22" s="1">
        <v>1.8259799999999999</v>
      </c>
      <c r="I22" s="1">
        <v>1.79112</v>
      </c>
      <c r="J22" s="5">
        <f t="shared" si="1"/>
        <v>3.4859999999999891E-2</v>
      </c>
      <c r="K22" s="6"/>
      <c r="L22" s="1">
        <v>0.46079999999999999</v>
      </c>
      <c r="M22" s="1">
        <v>0.4456</v>
      </c>
      <c r="N22" s="8">
        <f t="shared" si="2"/>
        <v>1.5199999999999991E-2</v>
      </c>
      <c r="O22" s="7"/>
      <c r="P22" s="1">
        <v>0.34110000000000001</v>
      </c>
      <c r="Q22" s="1">
        <v>0.3226</v>
      </c>
      <c r="R22" s="8">
        <f t="shared" si="3"/>
        <v>1.8500000000000016E-2</v>
      </c>
    </row>
    <row r="23" spans="2:18" s="2" customFormat="1">
      <c r="B23">
        <v>5</v>
      </c>
      <c r="C23">
        <v>-1</v>
      </c>
      <c r="D23" s="1">
        <v>288.93700000000001</v>
      </c>
      <c r="E23" s="1">
        <v>284.95400000000001</v>
      </c>
      <c r="F23" s="5">
        <f t="shared" si="0"/>
        <v>3.9830000000000041</v>
      </c>
      <c r="G23" s="6"/>
      <c r="H23" s="1">
        <v>1.7441500000000001</v>
      </c>
      <c r="I23" s="1">
        <v>1.71021</v>
      </c>
      <c r="J23" s="5">
        <f t="shared" si="1"/>
        <v>3.3940000000000081E-2</v>
      </c>
      <c r="K23" s="6"/>
      <c r="L23" s="1">
        <v>0.46260000000000001</v>
      </c>
      <c r="M23" s="1">
        <v>0.46360000000000001</v>
      </c>
      <c r="N23" s="8">
        <f t="shared" si="2"/>
        <v>-1.0000000000000009E-3</v>
      </c>
      <c r="O23" s="7"/>
      <c r="P23" s="1">
        <v>0.35260000000000002</v>
      </c>
      <c r="Q23" s="1">
        <v>0.34889999999999999</v>
      </c>
      <c r="R23" s="8">
        <f t="shared" si="3"/>
        <v>3.7000000000000366E-3</v>
      </c>
    </row>
    <row r="24" spans="2:18" s="2" customFormat="1">
      <c r="B24">
        <v>4</v>
      </c>
      <c r="C24">
        <v>-1</v>
      </c>
      <c r="D24" s="1">
        <v>287.18400000000003</v>
      </c>
      <c r="E24" s="1">
        <v>286.06900000000002</v>
      </c>
      <c r="F24" s="5">
        <f t="shared" si="0"/>
        <v>1.1150000000000091</v>
      </c>
      <c r="G24" s="6"/>
      <c r="H24" s="1">
        <v>1.77671</v>
      </c>
      <c r="I24" s="1">
        <v>1.7455700000000001</v>
      </c>
      <c r="J24" s="5">
        <f t="shared" si="1"/>
        <v>3.1139999999999946E-2</v>
      </c>
      <c r="K24" s="6"/>
      <c r="L24" s="1">
        <v>0.45610000000000001</v>
      </c>
      <c r="M24" s="1">
        <v>0.4587</v>
      </c>
      <c r="N24" s="8">
        <f t="shared" si="2"/>
        <v>-2.5999999999999912E-3</v>
      </c>
      <c r="O24" s="7"/>
      <c r="P24" s="1">
        <v>0.34029999999999999</v>
      </c>
      <c r="Q24" s="1">
        <v>0.34279999999999999</v>
      </c>
      <c r="R24" s="8">
        <f t="shared" si="3"/>
        <v>-2.5000000000000022E-3</v>
      </c>
    </row>
    <row r="25" spans="2:18" s="2" customFormat="1">
      <c r="B25">
        <v>3</v>
      </c>
      <c r="C25">
        <v>-1</v>
      </c>
      <c r="D25" s="1">
        <v>286.49599999999998</v>
      </c>
      <c r="E25" s="1">
        <v>296.89600000000002</v>
      </c>
      <c r="F25" s="5">
        <f t="shared" si="0"/>
        <v>-10.400000000000034</v>
      </c>
      <c r="G25" s="6"/>
      <c r="H25" s="1">
        <v>1.77668</v>
      </c>
      <c r="I25" s="1">
        <v>1.8144</v>
      </c>
      <c r="J25" s="5">
        <f t="shared" si="1"/>
        <v>-3.7719999999999976E-2</v>
      </c>
      <c r="K25" s="6"/>
      <c r="L25" s="1">
        <v>0.4587</v>
      </c>
      <c r="M25" s="1">
        <v>0.45169999999999999</v>
      </c>
      <c r="N25" s="8">
        <f t="shared" si="2"/>
        <v>7.0000000000000062E-3</v>
      </c>
      <c r="O25" s="7"/>
      <c r="P25" s="1">
        <v>0.32969999999999999</v>
      </c>
      <c r="Q25" s="1">
        <v>0.33160000000000001</v>
      </c>
      <c r="R25" s="8">
        <f t="shared" si="3"/>
        <v>-1.9000000000000128E-3</v>
      </c>
    </row>
    <row r="26" spans="2:18" s="2" customFormat="1">
      <c r="B26">
        <v>2</v>
      </c>
      <c r="C26">
        <v>-1</v>
      </c>
      <c r="D26" s="1">
        <v>282.89699999999999</v>
      </c>
      <c r="E26" s="1">
        <v>284.279</v>
      </c>
      <c r="F26" s="5">
        <f t="shared" si="0"/>
        <v>-1.382000000000005</v>
      </c>
      <c r="G26" s="6"/>
      <c r="H26" s="1">
        <v>1.7374000000000001</v>
      </c>
      <c r="I26" s="1">
        <v>1.7210000000000001</v>
      </c>
      <c r="J26" s="5">
        <f t="shared" si="1"/>
        <v>1.639999999999997E-2</v>
      </c>
      <c r="K26" s="6"/>
      <c r="L26" s="1">
        <v>0.4637</v>
      </c>
      <c r="M26" s="1">
        <v>0.46360000000000001</v>
      </c>
      <c r="N26" s="8">
        <f t="shared" si="2"/>
        <v>9.9999999999988987E-5</v>
      </c>
      <c r="O26" s="7"/>
      <c r="P26" s="1">
        <v>0.34639999999999999</v>
      </c>
      <c r="Q26" s="1">
        <v>0.35570000000000002</v>
      </c>
      <c r="R26" s="8">
        <f t="shared" si="3"/>
        <v>-9.3000000000000305E-3</v>
      </c>
    </row>
    <row r="27" spans="2:18" s="2" customFormat="1">
      <c r="B27">
        <v>1</v>
      </c>
      <c r="C27">
        <v>-1</v>
      </c>
      <c r="D27" s="1">
        <v>298.334</v>
      </c>
      <c r="E27" s="1">
        <v>287.38200000000001</v>
      </c>
      <c r="F27" s="5">
        <f t="shared" si="0"/>
        <v>10.951999999999998</v>
      </c>
      <c r="G27" s="6"/>
      <c r="H27" s="1">
        <v>1.8343100000000001</v>
      </c>
      <c r="I27" s="1">
        <v>1.7420100000000001</v>
      </c>
      <c r="J27" s="5">
        <f t="shared" si="1"/>
        <v>9.2300000000000049E-2</v>
      </c>
      <c r="K27" s="6"/>
      <c r="L27" s="1">
        <v>0.4602</v>
      </c>
      <c r="M27" s="1">
        <v>0.46310000000000001</v>
      </c>
      <c r="N27" s="8">
        <f t="shared" si="2"/>
        <v>-2.9000000000000137E-3</v>
      </c>
      <c r="O27" s="7"/>
      <c r="P27" s="1">
        <v>0.33429999999999999</v>
      </c>
      <c r="Q27" s="1">
        <v>0.34360000000000002</v>
      </c>
      <c r="R27" s="8">
        <f t="shared" si="3"/>
        <v>-9.3000000000000305E-3</v>
      </c>
    </row>
    <row r="28" spans="2:18" s="2" customFormat="1">
      <c r="B28">
        <v>0</v>
      </c>
      <c r="C28">
        <v>-1</v>
      </c>
      <c r="D28" s="1">
        <v>297.62599999999998</v>
      </c>
      <c r="E28" s="1">
        <v>301.17200000000003</v>
      </c>
      <c r="F28" s="5">
        <f t="shared" si="0"/>
        <v>-3.5460000000000491</v>
      </c>
      <c r="G28" s="6"/>
      <c r="H28" s="1">
        <v>1.7987299999999999</v>
      </c>
      <c r="I28" s="1">
        <v>1.8061100000000001</v>
      </c>
      <c r="J28" s="5">
        <f t="shared" si="1"/>
        <v>-7.3800000000001642E-3</v>
      </c>
      <c r="K28" s="6"/>
      <c r="L28" s="1">
        <v>0.4597</v>
      </c>
      <c r="M28" s="1">
        <v>0.4471</v>
      </c>
      <c r="N28" s="8">
        <f t="shared" si="2"/>
        <v>1.26E-2</v>
      </c>
      <c r="O28" s="7"/>
      <c r="P28" s="1">
        <v>0.32740000000000002</v>
      </c>
      <c r="Q28" s="1">
        <v>0.32669999999999999</v>
      </c>
      <c r="R28" s="8">
        <f t="shared" si="3"/>
        <v>7.0000000000003393E-4</v>
      </c>
    </row>
    <row r="29" spans="2:18" s="2" customFormat="1">
      <c r="B29">
        <v>-1</v>
      </c>
      <c r="C29">
        <v>-1</v>
      </c>
      <c r="D29" s="1">
        <v>297.92599999999999</v>
      </c>
      <c r="E29" s="1">
        <v>284.54199999999997</v>
      </c>
      <c r="F29" s="5">
        <f t="shared" si="0"/>
        <v>13.384000000000015</v>
      </c>
      <c r="G29" s="6"/>
      <c r="H29" s="1">
        <v>1.81029</v>
      </c>
      <c r="I29" s="1">
        <v>1.7333000000000001</v>
      </c>
      <c r="J29" s="5">
        <f t="shared" si="1"/>
        <v>7.6989999999999892E-2</v>
      </c>
      <c r="K29" s="6"/>
      <c r="L29" s="1">
        <v>0.45269999999999999</v>
      </c>
      <c r="M29" s="1">
        <v>0.47749999999999998</v>
      </c>
      <c r="N29" s="8">
        <f t="shared" si="2"/>
        <v>-2.4799999999999989E-2</v>
      </c>
      <c r="O29" s="7"/>
      <c r="P29" s="1">
        <v>0.32769999999999999</v>
      </c>
      <c r="Q29" s="1">
        <v>0.35110000000000002</v>
      </c>
      <c r="R29" s="8">
        <f t="shared" si="3"/>
        <v>-2.3400000000000032E-2</v>
      </c>
    </row>
    <row r="30" spans="2:18" s="2" customFormat="1">
      <c r="B30">
        <v>-2</v>
      </c>
      <c r="C30">
        <v>-1</v>
      </c>
      <c r="D30" s="1">
        <v>296.20800000000003</v>
      </c>
      <c r="E30" s="1">
        <v>289.59399999999999</v>
      </c>
      <c r="F30" s="5">
        <f t="shared" si="0"/>
        <v>6.6140000000000327</v>
      </c>
      <c r="G30" s="6"/>
      <c r="H30" s="1">
        <v>1.8141099999999999</v>
      </c>
      <c r="I30" s="1">
        <v>1.7508999999999999</v>
      </c>
      <c r="J30" s="5">
        <f t="shared" si="1"/>
        <v>6.3209999999999988E-2</v>
      </c>
      <c r="K30" s="6"/>
      <c r="L30" s="1">
        <v>0.44369999999999998</v>
      </c>
      <c r="M30" s="1">
        <v>0.44679999999999997</v>
      </c>
      <c r="N30" s="8">
        <f t="shared" si="2"/>
        <v>-3.0999999999999917E-3</v>
      </c>
      <c r="O30" s="7"/>
      <c r="P30" s="1">
        <v>0.3236</v>
      </c>
      <c r="Q30" s="1">
        <v>0.33210000000000001</v>
      </c>
      <c r="R30" s="8">
        <f t="shared" si="3"/>
        <v>-8.5000000000000075E-3</v>
      </c>
    </row>
    <row r="31" spans="2:18" s="2" customFormat="1">
      <c r="B31">
        <v>-3</v>
      </c>
      <c r="C31">
        <v>-1</v>
      </c>
      <c r="D31" s="1">
        <v>279.59300000000002</v>
      </c>
      <c r="E31" s="1">
        <v>283.92500000000001</v>
      </c>
      <c r="F31" s="5">
        <f t="shared" si="0"/>
        <v>-4.3319999999999936</v>
      </c>
      <c r="G31" s="6"/>
      <c r="H31" s="1">
        <v>1.71174</v>
      </c>
      <c r="I31" s="1">
        <v>1.75343</v>
      </c>
      <c r="J31" s="5">
        <f t="shared" si="1"/>
        <v>-4.1690000000000005E-2</v>
      </c>
      <c r="K31" s="6"/>
      <c r="L31" s="1">
        <v>0.4556</v>
      </c>
      <c r="M31" s="1">
        <v>0.4622</v>
      </c>
      <c r="N31" s="8">
        <f t="shared" si="2"/>
        <v>-6.5999999999999948E-3</v>
      </c>
      <c r="O31" s="7"/>
      <c r="P31" s="1">
        <v>0.34789999999999999</v>
      </c>
      <c r="Q31" s="1">
        <v>0.34110000000000001</v>
      </c>
      <c r="R31" s="8">
        <f t="shared" si="3"/>
        <v>6.7999999999999727E-3</v>
      </c>
    </row>
    <row r="32" spans="2:18" s="2" customFormat="1">
      <c r="B32">
        <v>-4</v>
      </c>
      <c r="C32">
        <v>-1</v>
      </c>
      <c r="D32" s="1">
        <v>285.73200000000003</v>
      </c>
      <c r="E32" s="1">
        <v>289.62900000000002</v>
      </c>
      <c r="F32" s="5">
        <f t="shared" si="0"/>
        <v>-3.8969999999999914</v>
      </c>
      <c r="G32" s="6"/>
      <c r="H32" s="1">
        <v>1.77711</v>
      </c>
      <c r="I32" s="1">
        <v>1.79928</v>
      </c>
      <c r="J32" s="5">
        <f t="shared" si="1"/>
        <v>-2.2170000000000023E-2</v>
      </c>
      <c r="K32" s="6"/>
      <c r="L32" s="1">
        <v>0.45269999999999999</v>
      </c>
      <c r="M32" s="1">
        <v>0.43309999999999998</v>
      </c>
      <c r="N32" s="8">
        <f t="shared" si="2"/>
        <v>1.9600000000000006E-2</v>
      </c>
      <c r="O32" s="7"/>
      <c r="P32" s="1">
        <v>0.33079999999999998</v>
      </c>
      <c r="Q32" s="1">
        <v>0.3145</v>
      </c>
      <c r="R32" s="8">
        <f t="shared" si="3"/>
        <v>1.6299999999999981E-2</v>
      </c>
    </row>
    <row r="33" spans="2:18" s="2" customFormat="1">
      <c r="B33">
        <v>-5</v>
      </c>
      <c r="C33">
        <v>-1</v>
      </c>
      <c r="D33" s="1">
        <v>284.83600000000001</v>
      </c>
      <c r="E33" s="1">
        <v>287.08199999999999</v>
      </c>
      <c r="F33" s="5">
        <f t="shared" si="0"/>
        <v>-2.2459999999999809</v>
      </c>
      <c r="G33" s="6"/>
      <c r="H33" s="1">
        <v>1.7294</v>
      </c>
      <c r="I33" s="1">
        <v>1.7637100000000001</v>
      </c>
      <c r="J33" s="5">
        <f t="shared" si="1"/>
        <v>-3.4310000000000063E-2</v>
      </c>
      <c r="K33" s="6"/>
      <c r="L33" s="1">
        <v>0.45689999999999997</v>
      </c>
      <c r="M33" s="1">
        <v>0.4607</v>
      </c>
      <c r="N33" s="8">
        <f t="shared" si="2"/>
        <v>-3.8000000000000256E-3</v>
      </c>
      <c r="O33" s="7"/>
      <c r="P33" s="1">
        <v>0.34360000000000002</v>
      </c>
      <c r="Q33" s="1">
        <v>0.34749999999999998</v>
      </c>
      <c r="R33" s="8">
        <f t="shared" si="3"/>
        <v>-3.8999999999999591E-3</v>
      </c>
    </row>
    <row r="34" spans="2:18" s="2" customFormat="1">
      <c r="B34">
        <v>-5</v>
      </c>
      <c r="C34">
        <v>0</v>
      </c>
      <c r="D34" s="1">
        <v>279.03100000000001</v>
      </c>
      <c r="E34" s="1">
        <v>283.59500000000003</v>
      </c>
      <c r="F34" s="5">
        <f t="shared" si="0"/>
        <v>-4.5640000000000214</v>
      </c>
      <c r="G34" s="6"/>
      <c r="H34" s="1">
        <v>1.7071700000000001</v>
      </c>
      <c r="I34" s="1">
        <v>1.77305</v>
      </c>
      <c r="J34" s="5">
        <f t="shared" si="1"/>
        <v>-6.5879999999999939E-2</v>
      </c>
      <c r="K34" s="6"/>
      <c r="L34" s="1">
        <v>0.45590000000000003</v>
      </c>
      <c r="M34" s="1">
        <v>0.45729999999999998</v>
      </c>
      <c r="N34" s="8">
        <f t="shared" si="2"/>
        <v>-1.3999999999999568E-3</v>
      </c>
      <c r="O34" s="7"/>
      <c r="P34" s="1">
        <v>0.34160000000000001</v>
      </c>
      <c r="Q34" s="1">
        <v>0.3306</v>
      </c>
      <c r="R34" s="8">
        <f t="shared" si="3"/>
        <v>1.100000000000001E-2</v>
      </c>
    </row>
    <row r="35" spans="2:18" s="2" customFormat="1">
      <c r="B35">
        <v>-4</v>
      </c>
      <c r="C35">
        <v>0</v>
      </c>
      <c r="D35" s="1">
        <v>271.108</v>
      </c>
      <c r="E35" s="1">
        <v>281.78500000000003</v>
      </c>
      <c r="F35" s="5">
        <f t="shared" si="0"/>
        <v>-10.677000000000021</v>
      </c>
      <c r="G35" s="6"/>
      <c r="H35" s="1">
        <v>1.7288399999999999</v>
      </c>
      <c r="I35" s="1">
        <v>1.72993</v>
      </c>
      <c r="J35" s="5">
        <f t="shared" si="1"/>
        <v>-1.0900000000000354E-3</v>
      </c>
      <c r="K35" s="6"/>
      <c r="L35" s="1">
        <v>0.46439999999999998</v>
      </c>
      <c r="M35" s="1">
        <v>0.46100000000000002</v>
      </c>
      <c r="N35" s="8">
        <f t="shared" si="2"/>
        <v>3.3999999999999586E-3</v>
      </c>
      <c r="O35" s="7"/>
      <c r="P35" s="1">
        <v>0.34570000000000001</v>
      </c>
      <c r="Q35" s="1">
        <v>0.34229999999999999</v>
      </c>
      <c r="R35" s="8">
        <f t="shared" si="3"/>
        <v>3.4000000000000141E-3</v>
      </c>
    </row>
    <row r="36" spans="2:18" s="2" customFormat="1">
      <c r="B36">
        <v>-3</v>
      </c>
      <c r="C36">
        <v>0</v>
      </c>
      <c r="D36" s="1">
        <v>281.08999999999997</v>
      </c>
      <c r="E36" s="1">
        <v>285.96300000000002</v>
      </c>
      <c r="F36" s="5">
        <f t="shared" si="0"/>
        <v>-4.8730000000000473</v>
      </c>
      <c r="G36" s="6"/>
      <c r="H36" s="1">
        <v>1.7446200000000001</v>
      </c>
      <c r="I36" s="1">
        <v>1.7525299999999999</v>
      </c>
      <c r="J36" s="5">
        <f t="shared" si="1"/>
        <v>-7.9099999999998616E-3</v>
      </c>
      <c r="K36" s="6"/>
      <c r="L36" s="1">
        <v>0.46029999999999999</v>
      </c>
      <c r="M36" s="1">
        <v>0.45979999999999999</v>
      </c>
      <c r="N36" s="8">
        <f t="shared" si="2"/>
        <v>5.0000000000000044E-4</v>
      </c>
      <c r="O36" s="7"/>
      <c r="P36" s="1">
        <v>0.3397</v>
      </c>
      <c r="Q36" s="1">
        <v>0.34229999999999999</v>
      </c>
      <c r="R36" s="8">
        <f t="shared" si="3"/>
        <v>-2.5999999999999912E-3</v>
      </c>
    </row>
    <row r="37" spans="2:18" s="2" customFormat="1">
      <c r="B37">
        <v>-2</v>
      </c>
      <c r="C37">
        <v>0</v>
      </c>
      <c r="D37" s="1">
        <v>279.73500000000001</v>
      </c>
      <c r="E37" s="1">
        <v>288.416</v>
      </c>
      <c r="F37" s="5">
        <f t="shared" si="0"/>
        <v>-8.6809999999999832</v>
      </c>
      <c r="G37" s="6"/>
      <c r="H37" s="1">
        <v>1.76349</v>
      </c>
      <c r="I37" s="1">
        <v>1.75362</v>
      </c>
      <c r="J37" s="5">
        <f t="shared" si="1"/>
        <v>9.8700000000000454E-3</v>
      </c>
      <c r="K37" s="6"/>
      <c r="L37" s="1">
        <v>0.45979999999999999</v>
      </c>
      <c r="M37" s="1">
        <v>0.45440000000000003</v>
      </c>
      <c r="N37" s="8">
        <f t="shared" si="2"/>
        <v>5.3999999999999604E-3</v>
      </c>
      <c r="O37" s="7"/>
      <c r="P37" s="1">
        <v>0.33879999999999999</v>
      </c>
      <c r="Q37" s="1">
        <v>0.34210000000000002</v>
      </c>
      <c r="R37" s="8">
        <f t="shared" si="3"/>
        <v>-3.3000000000000251E-3</v>
      </c>
    </row>
    <row r="38" spans="2:18" s="2" customFormat="1">
      <c r="B38">
        <v>-1</v>
      </c>
      <c r="C38">
        <v>0</v>
      </c>
      <c r="D38" s="1">
        <v>293.51400000000001</v>
      </c>
      <c r="E38" s="1">
        <v>294.05099999999999</v>
      </c>
      <c r="F38" s="5">
        <f t="shared" si="0"/>
        <v>-0.53699999999997772</v>
      </c>
      <c r="G38" s="6"/>
      <c r="H38" s="1">
        <v>1.7967</v>
      </c>
      <c r="I38" s="1">
        <v>1.7916099999999999</v>
      </c>
      <c r="J38" s="5">
        <f t="shared" si="1"/>
        <v>5.0900000000000389E-3</v>
      </c>
      <c r="K38" s="6"/>
      <c r="L38" s="1">
        <v>0.45440000000000003</v>
      </c>
      <c r="M38" s="1">
        <v>0.45590000000000003</v>
      </c>
      <c r="N38" s="8">
        <f t="shared" si="2"/>
        <v>-1.5000000000000013E-3</v>
      </c>
      <c r="O38" s="7"/>
      <c r="P38" s="1">
        <v>0.34029999999999999</v>
      </c>
      <c r="Q38" s="1">
        <v>0.33550000000000002</v>
      </c>
      <c r="R38" s="8">
        <f t="shared" si="3"/>
        <v>4.799999999999971E-3</v>
      </c>
    </row>
    <row r="39" spans="2:18" s="2" customFormat="1">
      <c r="B39">
        <v>0</v>
      </c>
      <c r="C39">
        <v>0</v>
      </c>
      <c r="D39" s="1">
        <v>295.43900000000002</v>
      </c>
      <c r="E39" s="1">
        <v>296.39699999999999</v>
      </c>
      <c r="F39" s="5">
        <f t="shared" si="0"/>
        <v>-0.95799999999996999</v>
      </c>
      <c r="G39" s="6"/>
      <c r="H39" s="1">
        <v>1.8244400000000001</v>
      </c>
      <c r="I39" s="1">
        <v>1.81175</v>
      </c>
      <c r="J39" s="5">
        <f t="shared" si="1"/>
        <v>1.269000000000009E-2</v>
      </c>
      <c r="K39" s="6"/>
      <c r="L39" s="1">
        <v>0.45750000000000002</v>
      </c>
      <c r="M39" s="1">
        <v>0.46310000000000001</v>
      </c>
      <c r="N39" s="8">
        <f t="shared" si="2"/>
        <v>-5.5999999999999939E-3</v>
      </c>
      <c r="O39" s="7"/>
      <c r="P39" s="1">
        <v>0.33450000000000002</v>
      </c>
      <c r="Q39" s="1">
        <v>0.33250000000000002</v>
      </c>
      <c r="R39" s="8">
        <f t="shared" si="3"/>
        <v>2.0000000000000018E-3</v>
      </c>
    </row>
    <row r="40" spans="2:18" s="2" customFormat="1">
      <c r="B40">
        <v>1</v>
      </c>
      <c r="C40">
        <v>0</v>
      </c>
      <c r="D40" s="1">
        <v>300.76499999999999</v>
      </c>
      <c r="E40" s="1">
        <v>290.94600000000003</v>
      </c>
      <c r="F40" s="5">
        <f t="shared" si="0"/>
        <v>9.81899999999996</v>
      </c>
      <c r="G40" s="6"/>
      <c r="H40" s="1">
        <v>1.8419000000000001</v>
      </c>
      <c r="I40" s="1">
        <v>1.7580899999999999</v>
      </c>
      <c r="J40" s="5">
        <f t="shared" si="1"/>
        <v>8.3810000000000162E-2</v>
      </c>
      <c r="K40" s="6"/>
      <c r="L40" s="1">
        <v>0.44929999999999998</v>
      </c>
      <c r="M40" s="1">
        <v>0.47360000000000002</v>
      </c>
      <c r="N40" s="8">
        <f t="shared" si="2"/>
        <v>-2.4300000000000044E-2</v>
      </c>
      <c r="O40" s="7"/>
      <c r="P40" s="1">
        <v>0.33139999999999997</v>
      </c>
      <c r="Q40" s="1">
        <v>0.35189999999999999</v>
      </c>
      <c r="R40" s="8">
        <f t="shared" si="3"/>
        <v>-2.0500000000000018E-2</v>
      </c>
    </row>
    <row r="41" spans="2:18" s="2" customFormat="1">
      <c r="B41">
        <v>2</v>
      </c>
      <c r="C41">
        <v>0</v>
      </c>
      <c r="D41" s="1">
        <v>285.33699999999999</v>
      </c>
      <c r="E41" s="1">
        <v>292.11500000000001</v>
      </c>
      <c r="F41" s="5">
        <f t="shared" si="0"/>
        <v>-6.77800000000002</v>
      </c>
      <c r="G41" s="6"/>
      <c r="H41" s="1">
        <v>1.75116</v>
      </c>
      <c r="I41" s="1">
        <v>1.80054</v>
      </c>
      <c r="J41" s="5">
        <f t="shared" si="1"/>
        <v>-4.9379999999999979E-2</v>
      </c>
      <c r="K41" s="6"/>
      <c r="L41" s="1">
        <v>0.46829999999999999</v>
      </c>
      <c r="M41" s="1">
        <v>0.4471</v>
      </c>
      <c r="N41" s="8">
        <f t="shared" si="2"/>
        <v>2.1199999999999997E-2</v>
      </c>
      <c r="O41" s="7"/>
      <c r="P41" s="1">
        <v>0.35060000000000002</v>
      </c>
      <c r="Q41" s="1">
        <v>0.33279999999999998</v>
      </c>
      <c r="R41" s="8">
        <f t="shared" si="3"/>
        <v>1.7800000000000038E-2</v>
      </c>
    </row>
    <row r="42" spans="2:18" s="2" customFormat="1">
      <c r="B42">
        <v>3</v>
      </c>
      <c r="C42">
        <v>0</v>
      </c>
      <c r="D42" s="1">
        <v>280.20999999999998</v>
      </c>
      <c r="E42" s="1">
        <v>287.23899999999998</v>
      </c>
      <c r="F42" s="5">
        <f t="shared" si="0"/>
        <v>-7.0289999999999964</v>
      </c>
      <c r="G42" s="6"/>
      <c r="H42" s="1">
        <v>1.74549</v>
      </c>
      <c r="I42" s="1">
        <v>1.7720499999999999</v>
      </c>
      <c r="J42" s="5">
        <f t="shared" si="1"/>
        <v>-2.6559999999999917E-2</v>
      </c>
      <c r="K42" s="6"/>
      <c r="L42" s="1">
        <v>0.45100000000000001</v>
      </c>
      <c r="M42" s="1">
        <v>0.45319999999999999</v>
      </c>
      <c r="N42" s="8">
        <f t="shared" si="2"/>
        <v>-2.1999999999999797E-3</v>
      </c>
      <c r="O42" s="7"/>
      <c r="P42" s="1">
        <v>0.32990000000000003</v>
      </c>
      <c r="Q42" s="1">
        <v>0.33329999999999999</v>
      </c>
      <c r="R42" s="8">
        <f t="shared" si="3"/>
        <v>-3.3999999999999586E-3</v>
      </c>
    </row>
    <row r="43" spans="2:18" s="2" customFormat="1">
      <c r="B43">
        <v>4</v>
      </c>
      <c r="C43">
        <v>0</v>
      </c>
      <c r="D43" s="1">
        <v>285.87200000000001</v>
      </c>
      <c r="E43" s="1">
        <v>287.86599999999999</v>
      </c>
      <c r="F43" s="5">
        <f t="shared" si="0"/>
        <v>-1.9939999999999714</v>
      </c>
      <c r="G43" s="6"/>
      <c r="H43" s="1">
        <v>1.74769</v>
      </c>
      <c r="I43" s="1">
        <v>1.72149</v>
      </c>
      <c r="J43" s="5">
        <f t="shared" si="1"/>
        <v>2.6200000000000001E-2</v>
      </c>
      <c r="K43" s="6"/>
      <c r="L43" s="1">
        <v>0.45639999999999997</v>
      </c>
      <c r="M43" s="1">
        <v>0.46410000000000001</v>
      </c>
      <c r="N43" s="8">
        <f t="shared" si="2"/>
        <v>-7.7000000000000401E-3</v>
      </c>
      <c r="O43" s="7"/>
      <c r="P43" s="1">
        <v>0.33179999999999998</v>
      </c>
      <c r="Q43" s="1">
        <v>0.3483</v>
      </c>
      <c r="R43" s="8">
        <f t="shared" si="3"/>
        <v>-1.6500000000000015E-2</v>
      </c>
    </row>
    <row r="44" spans="2:18" s="2" customFormat="1">
      <c r="B44">
        <v>5</v>
      </c>
      <c r="C44">
        <v>0</v>
      </c>
      <c r="D44" s="1">
        <v>270.52699999999999</v>
      </c>
      <c r="E44" s="1">
        <v>279.45699999999999</v>
      </c>
      <c r="F44" s="5">
        <f t="shared" si="0"/>
        <v>-8.9300000000000068</v>
      </c>
      <c r="G44" s="6"/>
      <c r="H44" s="1">
        <v>1.7074100000000001</v>
      </c>
      <c r="I44" s="1">
        <v>1.70303</v>
      </c>
      <c r="J44" s="5">
        <f t="shared" si="1"/>
        <v>4.3800000000000505E-3</v>
      </c>
      <c r="K44" s="6"/>
      <c r="L44" s="1">
        <v>0.47039999999999998</v>
      </c>
      <c r="M44" s="1">
        <v>0.46239999999999998</v>
      </c>
      <c r="N44" s="8">
        <f t="shared" si="2"/>
        <v>8.0000000000000071E-3</v>
      </c>
      <c r="O44" s="7"/>
      <c r="P44" s="1">
        <v>0.34989999999999999</v>
      </c>
      <c r="Q44" s="1">
        <v>0.34210000000000002</v>
      </c>
      <c r="R44" s="8">
        <f t="shared" si="3"/>
        <v>7.7999999999999736E-3</v>
      </c>
    </row>
    <row r="45" spans="2:18" s="2" customFormat="1">
      <c r="B45">
        <v>5</v>
      </c>
      <c r="C45">
        <v>1</v>
      </c>
      <c r="D45" s="1">
        <v>228.715</v>
      </c>
      <c r="E45" s="1">
        <v>243.17</v>
      </c>
      <c r="F45" s="5">
        <f t="shared" si="0"/>
        <v>-14.454999999999984</v>
      </c>
      <c r="G45" s="6"/>
      <c r="H45" s="1">
        <v>1.5906400000000001</v>
      </c>
      <c r="I45" s="1">
        <v>1.5513699999999999</v>
      </c>
      <c r="J45" s="5">
        <f t="shared" si="1"/>
        <v>3.9270000000000138E-2</v>
      </c>
      <c r="K45" s="6"/>
      <c r="L45" s="1">
        <v>0.47</v>
      </c>
      <c r="M45" s="1">
        <v>0.46</v>
      </c>
      <c r="N45" s="8">
        <f t="shared" si="2"/>
        <v>9.9999999999999534E-3</v>
      </c>
      <c r="O45" s="7"/>
      <c r="P45" s="1">
        <v>0.34770000000000001</v>
      </c>
      <c r="Q45" s="1">
        <v>0.34470000000000001</v>
      </c>
      <c r="R45" s="8">
        <f t="shared" si="3"/>
        <v>3.0000000000000027E-3</v>
      </c>
    </row>
    <row r="46" spans="2:18" s="2" customFormat="1">
      <c r="B46">
        <v>3</v>
      </c>
      <c r="C46">
        <v>1</v>
      </c>
      <c r="D46" s="1">
        <v>63.587400000000002</v>
      </c>
      <c r="E46" s="1">
        <v>67.173400000000001</v>
      </c>
      <c r="F46" s="5">
        <f t="shared" si="0"/>
        <v>-3.5859999999999985</v>
      </c>
      <c r="G46" s="6"/>
      <c r="H46" s="1">
        <v>0.56162900000000004</v>
      </c>
      <c r="I46" s="1">
        <v>0.57406999999999997</v>
      </c>
      <c r="J46" s="5">
        <f t="shared" si="1"/>
        <v>-1.2440999999999924E-2</v>
      </c>
      <c r="K46" s="6"/>
      <c r="L46" s="1">
        <v>0.46489999999999998</v>
      </c>
      <c r="M46" s="1">
        <v>0.44879999999999998</v>
      </c>
      <c r="N46" s="8">
        <f t="shared" si="2"/>
        <v>1.6100000000000003E-2</v>
      </c>
      <c r="O46" s="7"/>
      <c r="P46" s="1">
        <v>0.3483</v>
      </c>
      <c r="Q46" s="1">
        <v>0.3241</v>
      </c>
      <c r="R46" s="8">
        <f t="shared" si="3"/>
        <v>2.4199999999999999E-2</v>
      </c>
    </row>
    <row r="47" spans="2:18" s="2" customFormat="1">
      <c r="B47">
        <v>2</v>
      </c>
      <c r="C47">
        <v>1</v>
      </c>
      <c r="D47" s="1">
        <v>293.137</v>
      </c>
      <c r="E47" s="1">
        <v>298.93599999999998</v>
      </c>
      <c r="F47" s="5">
        <f t="shared" si="0"/>
        <v>-5.7989999999999782</v>
      </c>
      <c r="G47" s="6"/>
      <c r="H47" s="1">
        <v>1.7899799999999999</v>
      </c>
      <c r="I47" s="1">
        <v>1.8099400000000001</v>
      </c>
      <c r="J47" s="5">
        <f t="shared" si="1"/>
        <v>-1.99600000000002E-2</v>
      </c>
      <c r="K47" s="6"/>
      <c r="L47" s="1">
        <v>0.4612</v>
      </c>
      <c r="M47" s="1">
        <v>0.42509999999999998</v>
      </c>
      <c r="N47" s="8">
        <f t="shared" si="2"/>
        <v>3.6100000000000021E-2</v>
      </c>
      <c r="O47" s="7"/>
      <c r="P47" s="1">
        <v>0.34300000000000003</v>
      </c>
      <c r="Q47" s="1">
        <v>0.31140000000000001</v>
      </c>
      <c r="R47" s="8">
        <f t="shared" si="3"/>
        <v>3.1600000000000017E-2</v>
      </c>
    </row>
    <row r="48" spans="2:18" s="2" customFormat="1">
      <c r="B48">
        <v>1</v>
      </c>
      <c r="C48">
        <v>1</v>
      </c>
      <c r="D48" s="1">
        <v>295.18200000000002</v>
      </c>
      <c r="E48" s="1">
        <v>286.72500000000002</v>
      </c>
      <c r="F48" s="5">
        <f t="shared" si="0"/>
        <v>8.4569999999999936</v>
      </c>
      <c r="G48" s="6"/>
      <c r="H48" s="1">
        <v>1.82548</v>
      </c>
      <c r="I48" s="1">
        <v>1.73278</v>
      </c>
      <c r="J48" s="5">
        <f t="shared" si="1"/>
        <v>9.2700000000000005E-2</v>
      </c>
      <c r="K48" s="6"/>
      <c r="L48" s="1">
        <v>0.44879999999999998</v>
      </c>
      <c r="M48" s="1">
        <v>0.4647</v>
      </c>
      <c r="N48" s="8">
        <f t="shared" si="2"/>
        <v>-1.5900000000000025E-2</v>
      </c>
      <c r="O48" s="7"/>
      <c r="P48" s="1">
        <v>0.3301</v>
      </c>
      <c r="Q48" s="1">
        <v>0.34789999999999999</v>
      </c>
      <c r="R48" s="8">
        <f t="shared" si="3"/>
        <v>-1.7799999999999983E-2</v>
      </c>
    </row>
    <row r="49" spans="2:18" s="2" customFormat="1">
      <c r="B49">
        <v>0</v>
      </c>
      <c r="C49">
        <v>1</v>
      </c>
      <c r="D49" s="1">
        <v>280.08600000000001</v>
      </c>
      <c r="E49" s="1">
        <v>284.51499999999999</v>
      </c>
      <c r="F49" s="5">
        <f t="shared" si="0"/>
        <v>-4.4289999999999736</v>
      </c>
      <c r="G49" s="6"/>
      <c r="H49" s="1">
        <v>1.6995800000000001</v>
      </c>
      <c r="I49" s="1">
        <v>1.72468</v>
      </c>
      <c r="J49" s="5">
        <f t="shared" si="1"/>
        <v>-2.50999999999999E-2</v>
      </c>
      <c r="K49" s="6"/>
      <c r="L49" s="1">
        <v>0.46810000000000002</v>
      </c>
      <c r="M49" s="1">
        <v>0.45929999999999999</v>
      </c>
      <c r="N49" s="8">
        <f t="shared" si="2"/>
        <v>8.80000000000003E-3</v>
      </c>
      <c r="O49" s="7"/>
      <c r="P49" s="1">
        <v>0.3503</v>
      </c>
      <c r="Q49" s="1">
        <v>0.34599999999999997</v>
      </c>
      <c r="R49" s="8">
        <f t="shared" si="3"/>
        <v>4.300000000000026E-3</v>
      </c>
    </row>
    <row r="50" spans="2:18" s="2" customFormat="1">
      <c r="B50">
        <v>-1</v>
      </c>
      <c r="C50">
        <v>1</v>
      </c>
      <c r="D50" s="1">
        <v>284.28899999999999</v>
      </c>
      <c r="E50" s="1">
        <v>286.37200000000001</v>
      </c>
      <c r="F50" s="5">
        <f t="shared" si="0"/>
        <v>-2.0830000000000268</v>
      </c>
      <c r="G50" s="6"/>
      <c r="H50" s="1">
        <v>1.75739</v>
      </c>
      <c r="I50" s="1">
        <v>1.7384599999999999</v>
      </c>
      <c r="J50" s="5">
        <f t="shared" si="1"/>
        <v>1.8930000000000113E-2</v>
      </c>
      <c r="K50" s="6"/>
      <c r="L50" s="1">
        <v>0.45750000000000002</v>
      </c>
      <c r="M50" s="1">
        <v>0.46</v>
      </c>
      <c r="N50" s="8">
        <f t="shared" si="2"/>
        <v>-2.5000000000000022E-3</v>
      </c>
      <c r="O50" s="7"/>
      <c r="P50" s="1">
        <v>0.3427</v>
      </c>
      <c r="Q50" s="1">
        <v>0.34110000000000001</v>
      </c>
      <c r="R50" s="8">
        <f t="shared" si="3"/>
        <v>1.5999999999999903E-3</v>
      </c>
    </row>
    <row r="51" spans="2:18" s="2" customFormat="1">
      <c r="B51">
        <v>-2</v>
      </c>
      <c r="C51">
        <v>1</v>
      </c>
      <c r="D51" s="1">
        <v>287.61500000000001</v>
      </c>
      <c r="E51" s="1">
        <v>286.65600000000001</v>
      </c>
      <c r="F51" s="5">
        <f t="shared" si="0"/>
        <v>0.95900000000000318</v>
      </c>
      <c r="G51" s="6"/>
      <c r="H51" s="1">
        <v>1.7521500000000001</v>
      </c>
      <c r="I51" s="1">
        <v>1.7257499999999999</v>
      </c>
      <c r="J51" s="5">
        <f t="shared" si="1"/>
        <v>2.6400000000000201E-2</v>
      </c>
      <c r="K51" s="6"/>
      <c r="L51" s="1">
        <v>0.46339999999999998</v>
      </c>
      <c r="M51" s="1">
        <v>0.46489999999999998</v>
      </c>
      <c r="N51" s="8">
        <f t="shared" si="2"/>
        <v>-1.5000000000000013E-3</v>
      </c>
      <c r="O51" s="7"/>
      <c r="P51" s="1">
        <v>0.3483</v>
      </c>
      <c r="Q51" s="1">
        <v>0.34279999999999999</v>
      </c>
      <c r="R51" s="8">
        <f t="shared" si="3"/>
        <v>5.5000000000000049E-3</v>
      </c>
    </row>
    <row r="52" spans="2:18" s="2" customFormat="1">
      <c r="B52">
        <v>-3</v>
      </c>
      <c r="C52">
        <v>1</v>
      </c>
      <c r="D52" s="1">
        <v>293.45100000000002</v>
      </c>
      <c r="E52" s="1">
        <v>297.20800000000003</v>
      </c>
      <c r="F52" s="5">
        <f t="shared" si="0"/>
        <v>-3.757000000000005</v>
      </c>
      <c r="G52" s="6"/>
      <c r="H52" s="1">
        <v>1.7704500000000001</v>
      </c>
      <c r="I52" s="1">
        <v>1.8133300000000001</v>
      </c>
      <c r="J52" s="5">
        <f t="shared" si="1"/>
        <v>-4.2880000000000029E-2</v>
      </c>
      <c r="K52" s="6"/>
      <c r="L52" s="1">
        <v>0.46189999999999998</v>
      </c>
      <c r="M52" s="1">
        <v>0.44850000000000001</v>
      </c>
      <c r="N52" s="8">
        <f t="shared" si="2"/>
        <v>1.3399999999999967E-2</v>
      </c>
      <c r="O52" s="7"/>
      <c r="P52" s="1">
        <v>0.34939999999999999</v>
      </c>
      <c r="Q52" s="1">
        <v>0.33550000000000002</v>
      </c>
      <c r="R52" s="8">
        <f t="shared" si="3"/>
        <v>1.3899999999999968E-2</v>
      </c>
    </row>
    <row r="53" spans="2:18" s="2" customFormat="1">
      <c r="B53">
        <v>-4</v>
      </c>
      <c r="C53">
        <v>1</v>
      </c>
      <c r="D53" s="1">
        <v>276.50299999999999</v>
      </c>
      <c r="E53" s="1">
        <v>283.82499999999999</v>
      </c>
      <c r="F53" s="5">
        <f t="shared" si="0"/>
        <v>-7.3220000000000027</v>
      </c>
      <c r="G53" s="6"/>
      <c r="H53" s="1">
        <v>1.66787</v>
      </c>
      <c r="I53" s="1">
        <v>1.7145999999999999</v>
      </c>
      <c r="J53" s="5">
        <f t="shared" si="1"/>
        <v>-4.6729999999999938E-2</v>
      </c>
      <c r="K53" s="6"/>
      <c r="L53" s="1">
        <v>0.46810000000000002</v>
      </c>
      <c r="M53" s="1">
        <v>0.47020000000000001</v>
      </c>
      <c r="N53" s="8">
        <f t="shared" si="2"/>
        <v>-2.0999999999999908E-3</v>
      </c>
      <c r="O53" s="7"/>
      <c r="P53" s="1">
        <v>0.3548</v>
      </c>
      <c r="Q53" s="1">
        <v>0.35770000000000002</v>
      </c>
      <c r="R53" s="8">
        <f t="shared" si="3"/>
        <v>-2.9000000000000137E-3</v>
      </c>
    </row>
    <row r="54" spans="2:18" s="2" customFormat="1">
      <c r="B54">
        <v>-5</v>
      </c>
      <c r="C54">
        <v>1</v>
      </c>
      <c r="D54" s="1">
        <v>275.904</v>
      </c>
      <c r="E54" s="1">
        <v>285.41199999999998</v>
      </c>
      <c r="F54" s="5">
        <f t="shared" si="0"/>
        <v>-9.5079999999999814</v>
      </c>
      <c r="G54" s="6"/>
      <c r="H54" s="1">
        <v>1.69807</v>
      </c>
      <c r="I54" s="1">
        <v>1.78542</v>
      </c>
      <c r="J54" s="5">
        <f t="shared" si="1"/>
        <v>-8.7350000000000039E-2</v>
      </c>
      <c r="K54" s="6"/>
      <c r="L54" s="1">
        <v>0.44819999999999999</v>
      </c>
      <c r="M54" s="1">
        <v>0.4466</v>
      </c>
      <c r="N54" s="8">
        <f t="shared" si="2"/>
        <v>1.5999999999999903E-3</v>
      </c>
      <c r="O54" s="7"/>
      <c r="P54" s="1">
        <v>0.32990000000000003</v>
      </c>
      <c r="Q54" s="1">
        <v>0.33450000000000002</v>
      </c>
      <c r="R54" s="8">
        <f t="shared" si="3"/>
        <v>-4.599999999999993E-3</v>
      </c>
    </row>
    <row r="55" spans="2:18" s="2" customFormat="1">
      <c r="B55">
        <v>-4</v>
      </c>
      <c r="C55">
        <v>2</v>
      </c>
      <c r="D55" s="1">
        <v>278.82</v>
      </c>
      <c r="E55" s="1">
        <v>278.17899999999997</v>
      </c>
      <c r="F55" s="5">
        <f t="shared" si="0"/>
        <v>0.64100000000001955</v>
      </c>
      <c r="G55" s="6"/>
      <c r="H55" s="1">
        <v>1.73736</v>
      </c>
      <c r="I55" s="1">
        <v>1.72027</v>
      </c>
      <c r="J55" s="5">
        <f t="shared" si="1"/>
        <v>1.709000000000005E-2</v>
      </c>
      <c r="K55" s="6"/>
      <c r="L55" s="1">
        <v>0.45069999999999999</v>
      </c>
      <c r="M55" s="1">
        <v>0.46100000000000002</v>
      </c>
      <c r="N55" s="8">
        <f t="shared" si="2"/>
        <v>-1.0300000000000031E-2</v>
      </c>
      <c r="O55" s="7"/>
      <c r="P55" s="1">
        <v>0.33639999999999998</v>
      </c>
      <c r="Q55" s="1">
        <v>0.33710000000000001</v>
      </c>
      <c r="R55" s="8">
        <f t="shared" si="3"/>
        <v>-7.0000000000003393E-4</v>
      </c>
    </row>
    <row r="56" spans="2:18" s="2" customFormat="1">
      <c r="B56">
        <v>-3</v>
      </c>
      <c r="C56">
        <v>2</v>
      </c>
      <c r="D56" s="1">
        <v>260.04899999999998</v>
      </c>
      <c r="E56" s="1">
        <v>272.572</v>
      </c>
      <c r="F56" s="5">
        <f t="shared" si="0"/>
        <v>-12.523000000000025</v>
      </c>
      <c r="G56" s="6"/>
      <c r="H56" s="1">
        <v>1.7000200000000001</v>
      </c>
      <c r="I56" s="1">
        <v>1.6871</v>
      </c>
      <c r="J56" s="5">
        <f t="shared" si="1"/>
        <v>1.2920000000000043E-2</v>
      </c>
      <c r="K56" s="6"/>
      <c r="L56" s="1">
        <v>0.45219999999999999</v>
      </c>
      <c r="M56" s="1">
        <v>0.46289999999999998</v>
      </c>
      <c r="N56" s="8">
        <f t="shared" si="2"/>
        <v>-1.0699999999999987E-2</v>
      </c>
      <c r="O56" s="7"/>
      <c r="P56" s="1">
        <v>0.3503</v>
      </c>
      <c r="Q56" s="1">
        <v>0.3533</v>
      </c>
      <c r="R56" s="8">
        <f t="shared" si="3"/>
        <v>-3.0000000000000027E-3</v>
      </c>
    </row>
    <row r="57" spans="2:18" s="2" customFormat="1">
      <c r="B57">
        <v>-2</v>
      </c>
      <c r="C57">
        <v>2</v>
      </c>
      <c r="D57" s="1">
        <v>292.36200000000002</v>
      </c>
      <c r="E57" s="1">
        <v>299.935</v>
      </c>
      <c r="F57" s="5">
        <f t="shared" si="0"/>
        <v>-7.5729999999999791</v>
      </c>
      <c r="G57" s="6"/>
      <c r="H57" s="1">
        <v>1.76993</v>
      </c>
      <c r="I57" s="1">
        <v>1.8214999999999999</v>
      </c>
      <c r="J57" s="5">
        <f t="shared" si="1"/>
        <v>-5.1569999999999894E-2</v>
      </c>
      <c r="K57" s="6"/>
      <c r="L57" s="1">
        <v>0.44679999999999997</v>
      </c>
      <c r="M57" s="1">
        <v>0.45040000000000002</v>
      </c>
      <c r="N57" s="8">
        <f t="shared" si="2"/>
        <v>-3.6000000000000476E-3</v>
      </c>
      <c r="O57" s="7"/>
      <c r="P57" s="1">
        <v>0.3367</v>
      </c>
      <c r="Q57" s="1">
        <v>0.32129999999999997</v>
      </c>
      <c r="R57" s="8">
        <f t="shared" si="3"/>
        <v>1.5400000000000025E-2</v>
      </c>
    </row>
    <row r="58" spans="2:18" s="2" customFormat="1">
      <c r="B58">
        <v>-1</v>
      </c>
      <c r="C58">
        <v>2</v>
      </c>
      <c r="D58" s="1">
        <v>281.084</v>
      </c>
      <c r="E58" s="1">
        <v>278.25099999999998</v>
      </c>
      <c r="F58" s="5">
        <f t="shared" si="0"/>
        <v>2.8330000000000268</v>
      </c>
      <c r="G58" s="6"/>
      <c r="H58" s="1">
        <v>1.7052400000000001</v>
      </c>
      <c r="I58" s="1">
        <v>1.6828099999999999</v>
      </c>
      <c r="J58" s="5">
        <f t="shared" si="1"/>
        <v>2.2430000000000172E-2</v>
      </c>
      <c r="K58" s="6"/>
      <c r="L58" s="1">
        <v>0.47099999999999997</v>
      </c>
      <c r="M58" s="1">
        <v>0.46339999999999998</v>
      </c>
      <c r="N58" s="8">
        <f t="shared" si="2"/>
        <v>7.5999999999999956E-3</v>
      </c>
      <c r="O58" s="7"/>
      <c r="P58" s="1">
        <v>0.35299999999999998</v>
      </c>
      <c r="Q58" s="1">
        <v>0.35470000000000002</v>
      </c>
      <c r="R58" s="8">
        <f t="shared" si="3"/>
        <v>-1.7000000000000348E-3</v>
      </c>
    </row>
    <row r="59" spans="2:18" s="2" customFormat="1">
      <c r="B59">
        <v>0</v>
      </c>
      <c r="C59">
        <v>2</v>
      </c>
      <c r="D59" s="1">
        <v>274.54000000000002</v>
      </c>
      <c r="E59" s="1">
        <v>274.97500000000002</v>
      </c>
      <c r="F59" s="5">
        <f t="shared" si="0"/>
        <v>-0.43500000000000227</v>
      </c>
      <c r="G59" s="6"/>
      <c r="H59" s="1">
        <v>1.6811400000000001</v>
      </c>
      <c r="I59" s="1">
        <v>1.6862200000000001</v>
      </c>
      <c r="J59" s="5">
        <f t="shared" si="1"/>
        <v>-5.0799999999999734E-3</v>
      </c>
      <c r="K59" s="6"/>
      <c r="L59" s="1">
        <v>0.47699999999999998</v>
      </c>
      <c r="M59" s="1">
        <v>0.47170000000000001</v>
      </c>
      <c r="N59" s="8">
        <f t="shared" si="2"/>
        <v>5.2999999999999714E-3</v>
      </c>
      <c r="O59" s="7"/>
      <c r="P59" s="1">
        <v>0.36280000000000001</v>
      </c>
      <c r="Q59" s="1">
        <v>0.36470000000000002</v>
      </c>
      <c r="R59" s="8">
        <f t="shared" si="3"/>
        <v>-1.9000000000000128E-3</v>
      </c>
    </row>
    <row r="60" spans="2:18" s="2" customFormat="1">
      <c r="B60">
        <v>1</v>
      </c>
      <c r="C60">
        <v>2</v>
      </c>
      <c r="D60" s="1">
        <v>280.91399999999999</v>
      </c>
      <c r="E60" s="1">
        <v>283.38</v>
      </c>
      <c r="F60" s="5">
        <f t="shared" si="0"/>
        <v>-2.4660000000000082</v>
      </c>
      <c r="G60" s="6"/>
      <c r="H60" s="1">
        <v>1.7629999999999999</v>
      </c>
      <c r="I60" s="1">
        <v>1.74871</v>
      </c>
      <c r="J60" s="5">
        <f t="shared" si="1"/>
        <v>1.4289999999999914E-2</v>
      </c>
      <c r="K60" s="6"/>
      <c r="L60" s="1">
        <v>0.44519999999999998</v>
      </c>
      <c r="M60" s="1">
        <v>0.46289999999999998</v>
      </c>
      <c r="N60" s="8">
        <f t="shared" si="2"/>
        <v>-1.7699999999999994E-2</v>
      </c>
      <c r="O60" s="7"/>
      <c r="P60" s="1">
        <v>0.31709999999999999</v>
      </c>
      <c r="Q60" s="1">
        <v>0.34810000000000002</v>
      </c>
      <c r="R60" s="8">
        <f t="shared" si="3"/>
        <v>-3.1000000000000028E-2</v>
      </c>
    </row>
    <row r="61" spans="2:18" s="2" customFormat="1">
      <c r="B61">
        <v>2</v>
      </c>
      <c r="C61">
        <v>2</v>
      </c>
      <c r="D61" s="1">
        <v>274.27</v>
      </c>
      <c r="E61" s="1">
        <v>260.72699999999998</v>
      </c>
      <c r="F61" s="5">
        <f t="shared" si="0"/>
        <v>13.543000000000006</v>
      </c>
      <c r="G61" s="6"/>
      <c r="H61" s="1">
        <v>1.71445</v>
      </c>
      <c r="I61" s="1">
        <v>1.6777599999999999</v>
      </c>
      <c r="J61" s="5">
        <f t="shared" si="1"/>
        <v>3.6690000000000111E-2</v>
      </c>
      <c r="K61" s="6"/>
      <c r="L61" s="1">
        <v>0.4587</v>
      </c>
      <c r="M61" s="1">
        <v>0.45950000000000002</v>
      </c>
      <c r="N61" s="8">
        <f t="shared" si="2"/>
        <v>-8.0000000000002292E-4</v>
      </c>
      <c r="O61" s="7"/>
      <c r="P61" s="1">
        <v>0.34260000000000002</v>
      </c>
      <c r="Q61" s="1">
        <v>0.34499999999999997</v>
      </c>
      <c r="R61" s="8">
        <f t="shared" si="3"/>
        <v>-2.3999999999999577E-3</v>
      </c>
    </row>
    <row r="62" spans="2:18" s="2" customFormat="1">
      <c r="B62">
        <v>3</v>
      </c>
      <c r="C62">
        <v>2</v>
      </c>
      <c r="D62" s="1">
        <v>289.61900000000003</v>
      </c>
      <c r="E62" s="1">
        <v>293.83100000000002</v>
      </c>
      <c r="F62" s="5">
        <f t="shared" si="0"/>
        <v>-4.2119999999999891</v>
      </c>
      <c r="G62" s="6"/>
      <c r="H62" s="1">
        <v>1.77176</v>
      </c>
      <c r="I62" s="1">
        <v>1.7978499999999999</v>
      </c>
      <c r="J62" s="5">
        <f t="shared" si="1"/>
        <v>-2.6089999999999947E-2</v>
      </c>
      <c r="K62" s="6"/>
      <c r="L62" s="1">
        <v>0.46610000000000001</v>
      </c>
      <c r="M62" s="1">
        <v>0.44950000000000001</v>
      </c>
      <c r="N62" s="8">
        <f t="shared" si="2"/>
        <v>1.6600000000000004E-2</v>
      </c>
      <c r="O62" s="7"/>
      <c r="P62" s="1">
        <v>0.34970000000000001</v>
      </c>
      <c r="Q62" s="1">
        <v>0.3372</v>
      </c>
      <c r="R62" s="8">
        <f t="shared" si="3"/>
        <v>1.2500000000000011E-2</v>
      </c>
    </row>
    <row r="63" spans="2:18" s="2" customFormat="1">
      <c r="B63">
        <v>4</v>
      </c>
      <c r="C63">
        <v>2</v>
      </c>
      <c r="D63" s="1">
        <v>2.04698</v>
      </c>
      <c r="E63" s="1">
        <v>24.4299</v>
      </c>
      <c r="F63" s="5">
        <f t="shared" si="0"/>
        <v>-22.382919999999999</v>
      </c>
      <c r="G63" s="6"/>
      <c r="H63" s="1">
        <v>0.250338</v>
      </c>
      <c r="I63" s="1">
        <v>0.26165100000000002</v>
      </c>
      <c r="J63" s="5">
        <f t="shared" si="1"/>
        <v>-1.1313000000000017E-2</v>
      </c>
      <c r="K63" s="6"/>
      <c r="L63" s="1">
        <v>0.46679999999999999</v>
      </c>
      <c r="M63" s="1">
        <v>0.46650000000000003</v>
      </c>
      <c r="N63" s="8">
        <f t="shared" si="2"/>
        <v>2.9999999999996696E-4</v>
      </c>
      <c r="O63" s="7"/>
      <c r="P63" s="1">
        <v>0.35349999999999998</v>
      </c>
      <c r="Q63" s="1">
        <v>0.34749999999999998</v>
      </c>
      <c r="R63" s="8">
        <f t="shared" si="3"/>
        <v>6.0000000000000053E-3</v>
      </c>
    </row>
    <row r="64" spans="2:18" s="2" customFormat="1">
      <c r="B64">
        <v>2</v>
      </c>
      <c r="C64">
        <v>3</v>
      </c>
      <c r="D64" s="1">
        <v>136.81399999999999</v>
      </c>
      <c r="E64" s="1">
        <v>210.84100000000001</v>
      </c>
      <c r="F64" s="5">
        <f t="shared" si="0"/>
        <v>-74.027000000000015</v>
      </c>
      <c r="G64" s="6"/>
      <c r="H64" s="1">
        <v>1.4414100000000001</v>
      </c>
      <c r="I64" s="1">
        <v>1.4688699999999999</v>
      </c>
      <c r="J64" s="5">
        <f t="shared" si="1"/>
        <v>-2.7459999999999818E-2</v>
      </c>
      <c r="K64" s="6"/>
      <c r="L64" s="1">
        <v>0.4456</v>
      </c>
      <c r="M64" s="1">
        <v>0.45050000000000001</v>
      </c>
      <c r="N64" s="8">
        <f t="shared" si="2"/>
        <v>-4.9000000000000155E-3</v>
      </c>
      <c r="O64" s="7"/>
      <c r="P64" s="1">
        <v>0.32719999999999999</v>
      </c>
      <c r="Q64" s="1">
        <v>0.34200000000000003</v>
      </c>
      <c r="R64" s="8">
        <f t="shared" si="3"/>
        <v>-1.4800000000000035E-2</v>
      </c>
    </row>
    <row r="65" spans="2:18" s="2" customFormat="1">
      <c r="B65">
        <v>1</v>
      </c>
      <c r="C65">
        <v>3</v>
      </c>
      <c r="D65" s="1">
        <v>103.91200000000001</v>
      </c>
      <c r="E65" s="1">
        <v>141.81800000000001</v>
      </c>
      <c r="F65" s="5">
        <f t="shared" si="0"/>
        <v>-37.906000000000006</v>
      </c>
      <c r="G65" s="6"/>
      <c r="H65" s="1">
        <v>1.0340400000000001</v>
      </c>
      <c r="I65" s="1">
        <v>1.0522199999999999</v>
      </c>
      <c r="J65" s="5">
        <f t="shared" si="1"/>
        <v>-1.8179999999999863E-2</v>
      </c>
      <c r="K65" s="6"/>
      <c r="L65" s="1">
        <v>0.46710000000000002</v>
      </c>
      <c r="M65" s="1">
        <v>0.47089999999999999</v>
      </c>
      <c r="N65" s="8">
        <f t="shared" si="2"/>
        <v>-3.7999999999999701E-3</v>
      </c>
      <c r="O65" s="7"/>
      <c r="P65" s="1">
        <v>0.34870000000000001</v>
      </c>
      <c r="Q65" s="1">
        <v>0.3493</v>
      </c>
      <c r="R65" s="8">
        <f t="shared" si="3"/>
        <v>-5.9999999999998943E-4</v>
      </c>
    </row>
    <row r="66" spans="2:18" s="2" customFormat="1">
      <c r="B66">
        <v>0</v>
      </c>
      <c r="C66">
        <v>3</v>
      </c>
      <c r="D66" s="1">
        <v>283.06099999999998</v>
      </c>
      <c r="E66" s="1">
        <v>288.291</v>
      </c>
      <c r="F66" s="5">
        <f t="shared" si="0"/>
        <v>-5.2300000000000182</v>
      </c>
      <c r="G66" s="6"/>
      <c r="H66" s="1">
        <v>1.7153799999999999</v>
      </c>
      <c r="I66" s="1">
        <v>1.7495799999999999</v>
      </c>
      <c r="J66" s="5">
        <f t="shared" si="1"/>
        <v>-3.4200000000000008E-2</v>
      </c>
      <c r="K66" s="6"/>
      <c r="L66" s="1">
        <v>0.46949999999999997</v>
      </c>
      <c r="M66" s="1">
        <v>0.44950000000000001</v>
      </c>
      <c r="N66" s="8">
        <f t="shared" si="2"/>
        <v>1.9999999999999962E-2</v>
      </c>
      <c r="O66" s="7"/>
      <c r="P66" s="1">
        <v>0.3523</v>
      </c>
      <c r="Q66" s="1">
        <v>0.34210000000000002</v>
      </c>
      <c r="R66" s="8">
        <f t="shared" si="3"/>
        <v>1.0199999999999987E-2</v>
      </c>
    </row>
    <row r="67" spans="2:18" s="2" customFormat="1">
      <c r="B67">
        <v>-1</v>
      </c>
      <c r="C67">
        <v>3</v>
      </c>
      <c r="D67" s="1">
        <v>276.48700000000002</v>
      </c>
      <c r="E67" s="1">
        <v>274.55</v>
      </c>
      <c r="F67" s="5">
        <f t="shared" ref="F67:F71" si="4">D67-E67</f>
        <v>1.9370000000000118</v>
      </c>
      <c r="G67" s="6"/>
      <c r="H67" s="1">
        <v>1.67604</v>
      </c>
      <c r="I67" s="1">
        <v>1.6394500000000001</v>
      </c>
      <c r="J67" s="5">
        <f t="shared" ref="J67:J71" si="5">H67-I67</f>
        <v>3.65899999999999E-2</v>
      </c>
      <c r="K67" s="6"/>
      <c r="L67" s="1">
        <v>0.47070000000000001</v>
      </c>
      <c r="M67" s="1">
        <v>0.48580000000000001</v>
      </c>
      <c r="N67" s="8">
        <f t="shared" ref="N67:N71" si="6">L67-M67</f>
        <v>-1.5100000000000002E-2</v>
      </c>
      <c r="O67" s="7"/>
      <c r="P67" s="1">
        <v>0.34129999999999999</v>
      </c>
      <c r="Q67" s="1">
        <v>0.38179999999999997</v>
      </c>
      <c r="R67" s="8">
        <f t="shared" ref="R67:R71" si="7">P67-Q67</f>
        <v>-4.049999999999998E-2</v>
      </c>
    </row>
    <row r="68" spans="2:18" s="2" customFormat="1">
      <c r="B68">
        <v>-2</v>
      </c>
      <c r="C68">
        <v>3</v>
      </c>
      <c r="D68" s="1">
        <v>263.24599999999998</v>
      </c>
      <c r="E68" s="1">
        <v>276.64</v>
      </c>
      <c r="F68" s="5">
        <f t="shared" si="4"/>
        <v>-13.394000000000005</v>
      </c>
      <c r="G68" s="6"/>
      <c r="H68" s="1">
        <v>1.6713100000000001</v>
      </c>
      <c r="I68" s="1">
        <v>1.69076</v>
      </c>
      <c r="J68" s="5">
        <f t="shared" si="5"/>
        <v>-1.9449999999999967E-2</v>
      </c>
      <c r="K68" s="6"/>
      <c r="L68" s="1">
        <v>0.47189999999999999</v>
      </c>
      <c r="M68" s="1">
        <v>0.45979999999999999</v>
      </c>
      <c r="N68" s="8">
        <f t="shared" si="6"/>
        <v>1.21E-2</v>
      </c>
      <c r="O68" s="7"/>
      <c r="P68" s="1">
        <v>0.3553</v>
      </c>
      <c r="Q68" s="1">
        <v>0.34960000000000002</v>
      </c>
      <c r="R68" s="8">
        <f t="shared" si="7"/>
        <v>5.6999999999999829E-3</v>
      </c>
    </row>
    <row r="69" spans="2:18" s="2" customFormat="1">
      <c r="B69">
        <v>-1</v>
      </c>
      <c r="C69">
        <v>4</v>
      </c>
      <c r="D69" s="1">
        <v>238.083</v>
      </c>
      <c r="E69" s="1">
        <v>253.06899999999999</v>
      </c>
      <c r="F69" s="5">
        <f t="shared" si="4"/>
        <v>-14.98599999999999</v>
      </c>
      <c r="G69" s="6"/>
      <c r="H69" s="1">
        <v>1.6376999999999999</v>
      </c>
      <c r="I69" s="1">
        <v>1.62218</v>
      </c>
      <c r="J69" s="5">
        <f t="shared" si="5"/>
        <v>1.5519999999999978E-2</v>
      </c>
      <c r="K69" s="6"/>
      <c r="L69" s="1">
        <v>0.46239999999999998</v>
      </c>
      <c r="M69" s="1">
        <v>0.46360000000000001</v>
      </c>
      <c r="N69" s="8">
        <f t="shared" si="6"/>
        <v>-1.2000000000000344E-3</v>
      </c>
      <c r="O69" s="7"/>
      <c r="P69" s="1">
        <v>0.33029999999999998</v>
      </c>
      <c r="Q69" s="1">
        <v>0.3362</v>
      </c>
      <c r="R69" s="8">
        <f t="shared" si="7"/>
        <v>-5.9000000000000163E-3</v>
      </c>
    </row>
    <row r="70" spans="2:18" s="2" customFormat="1">
      <c r="B70">
        <v>0</v>
      </c>
      <c r="C70">
        <v>4</v>
      </c>
      <c r="D70" s="1">
        <v>281.04599999999999</v>
      </c>
      <c r="E70" s="1">
        <v>282.03500000000003</v>
      </c>
      <c r="F70" s="5">
        <f t="shared" si="4"/>
        <v>-0.98900000000003274</v>
      </c>
      <c r="G70" s="6"/>
      <c r="H70" s="1">
        <v>1.7498100000000001</v>
      </c>
      <c r="I70" s="1">
        <v>1.7524999999999999</v>
      </c>
      <c r="J70" s="5">
        <f t="shared" si="5"/>
        <v>-2.6899999999998592E-3</v>
      </c>
      <c r="K70" s="6"/>
      <c r="L70" s="1">
        <v>0.4738</v>
      </c>
      <c r="M70" s="1">
        <v>0.4612</v>
      </c>
      <c r="N70" s="8">
        <f t="shared" si="6"/>
        <v>1.26E-2</v>
      </c>
      <c r="O70" s="7"/>
      <c r="P70" s="1">
        <v>0.3518</v>
      </c>
      <c r="Q70" s="1">
        <v>0.34200000000000003</v>
      </c>
      <c r="R70" s="8">
        <f t="shared" si="7"/>
        <v>9.7999999999999754E-3</v>
      </c>
    </row>
    <row r="71" spans="2:18" s="2" customFormat="1">
      <c r="B71">
        <v>1</v>
      </c>
      <c r="C71">
        <v>4</v>
      </c>
      <c r="D71" s="1">
        <v>223.16900000000001</v>
      </c>
      <c r="E71" s="1">
        <v>242.31100000000001</v>
      </c>
      <c r="F71" s="5">
        <f t="shared" si="4"/>
        <v>-19.141999999999996</v>
      </c>
      <c r="G71" s="6"/>
      <c r="H71" s="1">
        <v>1.54457</v>
      </c>
      <c r="I71" s="1">
        <v>1.5975299999999999</v>
      </c>
      <c r="J71" s="5">
        <f t="shared" si="5"/>
        <v>-5.2959999999999896E-2</v>
      </c>
      <c r="K71" s="6"/>
      <c r="L71" s="1">
        <v>0.47310000000000002</v>
      </c>
      <c r="M71" s="1">
        <v>0.46029999999999999</v>
      </c>
      <c r="N71" s="8">
        <f t="shared" si="6"/>
        <v>1.2800000000000034E-2</v>
      </c>
      <c r="O71" s="7"/>
      <c r="P71" s="1">
        <v>0.35089999999999999</v>
      </c>
      <c r="Q71" s="1">
        <v>0.33189999999999997</v>
      </c>
      <c r="R71" s="8">
        <f t="shared" si="7"/>
        <v>1.9000000000000017E-2</v>
      </c>
    </row>
    <row r="72" spans="2:18" s="2" customFormat="1">
      <c r="D72" s="3"/>
      <c r="G72" s="4"/>
      <c r="H72" s="3"/>
      <c r="K72" s="4"/>
      <c r="M72" s="7"/>
    </row>
    <row r="73" spans="2:18" s="2" customFormat="1" ht="14.25" thickBot="1">
      <c r="D73" s="3"/>
      <c r="G73" s="4"/>
      <c r="H73" s="3"/>
      <c r="K73" s="4"/>
    </row>
    <row r="74" spans="2:18">
      <c r="C74" s="15" t="s">
        <v>24</v>
      </c>
      <c r="D74" s="18" t="s">
        <v>20</v>
      </c>
      <c r="E74" s="19" t="s">
        <v>21</v>
      </c>
      <c r="F74" s="19" t="s">
        <v>23</v>
      </c>
      <c r="G74" s="19"/>
      <c r="H74" s="19" t="s">
        <v>20</v>
      </c>
      <c r="I74" s="19" t="s">
        <v>21</v>
      </c>
      <c r="J74" s="19" t="s">
        <v>23</v>
      </c>
      <c r="K74" s="19"/>
      <c r="L74" s="19" t="s">
        <v>20</v>
      </c>
      <c r="M74" s="19" t="s">
        <v>21</v>
      </c>
      <c r="N74" s="19" t="s">
        <v>23</v>
      </c>
      <c r="O74" s="19"/>
      <c r="P74" s="19" t="s">
        <v>20</v>
      </c>
      <c r="Q74" s="19" t="s">
        <v>21</v>
      </c>
      <c r="R74" s="20" t="s">
        <v>23</v>
      </c>
    </row>
    <row r="75" spans="2:18">
      <c r="C75" s="15">
        <f>1/SQRT(D1*F1)</f>
        <v>2.2680460581325725</v>
      </c>
      <c r="D75" s="21">
        <f>AVERAGE(D4:E71)</f>
        <v>273.82897558823532</v>
      </c>
      <c r="E75" s="16">
        <f>1000000*0.000335856</f>
        <v>335.85599999999999</v>
      </c>
      <c r="F75" s="16">
        <f>STDEV(F4:F71)</f>
        <v>11.917236258937391</v>
      </c>
      <c r="G75" s="16"/>
      <c r="H75" s="17">
        <f>AVERAGE(H4:I71)</f>
        <v>1.6986609411764708</v>
      </c>
      <c r="I75" s="16">
        <f>1000*0.00218009</f>
        <v>2.1800899999999999</v>
      </c>
      <c r="J75" s="16">
        <f>STDEV(J4:J71)</f>
        <v>3.9064363988198479E-2</v>
      </c>
      <c r="K75" s="16"/>
      <c r="L75" s="17">
        <f>AVERAGE(L4:M71)</f>
        <v>0.45829117647058804</v>
      </c>
      <c r="M75" s="16"/>
      <c r="N75" s="16">
        <f>STDEV(N4:N71)</f>
        <v>1.2082131503510875E-2</v>
      </c>
      <c r="O75" s="16"/>
      <c r="P75" s="17">
        <f>AVERAGE(P4:Q71)</f>
        <v>0.33929411764705869</v>
      </c>
      <c r="Q75" s="16"/>
      <c r="R75" s="22">
        <f>STDEV(R4:R71)</f>
        <v>1.40150987814663E-2</v>
      </c>
    </row>
    <row r="76" spans="2:18">
      <c r="D76" s="23"/>
      <c r="E76" s="16"/>
      <c r="F76" s="16" t="s">
        <v>22</v>
      </c>
      <c r="G76" s="16"/>
      <c r="H76" s="16"/>
      <c r="I76" s="16"/>
      <c r="J76" s="16" t="s">
        <v>22</v>
      </c>
      <c r="K76" s="16"/>
      <c r="L76" s="16"/>
      <c r="M76" s="16"/>
      <c r="N76" s="16" t="s">
        <v>22</v>
      </c>
      <c r="O76" s="16"/>
      <c r="P76" s="16"/>
      <c r="Q76" s="16"/>
      <c r="R76" s="22" t="s">
        <v>22</v>
      </c>
    </row>
    <row r="77" spans="2:18" ht="14.25" thickBot="1">
      <c r="D77" s="24"/>
      <c r="E77" s="25"/>
      <c r="F77" s="25">
        <f>F75/E75</f>
        <v>3.5483172130131344E-2</v>
      </c>
      <c r="G77" s="25"/>
      <c r="H77" s="25"/>
      <c r="I77" s="25"/>
      <c r="J77" s="25">
        <f>J75/I75</f>
        <v>1.7918693259543636E-2</v>
      </c>
      <c r="K77" s="25"/>
      <c r="L77" s="25"/>
      <c r="M77" s="25"/>
      <c r="N77" s="25">
        <f>N75</f>
        <v>1.2082131503510875E-2</v>
      </c>
      <c r="O77" s="25"/>
      <c r="P77" s="25"/>
      <c r="Q77" s="25"/>
      <c r="R77" s="26">
        <f>R75</f>
        <v>1.40150987814663E-2</v>
      </c>
    </row>
    <row r="81" spans="2:18" s="2" customFormat="1">
      <c r="B81">
        <v>4</v>
      </c>
      <c r="C81">
        <v>1</v>
      </c>
      <c r="D81" s="1">
        <v>1.3509999999999999E-2</v>
      </c>
      <c r="E81" s="1">
        <v>1.3096999999999999E-2</v>
      </c>
      <c r="F81" s="5">
        <f>D81-E81</f>
        <v>4.1300000000000017E-4</v>
      </c>
      <c r="G81" s="6"/>
      <c r="H81" s="1">
        <v>2.9249000000000001E-4</v>
      </c>
      <c r="I81" s="1">
        <v>2.7443500000000001E-4</v>
      </c>
      <c r="J81" s="5">
        <f>H81-I81</f>
        <v>1.8055000000000002E-5</v>
      </c>
      <c r="K81" s="6"/>
      <c r="L81" s="1">
        <v>-8888889</v>
      </c>
      <c r="M81" s="1">
        <v>-8888889</v>
      </c>
      <c r="N81" s="8">
        <f>L81-M81</f>
        <v>0</v>
      </c>
      <c r="O81" s="7"/>
      <c r="P81" s="1">
        <v>-8888889</v>
      </c>
      <c r="Q81" s="1">
        <v>-8888889</v>
      </c>
      <c r="R81" s="8">
        <f>P81-Q81</f>
        <v>0</v>
      </c>
    </row>
    <row r="82" spans="2:18" s="2" customFormat="1">
      <c r="B82">
        <v>3</v>
      </c>
      <c r="C82">
        <v>3</v>
      </c>
      <c r="D82" s="1">
        <v>249.02699999999999</v>
      </c>
      <c r="E82" s="1">
        <v>-1.8E-5</v>
      </c>
      <c r="F82" s="5">
        <f>D82-E82</f>
        <v>249.027018</v>
      </c>
      <c r="G82" s="6"/>
      <c r="H82" s="1">
        <v>1.7010400000000001</v>
      </c>
      <c r="I82" s="1">
        <v>-1.7999999999999999E-8</v>
      </c>
      <c r="J82" s="5">
        <f>H82-I82</f>
        <v>1.701040018</v>
      </c>
      <c r="K82" s="6"/>
      <c r="L82" s="1">
        <v>0.45</v>
      </c>
      <c r="M82" s="1">
        <v>-7777778</v>
      </c>
      <c r="N82" s="8">
        <f>L82-M82</f>
        <v>7777778.4500000002</v>
      </c>
      <c r="O82" s="7"/>
      <c r="P82" s="1">
        <v>0.33160000000000001</v>
      </c>
      <c r="Q82" s="1">
        <v>-7777778</v>
      </c>
      <c r="R82" s="8">
        <f>P82-Q82</f>
        <v>7777778.3316000002</v>
      </c>
    </row>
    <row r="83" spans="2:18" s="2" customFormat="1">
      <c r="B83">
        <v>-3</v>
      </c>
      <c r="C83">
        <v>3</v>
      </c>
      <c r="D83" s="1">
        <v>2.0409999999999998E-3</v>
      </c>
      <c r="E83" s="1">
        <v>3.1159999999999998E-3</v>
      </c>
      <c r="F83" s="5">
        <f>D83-E83</f>
        <v>-1.075E-3</v>
      </c>
      <c r="G83" s="6"/>
      <c r="H83" s="1">
        <v>8.4637999999999998E-5</v>
      </c>
      <c r="I83" s="1">
        <v>8.5329999999999998E-5</v>
      </c>
      <c r="J83" s="5">
        <f>H83-I83</f>
        <v>-6.9199999999999947E-7</v>
      </c>
      <c r="K83" s="6"/>
      <c r="L83" s="1">
        <v>-8888889</v>
      </c>
      <c r="M83" s="1">
        <v>-8888889</v>
      </c>
      <c r="N83" s="8">
        <f>L83-M83</f>
        <v>0</v>
      </c>
      <c r="O83" s="7"/>
      <c r="P83" s="1">
        <v>-8888889</v>
      </c>
      <c r="Q83" s="1">
        <v>-8888889</v>
      </c>
      <c r="R83" s="8">
        <f>P83-Q83</f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84"/>
  <sheetViews>
    <sheetView topLeftCell="A64" workbookViewId="0">
      <selection activeCell="I76" sqref="I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1.8</v>
      </c>
      <c r="E1" s="28" t="s">
        <v>19</v>
      </c>
      <c r="F1" s="29">
        <v>0.9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20.160900000000002</v>
      </c>
      <c r="E4" s="1">
        <v>20.282399999999999</v>
      </c>
      <c r="F4" s="5">
        <f>D4-E4</f>
        <v>-0.1214999999999975</v>
      </c>
      <c r="G4" s="6"/>
      <c r="H4" s="1">
        <v>0.143785</v>
      </c>
      <c r="I4" s="1">
        <v>0.14505399999999999</v>
      </c>
      <c r="J4" s="5">
        <f>H4-I4</f>
        <v>-1.2689999999999924E-3</v>
      </c>
      <c r="K4" s="6"/>
      <c r="L4" s="1">
        <v>0.34749999999999998</v>
      </c>
      <c r="M4" s="1">
        <v>0.34620000000000001</v>
      </c>
      <c r="N4" s="8">
        <f>L4-M4</f>
        <v>1.2999999999999678E-3</v>
      </c>
      <c r="O4" s="7"/>
      <c r="P4" s="1">
        <v>0.33040000000000003</v>
      </c>
      <c r="Q4" s="1">
        <v>0.32619999999999999</v>
      </c>
      <c r="R4" s="8">
        <f>P4-Q4</f>
        <v>4.200000000000037E-3</v>
      </c>
    </row>
    <row r="5" spans="1:18" s="2" customFormat="1">
      <c r="B5">
        <v>0</v>
      </c>
      <c r="C5">
        <v>-4</v>
      </c>
      <c r="D5" s="1">
        <v>20.135000000000002</v>
      </c>
      <c r="E5" s="1">
        <v>20.152799999999999</v>
      </c>
      <c r="F5" s="5">
        <f t="shared" ref="F5:F67" si="0">D5-E5</f>
        <v>-1.7799999999997596E-2</v>
      </c>
      <c r="G5" s="6"/>
      <c r="H5" s="1">
        <v>0.14307800000000001</v>
      </c>
      <c r="I5" s="1">
        <v>0.14437900000000001</v>
      </c>
      <c r="J5" s="5">
        <f t="shared" ref="J5:J67" si="1">H5-I5</f>
        <v>-1.3009999999999966E-3</v>
      </c>
      <c r="K5" s="6"/>
      <c r="L5" s="1">
        <v>0.34670000000000001</v>
      </c>
      <c r="M5" s="1">
        <v>0.35110000000000002</v>
      </c>
      <c r="N5" s="8">
        <f t="shared" ref="N5:N67" si="2">L5-M5</f>
        <v>-4.400000000000015E-3</v>
      </c>
      <c r="O5" s="7"/>
      <c r="P5" s="1">
        <v>0.33179999999999998</v>
      </c>
      <c r="Q5" s="1">
        <v>0.33229999999999998</v>
      </c>
      <c r="R5" s="8">
        <f t="shared" ref="R5:R67" si="3">P5-Q5</f>
        <v>-5.0000000000000044E-4</v>
      </c>
    </row>
    <row r="6" spans="1:18" s="2" customFormat="1">
      <c r="B6">
        <v>1</v>
      </c>
      <c r="C6">
        <v>-4</v>
      </c>
      <c r="D6" s="1">
        <v>20.2544</v>
      </c>
      <c r="E6" s="1">
        <v>20.276499999999999</v>
      </c>
      <c r="F6" s="5">
        <f t="shared" si="0"/>
        <v>-2.2099999999998232E-2</v>
      </c>
      <c r="G6" s="6"/>
      <c r="H6" s="1">
        <v>0.14471800000000001</v>
      </c>
      <c r="I6" s="1">
        <v>0.144258</v>
      </c>
      <c r="J6" s="5">
        <f t="shared" si="1"/>
        <v>4.6000000000001595E-4</v>
      </c>
      <c r="K6" s="6"/>
      <c r="L6" s="1">
        <v>0.34549999999999997</v>
      </c>
      <c r="M6" s="1">
        <v>0.34989999999999999</v>
      </c>
      <c r="N6" s="8">
        <f t="shared" si="2"/>
        <v>-4.400000000000015E-3</v>
      </c>
      <c r="O6" s="7"/>
      <c r="P6" s="1">
        <v>0.32819999999999999</v>
      </c>
      <c r="Q6" s="1">
        <v>0.33479999999999999</v>
      </c>
      <c r="R6" s="8">
        <f t="shared" si="3"/>
        <v>-6.5999999999999948E-3</v>
      </c>
    </row>
    <row r="7" spans="1:18" s="2" customFormat="1">
      <c r="B7">
        <v>3</v>
      </c>
      <c r="C7">
        <v>-3</v>
      </c>
      <c r="D7" s="1">
        <v>20.354199999999999</v>
      </c>
      <c r="E7" s="1">
        <v>20.5351</v>
      </c>
      <c r="F7" s="5">
        <f t="shared" si="0"/>
        <v>-0.18090000000000117</v>
      </c>
      <c r="G7" s="6"/>
      <c r="H7" s="1">
        <v>0.14568200000000001</v>
      </c>
      <c r="I7" s="1">
        <v>0.147952</v>
      </c>
      <c r="J7" s="5">
        <f t="shared" si="1"/>
        <v>-2.2699999999999942E-3</v>
      </c>
      <c r="K7" s="6"/>
      <c r="L7" s="1">
        <v>0.34499999999999997</v>
      </c>
      <c r="M7" s="1">
        <v>0.33750000000000002</v>
      </c>
      <c r="N7" s="8">
        <f t="shared" si="2"/>
        <v>7.4999999999999512E-3</v>
      </c>
      <c r="O7" s="7"/>
      <c r="P7" s="1">
        <v>0.32300000000000001</v>
      </c>
      <c r="Q7" s="1">
        <v>0.32329999999999998</v>
      </c>
      <c r="R7" s="8">
        <f t="shared" si="3"/>
        <v>-2.9999999999996696E-4</v>
      </c>
    </row>
    <row r="8" spans="1:18" s="2" customFormat="1">
      <c r="B8">
        <v>2</v>
      </c>
      <c r="C8">
        <v>-3</v>
      </c>
      <c r="D8" s="1">
        <v>20.215599999999998</v>
      </c>
      <c r="E8" s="1">
        <v>20.406600000000001</v>
      </c>
      <c r="F8" s="5">
        <f t="shared" si="0"/>
        <v>-0.1910000000000025</v>
      </c>
      <c r="G8" s="6"/>
      <c r="H8" s="1">
        <v>0.14400299999999999</v>
      </c>
      <c r="I8" s="1">
        <v>0.146066</v>
      </c>
      <c r="J8" s="5">
        <f t="shared" si="1"/>
        <v>-2.0630000000000093E-3</v>
      </c>
      <c r="K8" s="6"/>
      <c r="L8" s="1">
        <v>0.34310000000000002</v>
      </c>
      <c r="M8" s="1">
        <v>0.34549999999999997</v>
      </c>
      <c r="N8" s="8">
        <f t="shared" si="2"/>
        <v>-2.3999999999999577E-3</v>
      </c>
      <c r="O8" s="7"/>
      <c r="P8" s="1">
        <v>0.32550000000000001</v>
      </c>
      <c r="Q8" s="1">
        <v>0.32940000000000003</v>
      </c>
      <c r="R8" s="8">
        <f t="shared" si="3"/>
        <v>-3.9000000000000146E-3</v>
      </c>
    </row>
    <row r="9" spans="1:18" s="2" customFormat="1">
      <c r="B9">
        <v>1</v>
      </c>
      <c r="C9">
        <v>-3</v>
      </c>
      <c r="D9" s="1">
        <v>20.233699999999999</v>
      </c>
      <c r="E9" s="1">
        <v>20.352599999999999</v>
      </c>
      <c r="F9" s="5">
        <f t="shared" si="0"/>
        <v>-0.11890000000000001</v>
      </c>
      <c r="G9" s="6"/>
      <c r="H9" s="1">
        <v>0.144035</v>
      </c>
      <c r="I9" s="1">
        <v>0.14496600000000001</v>
      </c>
      <c r="J9" s="5">
        <f t="shared" si="1"/>
        <v>-9.3100000000001515E-4</v>
      </c>
      <c r="K9" s="6"/>
      <c r="L9" s="1">
        <v>0.34279999999999999</v>
      </c>
      <c r="M9" s="1">
        <v>0.34499999999999997</v>
      </c>
      <c r="N9" s="8">
        <f t="shared" si="2"/>
        <v>-2.1999999999999797E-3</v>
      </c>
      <c r="O9" s="7"/>
      <c r="P9" s="1">
        <v>0.32490000000000002</v>
      </c>
      <c r="Q9" s="1">
        <v>0.33110000000000001</v>
      </c>
      <c r="R9" s="8">
        <f t="shared" si="3"/>
        <v>-6.1999999999999833E-3</v>
      </c>
    </row>
    <row r="10" spans="1:18" s="2" customFormat="1">
      <c r="B10">
        <v>0</v>
      </c>
      <c r="C10">
        <v>-3</v>
      </c>
      <c r="D10" s="1">
        <v>20.139500000000002</v>
      </c>
      <c r="E10" s="1">
        <v>20.332599999999999</v>
      </c>
      <c r="F10" s="5">
        <f t="shared" si="0"/>
        <v>-0.19309999999999761</v>
      </c>
      <c r="G10" s="6"/>
      <c r="H10" s="1">
        <v>0.144321</v>
      </c>
      <c r="I10" s="1">
        <v>0.144765</v>
      </c>
      <c r="J10" s="5">
        <f t="shared" si="1"/>
        <v>-4.4399999999999995E-4</v>
      </c>
      <c r="K10" s="6"/>
      <c r="L10" s="1">
        <v>0.34260000000000002</v>
      </c>
      <c r="M10" s="1">
        <v>0.34279999999999999</v>
      </c>
      <c r="N10" s="8">
        <f t="shared" si="2"/>
        <v>-1.9999999999997797E-4</v>
      </c>
      <c r="O10" s="7"/>
      <c r="P10" s="1">
        <v>0.32400000000000001</v>
      </c>
      <c r="Q10" s="1">
        <v>0.32590000000000002</v>
      </c>
      <c r="R10" s="8">
        <f t="shared" si="3"/>
        <v>-1.9000000000000128E-3</v>
      </c>
    </row>
    <row r="11" spans="1:18" s="2" customFormat="1">
      <c r="B11">
        <v>-1</v>
      </c>
      <c r="C11">
        <v>-3</v>
      </c>
      <c r="D11" s="1">
        <v>20.1983</v>
      </c>
      <c r="E11" s="1">
        <v>20.376200000000001</v>
      </c>
      <c r="F11" s="5">
        <f t="shared" si="0"/>
        <v>-0.17790000000000106</v>
      </c>
      <c r="G11" s="6"/>
      <c r="H11" s="1">
        <v>0.14357400000000001</v>
      </c>
      <c r="I11" s="1">
        <v>0.14519599999999999</v>
      </c>
      <c r="J11" s="5">
        <f t="shared" si="1"/>
        <v>-1.6219999999999846E-3</v>
      </c>
      <c r="K11" s="6"/>
      <c r="L11" s="1">
        <v>0.34279999999999999</v>
      </c>
      <c r="M11" s="1">
        <v>0.34110000000000001</v>
      </c>
      <c r="N11" s="8">
        <f t="shared" si="2"/>
        <v>1.6999999999999793E-3</v>
      </c>
      <c r="O11" s="7"/>
      <c r="P11" s="1">
        <v>0.32879999999999998</v>
      </c>
      <c r="Q11" s="1">
        <v>0.32550000000000001</v>
      </c>
      <c r="R11" s="8">
        <f t="shared" si="3"/>
        <v>3.2999999999999696E-3</v>
      </c>
    </row>
    <row r="12" spans="1:18" s="2" customFormat="1">
      <c r="B12">
        <v>-2</v>
      </c>
      <c r="C12">
        <v>-3</v>
      </c>
      <c r="D12" s="1">
        <v>20.266300000000001</v>
      </c>
      <c r="E12" s="1">
        <v>20.409300000000002</v>
      </c>
      <c r="F12" s="5">
        <f t="shared" si="0"/>
        <v>-0.14300000000000068</v>
      </c>
      <c r="G12" s="6"/>
      <c r="H12" s="1">
        <v>0.14516399999999999</v>
      </c>
      <c r="I12" s="1">
        <v>0.14660500000000001</v>
      </c>
      <c r="J12" s="5">
        <f t="shared" si="1"/>
        <v>-1.4410000000000256E-3</v>
      </c>
      <c r="K12" s="6"/>
      <c r="L12" s="1">
        <v>0.34129999999999999</v>
      </c>
      <c r="M12" s="1">
        <v>0.33860000000000001</v>
      </c>
      <c r="N12" s="8">
        <f t="shared" si="2"/>
        <v>2.6999999999999802E-3</v>
      </c>
      <c r="O12" s="7"/>
      <c r="P12" s="1">
        <v>0.31540000000000001</v>
      </c>
      <c r="Q12" s="1">
        <v>0.3216</v>
      </c>
      <c r="R12" s="8">
        <f t="shared" si="3"/>
        <v>-6.1999999999999833E-3</v>
      </c>
    </row>
    <row r="13" spans="1:18" s="2" customFormat="1">
      <c r="B13">
        <v>-3</v>
      </c>
      <c r="C13">
        <v>-3</v>
      </c>
      <c r="D13" s="1">
        <v>20.217199999999998</v>
      </c>
      <c r="E13" s="1">
        <v>20.301400000000001</v>
      </c>
      <c r="F13" s="5">
        <f t="shared" si="0"/>
        <v>-8.4200000000002717E-2</v>
      </c>
      <c r="G13" s="6"/>
      <c r="H13" s="1">
        <v>0.14509900000000001</v>
      </c>
      <c r="I13" s="1">
        <v>0.146145</v>
      </c>
      <c r="J13" s="5">
        <f t="shared" si="1"/>
        <v>-1.0459999999999914E-3</v>
      </c>
      <c r="K13" s="6"/>
      <c r="L13" s="1">
        <v>0.34770000000000001</v>
      </c>
      <c r="M13" s="1">
        <v>0.34720000000000001</v>
      </c>
      <c r="N13" s="8">
        <f t="shared" si="2"/>
        <v>5.0000000000000044E-4</v>
      </c>
      <c r="O13" s="7"/>
      <c r="P13" s="1">
        <v>0.3286</v>
      </c>
      <c r="Q13" s="1">
        <v>0.33379999999999999</v>
      </c>
      <c r="R13" s="8">
        <f t="shared" si="3"/>
        <v>-5.1999999999999824E-3</v>
      </c>
    </row>
    <row r="14" spans="1:18" s="2" customFormat="1">
      <c r="B14">
        <v>-4</v>
      </c>
      <c r="C14">
        <v>-2</v>
      </c>
      <c r="D14" s="1">
        <v>19.9557</v>
      </c>
      <c r="E14" s="1">
        <v>20.1846</v>
      </c>
      <c r="F14" s="5">
        <f t="shared" si="0"/>
        <v>-0.22889999999999944</v>
      </c>
      <c r="G14" s="6"/>
      <c r="H14" s="1">
        <v>0.143011</v>
      </c>
      <c r="I14" s="1">
        <v>0.144595</v>
      </c>
      <c r="J14" s="5">
        <f t="shared" si="1"/>
        <v>-1.5840000000000021E-3</v>
      </c>
      <c r="K14" s="6"/>
      <c r="L14" s="1">
        <v>0.35189999999999999</v>
      </c>
      <c r="M14" s="1">
        <v>0.34539999999999998</v>
      </c>
      <c r="N14" s="8">
        <f t="shared" si="2"/>
        <v>6.5000000000000058E-3</v>
      </c>
      <c r="O14" s="7"/>
      <c r="P14" s="1">
        <v>0.33639999999999998</v>
      </c>
      <c r="Q14" s="1">
        <v>0.3296</v>
      </c>
      <c r="R14" s="8">
        <f t="shared" si="3"/>
        <v>6.7999999999999727E-3</v>
      </c>
    </row>
    <row r="15" spans="1:18" s="2" customFormat="1">
      <c r="B15">
        <v>-3</v>
      </c>
      <c r="C15">
        <v>-2</v>
      </c>
      <c r="D15" s="1">
        <v>20.154900000000001</v>
      </c>
      <c r="E15" s="1">
        <v>20.490400000000001</v>
      </c>
      <c r="F15" s="5">
        <f t="shared" si="0"/>
        <v>-0.33549999999999969</v>
      </c>
      <c r="G15" s="6"/>
      <c r="H15" s="1">
        <v>0.143623</v>
      </c>
      <c r="I15" s="1">
        <v>0.14543700000000001</v>
      </c>
      <c r="J15" s="5">
        <f t="shared" si="1"/>
        <v>-1.81400000000001E-3</v>
      </c>
      <c r="K15" s="6"/>
      <c r="L15" s="1">
        <v>0.34699999999999998</v>
      </c>
      <c r="M15" s="1">
        <v>0.34060000000000001</v>
      </c>
      <c r="N15" s="8">
        <f t="shared" si="2"/>
        <v>6.3999999999999613E-3</v>
      </c>
      <c r="O15" s="7"/>
      <c r="P15" s="1">
        <v>0.32950000000000002</v>
      </c>
      <c r="Q15" s="1">
        <v>0.32250000000000001</v>
      </c>
      <c r="R15" s="8">
        <f t="shared" si="3"/>
        <v>7.0000000000000062E-3</v>
      </c>
    </row>
    <row r="16" spans="1:18" s="2" customFormat="1">
      <c r="B16">
        <v>-2</v>
      </c>
      <c r="C16">
        <v>-2</v>
      </c>
      <c r="D16" s="1">
        <v>20.034099999999999</v>
      </c>
      <c r="E16" s="1">
        <v>20.382000000000001</v>
      </c>
      <c r="F16" s="5">
        <f t="shared" si="0"/>
        <v>-0.34790000000000276</v>
      </c>
      <c r="G16" s="6"/>
      <c r="H16" s="1">
        <v>0.14100799999999999</v>
      </c>
      <c r="I16" s="1">
        <v>0.14535500000000001</v>
      </c>
      <c r="J16" s="5">
        <f t="shared" si="1"/>
        <v>-4.3470000000000175E-3</v>
      </c>
      <c r="K16" s="6"/>
      <c r="L16" s="1">
        <v>0.34889999999999999</v>
      </c>
      <c r="M16" s="1">
        <v>0.34329999999999999</v>
      </c>
      <c r="N16" s="8">
        <f t="shared" si="2"/>
        <v>5.5999999999999939E-3</v>
      </c>
      <c r="O16" s="7"/>
      <c r="P16" s="1">
        <v>0.32619999999999999</v>
      </c>
      <c r="Q16" s="1">
        <v>0.3296</v>
      </c>
      <c r="R16" s="8">
        <f t="shared" si="3"/>
        <v>-3.4000000000000141E-3</v>
      </c>
    </row>
    <row r="17" spans="2:18" s="2" customFormat="1">
      <c r="B17">
        <v>-1</v>
      </c>
      <c r="C17">
        <v>-2</v>
      </c>
      <c r="D17" s="1">
        <v>19.8857</v>
      </c>
      <c r="E17" s="1">
        <v>20.173100000000002</v>
      </c>
      <c r="F17" s="5">
        <f t="shared" si="0"/>
        <v>-0.28740000000000165</v>
      </c>
      <c r="G17" s="6"/>
      <c r="H17" s="1">
        <v>0.14141400000000001</v>
      </c>
      <c r="I17" s="1">
        <v>0.14291999999999999</v>
      </c>
      <c r="J17" s="5">
        <f t="shared" si="1"/>
        <v>-1.5059999999999796E-3</v>
      </c>
      <c r="K17" s="6"/>
      <c r="L17" s="1">
        <v>0.34910000000000002</v>
      </c>
      <c r="M17" s="1">
        <v>0.3493</v>
      </c>
      <c r="N17" s="8">
        <f t="shared" si="2"/>
        <v>-1.9999999999997797E-4</v>
      </c>
      <c r="O17" s="7"/>
      <c r="P17" s="1">
        <v>0.33250000000000002</v>
      </c>
      <c r="Q17" s="1">
        <v>0.33350000000000002</v>
      </c>
      <c r="R17" s="8">
        <f t="shared" si="3"/>
        <v>-1.0000000000000009E-3</v>
      </c>
    </row>
    <row r="18" spans="2:18" s="2" customFormat="1">
      <c r="B18">
        <v>0</v>
      </c>
      <c r="C18">
        <v>-2</v>
      </c>
      <c r="D18" s="1">
        <v>19.8291</v>
      </c>
      <c r="E18" s="1">
        <v>20.1479</v>
      </c>
      <c r="F18" s="5">
        <f t="shared" si="0"/>
        <v>-0.31879999999999953</v>
      </c>
      <c r="G18" s="6"/>
      <c r="H18" s="1">
        <v>0.13944300000000001</v>
      </c>
      <c r="I18" s="1">
        <v>0.14274700000000001</v>
      </c>
      <c r="J18" s="5">
        <f t="shared" si="1"/>
        <v>-3.3040000000000014E-3</v>
      </c>
      <c r="K18" s="6"/>
      <c r="L18" s="1">
        <v>0.35010000000000002</v>
      </c>
      <c r="M18" s="1">
        <v>0.34699999999999998</v>
      </c>
      <c r="N18" s="8">
        <f t="shared" si="2"/>
        <v>3.1000000000000472E-3</v>
      </c>
      <c r="O18" s="7"/>
      <c r="P18" s="1">
        <v>0.33429999999999999</v>
      </c>
      <c r="Q18" s="1">
        <v>0.33139999999999997</v>
      </c>
      <c r="R18" s="8">
        <f t="shared" si="3"/>
        <v>2.9000000000000137E-3</v>
      </c>
    </row>
    <row r="19" spans="2:18" s="2" customFormat="1">
      <c r="B19">
        <v>1</v>
      </c>
      <c r="C19">
        <v>-2</v>
      </c>
      <c r="D19" s="1">
        <v>20.052099999999999</v>
      </c>
      <c r="E19" s="1">
        <v>20.2392</v>
      </c>
      <c r="F19" s="5">
        <f t="shared" si="0"/>
        <v>-0.18710000000000093</v>
      </c>
      <c r="G19" s="6"/>
      <c r="H19" s="1">
        <v>0.14205799999999999</v>
      </c>
      <c r="I19" s="1">
        <v>0.14355000000000001</v>
      </c>
      <c r="J19" s="5">
        <f t="shared" si="1"/>
        <v>-1.4920000000000211E-3</v>
      </c>
      <c r="K19" s="6"/>
      <c r="L19" s="1">
        <v>0.3533</v>
      </c>
      <c r="M19" s="1">
        <v>0.34789999999999999</v>
      </c>
      <c r="N19" s="8">
        <f t="shared" si="2"/>
        <v>5.4000000000000159E-3</v>
      </c>
      <c r="O19" s="7"/>
      <c r="P19" s="1">
        <v>0.33450000000000002</v>
      </c>
      <c r="Q19" s="1">
        <v>0.33139999999999997</v>
      </c>
      <c r="R19" s="8">
        <f t="shared" si="3"/>
        <v>3.1000000000000472E-3</v>
      </c>
    </row>
    <row r="20" spans="2:18" s="2" customFormat="1">
      <c r="B20">
        <v>2</v>
      </c>
      <c r="C20">
        <v>-2</v>
      </c>
      <c r="D20" s="1">
        <v>20.052</v>
      </c>
      <c r="E20" s="1">
        <v>20.284099999999999</v>
      </c>
      <c r="F20" s="5">
        <f t="shared" si="0"/>
        <v>-0.23209999999999908</v>
      </c>
      <c r="G20" s="6"/>
      <c r="H20" s="1">
        <v>0.14230799999999999</v>
      </c>
      <c r="I20" s="1">
        <v>0.144929</v>
      </c>
      <c r="J20" s="5">
        <f t="shared" si="1"/>
        <v>-2.6210000000000122E-3</v>
      </c>
      <c r="K20" s="6"/>
      <c r="L20" s="1">
        <v>0.34720000000000001</v>
      </c>
      <c r="M20" s="1">
        <v>0.33939999999999998</v>
      </c>
      <c r="N20" s="8">
        <f t="shared" si="2"/>
        <v>7.8000000000000291E-3</v>
      </c>
      <c r="O20" s="7"/>
      <c r="P20" s="1">
        <v>0.33160000000000001</v>
      </c>
      <c r="Q20" s="1">
        <v>0.3206</v>
      </c>
      <c r="R20" s="8">
        <f t="shared" si="3"/>
        <v>1.100000000000001E-2</v>
      </c>
    </row>
    <row r="21" spans="2:18" s="2" customFormat="1">
      <c r="B21">
        <v>3</v>
      </c>
      <c r="C21">
        <v>-2</v>
      </c>
      <c r="D21" s="1">
        <v>20.3215</v>
      </c>
      <c r="E21" s="1">
        <v>20.407599999999999</v>
      </c>
      <c r="F21" s="5">
        <f t="shared" si="0"/>
        <v>-8.6099999999998289E-2</v>
      </c>
      <c r="G21" s="6"/>
      <c r="H21" s="1">
        <v>0.14573800000000001</v>
      </c>
      <c r="I21" s="1">
        <v>0.145755</v>
      </c>
      <c r="J21" s="5">
        <f t="shared" si="1"/>
        <v>-1.6999999999989246E-5</v>
      </c>
      <c r="K21" s="6"/>
      <c r="L21" s="1">
        <v>0.33839999999999998</v>
      </c>
      <c r="M21" s="1">
        <v>0.34570000000000001</v>
      </c>
      <c r="N21" s="8">
        <f t="shared" si="2"/>
        <v>-7.3000000000000287E-3</v>
      </c>
      <c r="O21" s="7"/>
      <c r="P21" s="1">
        <v>0.31990000000000002</v>
      </c>
      <c r="Q21" s="1">
        <v>0.32500000000000001</v>
      </c>
      <c r="R21" s="8">
        <f t="shared" si="3"/>
        <v>-5.0999999999999934E-3</v>
      </c>
    </row>
    <row r="22" spans="2:18" s="2" customFormat="1">
      <c r="B22">
        <v>4</v>
      </c>
      <c r="C22">
        <v>-2</v>
      </c>
      <c r="D22" s="1">
        <v>20.253299999999999</v>
      </c>
      <c r="E22" s="1">
        <v>20.484400000000001</v>
      </c>
      <c r="F22" s="5">
        <f t="shared" si="0"/>
        <v>-0.23110000000000142</v>
      </c>
      <c r="G22" s="6"/>
      <c r="H22" s="1">
        <v>0.14527000000000001</v>
      </c>
      <c r="I22" s="1">
        <v>0.14571600000000001</v>
      </c>
      <c r="J22" s="5">
        <f t="shared" si="1"/>
        <v>-4.4600000000000195E-4</v>
      </c>
      <c r="K22" s="6"/>
      <c r="L22" s="1">
        <v>0.34379999999999999</v>
      </c>
      <c r="M22" s="1">
        <v>0.34010000000000001</v>
      </c>
      <c r="N22" s="8">
        <f t="shared" si="2"/>
        <v>3.6999999999999811E-3</v>
      </c>
      <c r="O22" s="7"/>
      <c r="P22" s="1">
        <v>0.32569999999999999</v>
      </c>
      <c r="Q22" s="1">
        <v>0.32029999999999997</v>
      </c>
      <c r="R22" s="8">
        <f t="shared" si="3"/>
        <v>5.4000000000000159E-3</v>
      </c>
    </row>
    <row r="23" spans="2:18" s="2" customFormat="1">
      <c r="B23">
        <v>5</v>
      </c>
      <c r="C23">
        <v>-1</v>
      </c>
      <c r="D23" s="1">
        <v>20.417400000000001</v>
      </c>
      <c r="E23" s="1">
        <v>20.4208</v>
      </c>
      <c r="F23" s="5">
        <f t="shared" si="0"/>
        <v>-3.3999999999991815E-3</v>
      </c>
      <c r="G23" s="6"/>
      <c r="H23" s="1">
        <v>0.14682600000000001</v>
      </c>
      <c r="I23" s="1">
        <v>0.147368</v>
      </c>
      <c r="J23" s="5">
        <f t="shared" si="1"/>
        <v>-5.4199999999998694E-4</v>
      </c>
      <c r="K23" s="6"/>
      <c r="L23" s="1">
        <v>0.34599999999999997</v>
      </c>
      <c r="M23" s="1">
        <v>0.34050000000000002</v>
      </c>
      <c r="N23" s="8">
        <f t="shared" si="2"/>
        <v>5.4999999999999494E-3</v>
      </c>
      <c r="O23" s="7"/>
      <c r="P23" s="1">
        <v>0.3241</v>
      </c>
      <c r="Q23" s="1">
        <v>0.32769999999999999</v>
      </c>
      <c r="R23" s="8">
        <f t="shared" si="3"/>
        <v>-3.5999999999999921E-3</v>
      </c>
    </row>
    <row r="24" spans="2:18" s="2" customFormat="1">
      <c r="B24">
        <v>4</v>
      </c>
      <c r="C24">
        <v>-1</v>
      </c>
      <c r="D24" s="1">
        <v>20.379899999999999</v>
      </c>
      <c r="E24" s="1">
        <v>20.4391</v>
      </c>
      <c r="F24" s="5">
        <f t="shared" si="0"/>
        <v>-5.9200000000000585E-2</v>
      </c>
      <c r="G24" s="6"/>
      <c r="H24" s="1">
        <v>0.14562600000000001</v>
      </c>
      <c r="I24" s="1">
        <v>0.14578099999999999</v>
      </c>
      <c r="J24" s="5">
        <f t="shared" si="1"/>
        <v>-1.5499999999998848E-4</v>
      </c>
      <c r="K24" s="6"/>
      <c r="L24" s="1">
        <v>0.34229999999999999</v>
      </c>
      <c r="M24" s="1">
        <v>0.34639999999999999</v>
      </c>
      <c r="N24" s="8">
        <f t="shared" si="2"/>
        <v>-4.0999999999999925E-3</v>
      </c>
      <c r="O24" s="7"/>
      <c r="P24" s="1">
        <v>0.3211</v>
      </c>
      <c r="Q24" s="1">
        <v>0.33139999999999997</v>
      </c>
      <c r="R24" s="8">
        <f t="shared" si="3"/>
        <v>-1.0299999999999976E-2</v>
      </c>
    </row>
    <row r="25" spans="2:18" s="2" customFormat="1">
      <c r="B25">
        <v>3</v>
      </c>
      <c r="C25">
        <v>-1</v>
      </c>
      <c r="D25" s="1">
        <v>20.2121</v>
      </c>
      <c r="E25" s="1">
        <v>20.387499999999999</v>
      </c>
      <c r="F25" s="5">
        <f t="shared" si="0"/>
        <v>-0.17539999999999978</v>
      </c>
      <c r="G25" s="6"/>
      <c r="H25" s="1">
        <v>0.144647</v>
      </c>
      <c r="I25" s="1">
        <v>0.14574400000000001</v>
      </c>
      <c r="J25" s="5">
        <f t="shared" si="1"/>
        <v>-1.0970000000000146E-3</v>
      </c>
      <c r="K25" s="6"/>
      <c r="L25" s="1">
        <v>0.34329999999999999</v>
      </c>
      <c r="M25" s="1">
        <v>0.34229999999999999</v>
      </c>
      <c r="N25" s="8">
        <f t="shared" si="2"/>
        <v>1.0000000000000009E-3</v>
      </c>
      <c r="O25" s="7"/>
      <c r="P25" s="1">
        <v>0.32819999999999999</v>
      </c>
      <c r="Q25" s="1">
        <v>0.32619999999999999</v>
      </c>
      <c r="R25" s="8">
        <f t="shared" si="3"/>
        <v>2.0000000000000018E-3</v>
      </c>
    </row>
    <row r="26" spans="2:18" s="2" customFormat="1">
      <c r="B26">
        <v>2</v>
      </c>
      <c r="C26">
        <v>-1</v>
      </c>
      <c r="D26" s="1">
        <v>20.101299999999998</v>
      </c>
      <c r="E26" s="1">
        <v>20.101400000000002</v>
      </c>
      <c r="F26" s="5">
        <f t="shared" si="0"/>
        <v>-1.0000000000331966E-4</v>
      </c>
      <c r="G26" s="6"/>
      <c r="H26" s="1">
        <v>0.14452200000000001</v>
      </c>
      <c r="I26" s="1">
        <v>0.14321200000000001</v>
      </c>
      <c r="J26" s="5">
        <f t="shared" si="1"/>
        <v>1.3100000000000056E-3</v>
      </c>
      <c r="K26" s="6"/>
      <c r="L26" s="1">
        <v>0.34570000000000001</v>
      </c>
      <c r="M26" s="1">
        <v>0.35520000000000002</v>
      </c>
      <c r="N26" s="8">
        <f t="shared" si="2"/>
        <v>-9.5000000000000084E-3</v>
      </c>
      <c r="O26" s="7"/>
      <c r="P26" s="1">
        <v>0.3291</v>
      </c>
      <c r="Q26" s="1">
        <v>0.33800000000000002</v>
      </c>
      <c r="R26" s="8">
        <f t="shared" si="3"/>
        <v>-8.900000000000019E-3</v>
      </c>
    </row>
    <row r="27" spans="2:18" s="2" customFormat="1">
      <c r="B27">
        <v>1</v>
      </c>
      <c r="C27">
        <v>-1</v>
      </c>
      <c r="D27" s="1">
        <v>20.099599999999999</v>
      </c>
      <c r="E27" s="1">
        <v>20.073499999999999</v>
      </c>
      <c r="F27" s="5">
        <f t="shared" si="0"/>
        <v>2.6099999999999568E-2</v>
      </c>
      <c r="G27" s="6"/>
      <c r="H27" s="1">
        <v>0.14178199999999999</v>
      </c>
      <c r="I27" s="1">
        <v>0.14093700000000001</v>
      </c>
      <c r="J27" s="5">
        <f t="shared" si="1"/>
        <v>8.4499999999998465E-4</v>
      </c>
      <c r="K27" s="6"/>
      <c r="L27" s="1">
        <v>0.34699999999999998</v>
      </c>
      <c r="M27" s="1">
        <v>0.35980000000000001</v>
      </c>
      <c r="N27" s="8">
        <f t="shared" si="2"/>
        <v>-1.2800000000000034E-2</v>
      </c>
      <c r="O27" s="7"/>
      <c r="P27" s="1">
        <v>0.32990000000000003</v>
      </c>
      <c r="Q27" s="1">
        <v>0.34089999999999998</v>
      </c>
      <c r="R27" s="8">
        <f t="shared" si="3"/>
        <v>-1.0999999999999954E-2</v>
      </c>
    </row>
    <row r="28" spans="2:18" s="2" customFormat="1">
      <c r="B28">
        <v>0</v>
      </c>
      <c r="C28">
        <v>-1</v>
      </c>
      <c r="D28" s="1">
        <v>20.002300000000002</v>
      </c>
      <c r="E28" s="1">
        <v>20.267099999999999</v>
      </c>
      <c r="F28" s="5">
        <f t="shared" si="0"/>
        <v>-0.26479999999999748</v>
      </c>
      <c r="G28" s="6"/>
      <c r="H28" s="1">
        <v>0.14118600000000001</v>
      </c>
      <c r="I28" s="1">
        <v>0.144201</v>
      </c>
      <c r="J28" s="5">
        <f t="shared" si="1"/>
        <v>-3.0149999999999899E-3</v>
      </c>
      <c r="K28" s="6"/>
      <c r="L28" s="1">
        <v>0.34770000000000001</v>
      </c>
      <c r="M28" s="1">
        <v>0.34620000000000001</v>
      </c>
      <c r="N28" s="8">
        <f t="shared" si="2"/>
        <v>1.5000000000000013E-3</v>
      </c>
      <c r="O28" s="7"/>
      <c r="P28" s="1">
        <v>0.33090000000000003</v>
      </c>
      <c r="Q28" s="1">
        <v>0.32690000000000002</v>
      </c>
      <c r="R28" s="8">
        <f t="shared" si="3"/>
        <v>4.0000000000000036E-3</v>
      </c>
    </row>
    <row r="29" spans="2:18" s="2" customFormat="1">
      <c r="B29">
        <v>-1</v>
      </c>
      <c r="C29">
        <v>-1</v>
      </c>
      <c r="D29" s="1">
        <v>20.021100000000001</v>
      </c>
      <c r="E29" s="1">
        <v>20.119499999999999</v>
      </c>
      <c r="F29" s="5">
        <f t="shared" si="0"/>
        <v>-9.8399999999998045E-2</v>
      </c>
      <c r="G29" s="6"/>
      <c r="H29" s="1">
        <v>0.14213200000000001</v>
      </c>
      <c r="I29" s="1">
        <v>0.14196600000000001</v>
      </c>
      <c r="J29" s="5">
        <f t="shared" si="1"/>
        <v>1.6599999999999948E-4</v>
      </c>
      <c r="K29" s="6"/>
      <c r="L29" s="1">
        <v>0.34620000000000001</v>
      </c>
      <c r="M29" s="1">
        <v>0.34360000000000002</v>
      </c>
      <c r="N29" s="8">
        <f t="shared" si="2"/>
        <v>2.5999999999999912E-3</v>
      </c>
      <c r="O29" s="7"/>
      <c r="P29" s="1">
        <v>0.33090000000000003</v>
      </c>
      <c r="Q29" s="1">
        <v>0.32840000000000003</v>
      </c>
      <c r="R29" s="8">
        <f t="shared" si="3"/>
        <v>2.5000000000000022E-3</v>
      </c>
    </row>
    <row r="30" spans="2:18" s="2" customFormat="1">
      <c r="B30">
        <v>-2</v>
      </c>
      <c r="C30">
        <v>-1</v>
      </c>
      <c r="D30" s="1">
        <v>19.983599999999999</v>
      </c>
      <c r="E30" s="1">
        <v>20.186699999999998</v>
      </c>
      <c r="F30" s="5">
        <f t="shared" si="0"/>
        <v>-0.20309999999999917</v>
      </c>
      <c r="G30" s="6"/>
      <c r="H30" s="1">
        <v>0.14255000000000001</v>
      </c>
      <c r="I30" s="1">
        <v>0.142402</v>
      </c>
      <c r="J30" s="5">
        <f t="shared" si="1"/>
        <v>1.4800000000000924E-4</v>
      </c>
      <c r="K30" s="6"/>
      <c r="L30" s="1">
        <v>0.34420000000000001</v>
      </c>
      <c r="M30" s="1">
        <v>0.3513</v>
      </c>
      <c r="N30" s="8">
        <f t="shared" si="2"/>
        <v>-7.0999999999999952E-3</v>
      </c>
      <c r="O30" s="7"/>
      <c r="P30" s="1">
        <v>0.3296</v>
      </c>
      <c r="Q30" s="1">
        <v>0.33379999999999999</v>
      </c>
      <c r="R30" s="8">
        <f t="shared" si="3"/>
        <v>-4.1999999999999815E-3</v>
      </c>
    </row>
    <row r="31" spans="2:18" s="2" customFormat="1">
      <c r="B31">
        <v>-3</v>
      </c>
      <c r="C31">
        <v>-1</v>
      </c>
      <c r="D31" s="1">
        <v>20.129100000000001</v>
      </c>
      <c r="E31" s="1">
        <v>20.2547</v>
      </c>
      <c r="F31" s="5">
        <f t="shared" si="0"/>
        <v>-0.1255999999999986</v>
      </c>
      <c r="G31" s="6"/>
      <c r="H31" s="1">
        <v>0.14397599999999999</v>
      </c>
      <c r="I31" s="1">
        <v>0.144681</v>
      </c>
      <c r="J31" s="5">
        <f t="shared" si="1"/>
        <v>-7.0500000000001117E-4</v>
      </c>
      <c r="K31" s="6"/>
      <c r="L31" s="1">
        <v>0.3453</v>
      </c>
      <c r="M31" s="1">
        <v>0.35199999999999998</v>
      </c>
      <c r="N31" s="8">
        <f t="shared" si="2"/>
        <v>-6.6999999999999837E-3</v>
      </c>
      <c r="O31" s="7"/>
      <c r="P31" s="1">
        <v>0.32719999999999999</v>
      </c>
      <c r="Q31" s="1">
        <v>0.33479999999999999</v>
      </c>
      <c r="R31" s="8">
        <f t="shared" si="3"/>
        <v>-7.5999999999999956E-3</v>
      </c>
    </row>
    <row r="32" spans="2:18" s="2" customFormat="1">
      <c r="B32">
        <v>-4</v>
      </c>
      <c r="C32">
        <v>-1</v>
      </c>
      <c r="D32" s="1">
        <v>20.023199999999999</v>
      </c>
      <c r="E32" s="1">
        <v>20.105899999999998</v>
      </c>
      <c r="F32" s="5">
        <f t="shared" si="0"/>
        <v>-8.2699999999999108E-2</v>
      </c>
      <c r="G32" s="6"/>
      <c r="H32" s="1">
        <v>0.14332700000000001</v>
      </c>
      <c r="I32" s="1">
        <v>0.14350099999999999</v>
      </c>
      <c r="J32" s="5">
        <f t="shared" si="1"/>
        <v>-1.7399999999997973E-4</v>
      </c>
      <c r="K32" s="6"/>
      <c r="L32" s="1">
        <v>0.34350000000000003</v>
      </c>
      <c r="M32" s="1">
        <v>0.35320000000000001</v>
      </c>
      <c r="N32" s="8">
        <f t="shared" si="2"/>
        <v>-9.6999999999999864E-3</v>
      </c>
      <c r="O32" s="7"/>
      <c r="P32" s="1">
        <v>0.32540000000000002</v>
      </c>
      <c r="Q32" s="1">
        <v>0.33500000000000002</v>
      </c>
      <c r="R32" s="8">
        <f t="shared" si="3"/>
        <v>-9.5999999999999974E-3</v>
      </c>
    </row>
    <row r="33" spans="2:18" s="2" customFormat="1">
      <c r="B33">
        <v>-5</v>
      </c>
      <c r="C33">
        <v>-1</v>
      </c>
      <c r="D33" s="1">
        <v>20.118099999999998</v>
      </c>
      <c r="E33" s="1">
        <v>20.172699999999999</v>
      </c>
      <c r="F33" s="5">
        <f t="shared" si="0"/>
        <v>-5.4600000000000648E-2</v>
      </c>
      <c r="G33" s="6"/>
      <c r="H33" s="1">
        <v>0.14404800000000001</v>
      </c>
      <c r="I33" s="1">
        <v>0.14424100000000001</v>
      </c>
      <c r="J33" s="5">
        <f t="shared" si="1"/>
        <v>-1.9299999999999873E-4</v>
      </c>
      <c r="K33" s="6"/>
      <c r="L33" s="1">
        <v>0.35089999999999999</v>
      </c>
      <c r="M33" s="1">
        <v>0.34749999999999998</v>
      </c>
      <c r="N33" s="8">
        <f t="shared" si="2"/>
        <v>3.4000000000000141E-3</v>
      </c>
      <c r="O33" s="7"/>
      <c r="P33" s="1">
        <v>0.32819999999999999</v>
      </c>
      <c r="Q33" s="1">
        <v>0.32940000000000003</v>
      </c>
      <c r="R33" s="8">
        <f t="shared" si="3"/>
        <v>-1.2000000000000344E-3</v>
      </c>
    </row>
    <row r="34" spans="2:18" s="2" customFormat="1">
      <c r="B34">
        <v>-5</v>
      </c>
      <c r="C34">
        <v>0</v>
      </c>
      <c r="D34" s="1">
        <v>20.148599999999998</v>
      </c>
      <c r="E34" s="1">
        <v>20.3888</v>
      </c>
      <c r="F34" s="5">
        <f t="shared" si="0"/>
        <v>-0.24020000000000152</v>
      </c>
      <c r="G34" s="6"/>
      <c r="H34" s="1">
        <v>0.14429400000000001</v>
      </c>
      <c r="I34" s="1">
        <v>0.14810899999999999</v>
      </c>
      <c r="J34" s="5">
        <f t="shared" si="1"/>
        <v>-3.8149999999999851E-3</v>
      </c>
      <c r="K34" s="6"/>
      <c r="L34" s="1">
        <v>0.34720000000000001</v>
      </c>
      <c r="M34" s="1">
        <v>0.34860000000000002</v>
      </c>
      <c r="N34" s="8">
        <f t="shared" si="2"/>
        <v>-1.4000000000000123E-3</v>
      </c>
      <c r="O34" s="7"/>
      <c r="P34" s="1">
        <v>0.33079999999999998</v>
      </c>
      <c r="Q34" s="1">
        <v>0.33479999999999999</v>
      </c>
      <c r="R34" s="8">
        <f t="shared" si="3"/>
        <v>-4.0000000000000036E-3</v>
      </c>
    </row>
    <row r="35" spans="2:18" s="2" customFormat="1">
      <c r="B35">
        <v>-4</v>
      </c>
      <c r="C35">
        <v>0</v>
      </c>
      <c r="D35" s="1">
        <v>20.064</v>
      </c>
      <c r="E35" s="1">
        <v>20.176300000000001</v>
      </c>
      <c r="F35" s="5">
        <f t="shared" si="0"/>
        <v>-0.11230000000000118</v>
      </c>
      <c r="G35" s="6"/>
      <c r="H35" s="1">
        <v>0.143849</v>
      </c>
      <c r="I35" s="1">
        <v>0.14487900000000001</v>
      </c>
      <c r="J35" s="5">
        <f t="shared" si="1"/>
        <v>-1.0300000000000031E-3</v>
      </c>
      <c r="K35" s="6"/>
      <c r="L35" s="1">
        <v>0.34489999999999998</v>
      </c>
      <c r="M35" s="1">
        <v>0.35160000000000002</v>
      </c>
      <c r="N35" s="8">
        <f t="shared" si="2"/>
        <v>-6.7000000000000393E-3</v>
      </c>
      <c r="O35" s="7"/>
      <c r="P35" s="1">
        <v>0.3261</v>
      </c>
      <c r="Q35" s="1">
        <v>0.3372</v>
      </c>
      <c r="R35" s="8">
        <f t="shared" si="3"/>
        <v>-1.1099999999999999E-2</v>
      </c>
    </row>
    <row r="36" spans="2:18" s="2" customFormat="1">
      <c r="B36">
        <v>-3</v>
      </c>
      <c r="C36">
        <v>0</v>
      </c>
      <c r="D36" s="1">
        <v>20.1356</v>
      </c>
      <c r="E36" s="1">
        <v>20.324000000000002</v>
      </c>
      <c r="F36" s="5">
        <f t="shared" si="0"/>
        <v>-0.18840000000000146</v>
      </c>
      <c r="G36" s="6"/>
      <c r="H36" s="1">
        <v>0.143265</v>
      </c>
      <c r="I36" s="1">
        <v>0.14518200000000001</v>
      </c>
      <c r="J36" s="5">
        <f t="shared" si="1"/>
        <v>-1.917000000000002E-3</v>
      </c>
      <c r="K36" s="6"/>
      <c r="L36" s="1">
        <v>0.34749999999999998</v>
      </c>
      <c r="M36" s="1">
        <v>0.34720000000000001</v>
      </c>
      <c r="N36" s="8">
        <f t="shared" si="2"/>
        <v>2.9999999999996696E-4</v>
      </c>
      <c r="O36" s="7"/>
      <c r="P36" s="1">
        <v>0.32829999999999998</v>
      </c>
      <c r="Q36" s="1">
        <v>0.3291</v>
      </c>
      <c r="R36" s="8">
        <f t="shared" si="3"/>
        <v>-8.0000000000002292E-4</v>
      </c>
    </row>
    <row r="37" spans="2:18" s="2" customFormat="1">
      <c r="B37">
        <v>-2</v>
      </c>
      <c r="C37">
        <v>0</v>
      </c>
      <c r="D37" s="1">
        <v>19.9742</v>
      </c>
      <c r="E37" s="1">
        <v>20.131399999999999</v>
      </c>
      <c r="F37" s="5">
        <f t="shared" si="0"/>
        <v>-0.15719999999999956</v>
      </c>
      <c r="G37" s="6"/>
      <c r="H37" s="1">
        <v>0.14180699999999999</v>
      </c>
      <c r="I37" s="1">
        <v>0.142764</v>
      </c>
      <c r="J37" s="5">
        <f t="shared" si="1"/>
        <v>-9.570000000000134E-4</v>
      </c>
      <c r="K37" s="6"/>
      <c r="L37" s="1">
        <v>0.34989999999999999</v>
      </c>
      <c r="M37" s="1">
        <v>0.34699999999999998</v>
      </c>
      <c r="N37" s="8">
        <f t="shared" si="2"/>
        <v>2.9000000000000137E-3</v>
      </c>
      <c r="O37" s="7"/>
      <c r="P37" s="1">
        <v>0.33350000000000002</v>
      </c>
      <c r="Q37" s="1">
        <v>0.33139999999999997</v>
      </c>
      <c r="R37" s="8">
        <f t="shared" si="3"/>
        <v>2.1000000000000463E-3</v>
      </c>
    </row>
    <row r="38" spans="2:18" s="2" customFormat="1">
      <c r="B38">
        <v>-1</v>
      </c>
      <c r="C38">
        <v>0</v>
      </c>
      <c r="D38" s="1">
        <v>19.9712</v>
      </c>
      <c r="E38" s="1">
        <v>20.104099999999999</v>
      </c>
      <c r="F38" s="5">
        <f t="shared" si="0"/>
        <v>-0.13289999999999935</v>
      </c>
      <c r="G38" s="6"/>
      <c r="H38" s="1">
        <v>0.141485</v>
      </c>
      <c r="I38" s="1">
        <v>0.14221400000000001</v>
      </c>
      <c r="J38" s="5">
        <f t="shared" si="1"/>
        <v>-7.2900000000000742E-4</v>
      </c>
      <c r="K38" s="6"/>
      <c r="L38" s="1">
        <v>0.34989999999999999</v>
      </c>
      <c r="M38" s="1">
        <v>0.3503</v>
      </c>
      <c r="N38" s="8">
        <f t="shared" si="2"/>
        <v>-4.0000000000001146E-4</v>
      </c>
      <c r="O38" s="7"/>
      <c r="P38" s="1">
        <v>0.33239999999999997</v>
      </c>
      <c r="Q38" s="1">
        <v>0.33700000000000002</v>
      </c>
      <c r="R38" s="8">
        <f t="shared" si="3"/>
        <v>-4.6000000000000485E-3</v>
      </c>
    </row>
    <row r="39" spans="2:18" s="2" customFormat="1">
      <c r="B39">
        <v>0</v>
      </c>
      <c r="C39">
        <v>0</v>
      </c>
      <c r="D39" s="1">
        <v>20.089600000000001</v>
      </c>
      <c r="E39" s="1">
        <v>20.2332</v>
      </c>
      <c r="F39" s="5">
        <f t="shared" si="0"/>
        <v>-0.14359999999999928</v>
      </c>
      <c r="G39" s="6"/>
      <c r="H39" s="1">
        <v>0.141123</v>
      </c>
      <c r="I39" s="1">
        <v>0.142234</v>
      </c>
      <c r="J39" s="5">
        <f t="shared" si="1"/>
        <v>-1.1110000000000009E-3</v>
      </c>
      <c r="K39" s="6"/>
      <c r="L39" s="1">
        <v>0.35349999999999998</v>
      </c>
      <c r="M39" s="1">
        <v>0.35420000000000001</v>
      </c>
      <c r="N39" s="8">
        <f t="shared" si="2"/>
        <v>-7.0000000000003393E-4</v>
      </c>
      <c r="O39" s="7"/>
      <c r="P39" s="1">
        <v>0.3377</v>
      </c>
      <c r="Q39" s="1">
        <v>0.33579999999999999</v>
      </c>
      <c r="R39" s="8">
        <f t="shared" si="3"/>
        <v>1.9000000000000128E-3</v>
      </c>
    </row>
    <row r="40" spans="2:18" s="2" customFormat="1">
      <c r="B40">
        <v>1</v>
      </c>
      <c r="C40">
        <v>0</v>
      </c>
      <c r="D40" s="1">
        <v>20.098700000000001</v>
      </c>
      <c r="E40" s="1">
        <v>20.2758</v>
      </c>
      <c r="F40" s="5">
        <f t="shared" si="0"/>
        <v>-0.17709999999999937</v>
      </c>
      <c r="G40" s="6"/>
      <c r="H40" s="1">
        <v>0.14219300000000001</v>
      </c>
      <c r="I40" s="1">
        <v>0.14507</v>
      </c>
      <c r="J40" s="5">
        <f t="shared" si="1"/>
        <v>-2.8769999999999907E-3</v>
      </c>
      <c r="K40" s="6"/>
      <c r="L40" s="1">
        <v>0.3503</v>
      </c>
      <c r="M40" s="1">
        <v>0.34160000000000001</v>
      </c>
      <c r="N40" s="8">
        <f t="shared" si="2"/>
        <v>8.6999999999999855E-3</v>
      </c>
      <c r="O40" s="7"/>
      <c r="P40" s="1">
        <v>0.3342</v>
      </c>
      <c r="Q40" s="1">
        <v>0.32690000000000002</v>
      </c>
      <c r="R40" s="8">
        <f t="shared" si="3"/>
        <v>7.2999999999999732E-3</v>
      </c>
    </row>
    <row r="41" spans="2:18" s="2" customFormat="1">
      <c r="B41">
        <v>2</v>
      </c>
      <c r="C41">
        <v>0</v>
      </c>
      <c r="D41" s="1">
        <v>20.2349</v>
      </c>
      <c r="E41" s="1">
        <v>20.236499999999999</v>
      </c>
      <c r="F41" s="5">
        <f t="shared" si="0"/>
        <v>-1.5999999999998238E-3</v>
      </c>
      <c r="G41" s="6"/>
      <c r="H41" s="1">
        <v>0.14425099999999999</v>
      </c>
      <c r="I41" s="1">
        <v>0.14402000000000001</v>
      </c>
      <c r="J41" s="5">
        <f t="shared" si="1"/>
        <v>2.3099999999998122E-4</v>
      </c>
      <c r="K41" s="6"/>
      <c r="L41" s="1">
        <v>0.34560000000000002</v>
      </c>
      <c r="M41" s="1">
        <v>0.34539999999999998</v>
      </c>
      <c r="N41" s="8">
        <f t="shared" si="2"/>
        <v>2.0000000000003348E-4</v>
      </c>
      <c r="O41" s="7"/>
      <c r="P41" s="1">
        <v>0.3291</v>
      </c>
      <c r="Q41" s="1">
        <v>0.32790000000000002</v>
      </c>
      <c r="R41" s="8">
        <f t="shared" si="3"/>
        <v>1.1999999999999789E-3</v>
      </c>
    </row>
    <row r="42" spans="2:18" s="2" customFormat="1">
      <c r="B42">
        <v>3</v>
      </c>
      <c r="C42">
        <v>0</v>
      </c>
      <c r="D42" s="1">
        <v>20.174600000000002</v>
      </c>
      <c r="E42" s="1">
        <v>20.328199999999999</v>
      </c>
      <c r="F42" s="5">
        <f t="shared" si="0"/>
        <v>-0.15359999999999729</v>
      </c>
      <c r="G42" s="6"/>
      <c r="H42" s="1">
        <v>0.14394699999999999</v>
      </c>
      <c r="I42" s="1">
        <v>0.14566399999999999</v>
      </c>
      <c r="J42" s="5">
        <f t="shared" si="1"/>
        <v>-1.7169999999999963E-3</v>
      </c>
      <c r="K42" s="6"/>
      <c r="L42" s="1">
        <v>0.33939999999999998</v>
      </c>
      <c r="M42" s="1">
        <v>0.33889999999999998</v>
      </c>
      <c r="N42" s="8">
        <f t="shared" si="2"/>
        <v>5.0000000000000044E-4</v>
      </c>
      <c r="O42" s="7"/>
      <c r="P42" s="1">
        <v>0.32129999999999997</v>
      </c>
      <c r="Q42" s="1">
        <v>0.32440000000000002</v>
      </c>
      <c r="R42" s="8">
        <f t="shared" si="3"/>
        <v>-3.1000000000000472E-3</v>
      </c>
    </row>
    <row r="43" spans="2:18" s="2" customFormat="1">
      <c r="B43">
        <v>4</v>
      </c>
      <c r="C43">
        <v>0</v>
      </c>
      <c r="D43" s="1">
        <v>20.36</v>
      </c>
      <c r="E43" s="1">
        <v>20.476900000000001</v>
      </c>
      <c r="F43" s="5">
        <f t="shared" si="0"/>
        <v>-0.11690000000000111</v>
      </c>
      <c r="G43" s="6"/>
      <c r="H43" s="1">
        <v>0.14637</v>
      </c>
      <c r="I43" s="1">
        <v>0.14705399999999999</v>
      </c>
      <c r="J43" s="5">
        <f t="shared" si="1"/>
        <v>-6.8399999999999017E-4</v>
      </c>
      <c r="K43" s="6"/>
      <c r="L43" s="1">
        <v>0.3352</v>
      </c>
      <c r="M43" s="1">
        <v>0.34129999999999999</v>
      </c>
      <c r="N43" s="8">
        <f t="shared" si="2"/>
        <v>-6.0999999999999943E-3</v>
      </c>
      <c r="O43" s="7"/>
      <c r="P43" s="1">
        <v>0.31919999999999998</v>
      </c>
      <c r="Q43" s="1">
        <v>0.32500000000000001</v>
      </c>
      <c r="R43" s="8">
        <f t="shared" si="3"/>
        <v>-5.8000000000000274E-3</v>
      </c>
    </row>
    <row r="44" spans="2:18" s="2" customFormat="1">
      <c r="B44">
        <v>5</v>
      </c>
      <c r="C44">
        <v>0</v>
      </c>
      <c r="D44" s="1">
        <v>20.2102</v>
      </c>
      <c r="E44" s="1">
        <v>20.511299999999999</v>
      </c>
      <c r="F44" s="5">
        <f t="shared" si="0"/>
        <v>-0.30109999999999815</v>
      </c>
      <c r="G44" s="6"/>
      <c r="H44" s="1">
        <v>0.144703</v>
      </c>
      <c r="I44" s="1">
        <v>0.14879000000000001</v>
      </c>
      <c r="J44" s="5">
        <f t="shared" si="1"/>
        <v>-4.0870000000000073E-3</v>
      </c>
      <c r="K44" s="6"/>
      <c r="L44" s="1">
        <v>0.34470000000000001</v>
      </c>
      <c r="M44" s="1">
        <v>0.3397</v>
      </c>
      <c r="N44" s="8">
        <f t="shared" si="2"/>
        <v>5.0000000000000044E-3</v>
      </c>
      <c r="O44" s="7"/>
      <c r="P44" s="1">
        <v>0.32550000000000001</v>
      </c>
      <c r="Q44" s="1">
        <v>0.32040000000000002</v>
      </c>
      <c r="R44" s="8">
        <f t="shared" si="3"/>
        <v>5.0999999999999934E-3</v>
      </c>
    </row>
    <row r="45" spans="2:18" s="2" customFormat="1">
      <c r="B45">
        <v>5</v>
      </c>
      <c r="C45">
        <v>1</v>
      </c>
      <c r="D45" s="1">
        <v>19.799399999999999</v>
      </c>
      <c r="E45" s="1">
        <v>20.0791</v>
      </c>
      <c r="F45" s="5">
        <f t="shared" si="0"/>
        <v>-0.27970000000000184</v>
      </c>
      <c r="G45" s="6"/>
      <c r="H45" s="1">
        <v>0.14202500000000001</v>
      </c>
      <c r="I45" s="1">
        <v>0.14410999999999999</v>
      </c>
      <c r="J45" s="5">
        <f t="shared" si="1"/>
        <v>-2.0849999999999758E-3</v>
      </c>
      <c r="K45" s="6"/>
      <c r="L45" s="1">
        <v>0.3493</v>
      </c>
      <c r="M45" s="1">
        <v>0.33600000000000002</v>
      </c>
      <c r="N45" s="8">
        <f t="shared" si="2"/>
        <v>1.3299999999999979E-2</v>
      </c>
      <c r="O45" s="7"/>
      <c r="P45" s="1">
        <v>0.3286</v>
      </c>
      <c r="Q45" s="1">
        <v>0.31759999999999999</v>
      </c>
      <c r="R45" s="8">
        <f t="shared" si="3"/>
        <v>1.100000000000001E-2</v>
      </c>
    </row>
    <row r="46" spans="2:18" s="2" customFormat="1">
      <c r="B46">
        <v>3</v>
      </c>
      <c r="C46">
        <v>1</v>
      </c>
      <c r="D46" s="1">
        <v>16.310099999999998</v>
      </c>
      <c r="E46" s="1">
        <v>15.6617</v>
      </c>
      <c r="F46" s="5">
        <f t="shared" si="0"/>
        <v>0.64839999999999876</v>
      </c>
      <c r="G46" s="6"/>
      <c r="H46" s="1">
        <v>0.119034</v>
      </c>
      <c r="I46" s="1">
        <v>0.119839</v>
      </c>
      <c r="J46" s="5">
        <f t="shared" si="1"/>
        <v>-8.0500000000000016E-4</v>
      </c>
      <c r="K46" s="6"/>
      <c r="L46" s="1">
        <v>0.3377</v>
      </c>
      <c r="M46" s="1">
        <v>0.34229999999999999</v>
      </c>
      <c r="N46" s="8">
        <f t="shared" si="2"/>
        <v>-4.599999999999993E-3</v>
      </c>
      <c r="O46" s="7"/>
      <c r="P46" s="1">
        <v>0.31969999999999998</v>
      </c>
      <c r="Q46" s="1">
        <v>0.3296</v>
      </c>
      <c r="R46" s="8">
        <f t="shared" si="3"/>
        <v>-9.9000000000000199E-3</v>
      </c>
    </row>
    <row r="47" spans="2:18" s="2" customFormat="1">
      <c r="B47">
        <v>2</v>
      </c>
      <c r="C47">
        <v>1</v>
      </c>
      <c r="D47" s="1">
        <v>20.0688</v>
      </c>
      <c r="E47" s="1">
        <v>20.267299999999999</v>
      </c>
      <c r="F47" s="5">
        <f t="shared" si="0"/>
        <v>-0.19849999999999923</v>
      </c>
      <c r="G47" s="6"/>
      <c r="H47" s="1">
        <v>0.142373</v>
      </c>
      <c r="I47" s="1">
        <v>0.143983</v>
      </c>
      <c r="J47" s="5">
        <f t="shared" si="1"/>
        <v>-1.6100000000000003E-3</v>
      </c>
      <c r="K47" s="6"/>
      <c r="L47" s="1">
        <v>0.34639999999999999</v>
      </c>
      <c r="M47" s="1">
        <v>0.34399999999999997</v>
      </c>
      <c r="N47" s="8">
        <f t="shared" si="2"/>
        <v>2.4000000000000132E-3</v>
      </c>
      <c r="O47" s="7"/>
      <c r="P47" s="1">
        <v>0.32979999999999998</v>
      </c>
      <c r="Q47" s="1">
        <v>0.3296</v>
      </c>
      <c r="R47" s="8">
        <f t="shared" si="3"/>
        <v>1.9999999999997797E-4</v>
      </c>
    </row>
    <row r="48" spans="2:18" s="2" customFormat="1">
      <c r="B48">
        <v>1</v>
      </c>
      <c r="C48">
        <v>1</v>
      </c>
      <c r="D48" s="1">
        <v>19.993200000000002</v>
      </c>
      <c r="E48" s="1">
        <v>20.211300000000001</v>
      </c>
      <c r="F48" s="5">
        <f t="shared" si="0"/>
        <v>-0.21809999999999974</v>
      </c>
      <c r="G48" s="6"/>
      <c r="H48" s="1">
        <v>0.142015</v>
      </c>
      <c r="I48" s="1">
        <v>0.14393900000000001</v>
      </c>
      <c r="J48" s="5">
        <f t="shared" si="1"/>
        <v>-1.924000000000009E-3</v>
      </c>
      <c r="K48" s="6"/>
      <c r="L48" s="1">
        <v>0.34670000000000001</v>
      </c>
      <c r="M48" s="1">
        <v>0.34439999999999998</v>
      </c>
      <c r="N48" s="8">
        <f t="shared" si="2"/>
        <v>2.3000000000000242E-3</v>
      </c>
      <c r="O48" s="7"/>
      <c r="P48" s="1">
        <v>0.32490000000000002</v>
      </c>
      <c r="Q48" s="1">
        <v>0.32519999999999999</v>
      </c>
      <c r="R48" s="8">
        <f t="shared" si="3"/>
        <v>-2.9999999999996696E-4</v>
      </c>
    </row>
    <row r="49" spans="2:18" s="2" customFormat="1">
      <c r="B49">
        <v>0</v>
      </c>
      <c r="C49">
        <v>1</v>
      </c>
      <c r="D49" s="1">
        <v>20.037400000000002</v>
      </c>
      <c r="E49" s="1">
        <v>20.280999999999999</v>
      </c>
      <c r="F49" s="5">
        <f t="shared" si="0"/>
        <v>-0.24359999999999715</v>
      </c>
      <c r="G49" s="6"/>
      <c r="H49" s="1">
        <v>0.14257800000000001</v>
      </c>
      <c r="I49" s="1">
        <v>0.14393400000000001</v>
      </c>
      <c r="J49" s="5">
        <f t="shared" si="1"/>
        <v>-1.3559999999999961E-3</v>
      </c>
      <c r="K49" s="6"/>
      <c r="L49" s="1">
        <v>0.34599999999999997</v>
      </c>
      <c r="M49" s="1">
        <v>0.34689999999999999</v>
      </c>
      <c r="N49" s="8">
        <f t="shared" si="2"/>
        <v>-9.000000000000119E-4</v>
      </c>
      <c r="O49" s="7"/>
      <c r="P49" s="1">
        <v>0.3301</v>
      </c>
      <c r="Q49" s="1">
        <v>0.32450000000000001</v>
      </c>
      <c r="R49" s="8">
        <f t="shared" si="3"/>
        <v>5.5999999999999939E-3</v>
      </c>
    </row>
    <row r="50" spans="2:18" s="2" customFormat="1">
      <c r="B50">
        <v>-1</v>
      </c>
      <c r="C50">
        <v>1</v>
      </c>
      <c r="D50" s="1">
        <v>19.980599999999999</v>
      </c>
      <c r="E50" s="1">
        <v>20.164100000000001</v>
      </c>
      <c r="F50" s="5">
        <f t="shared" si="0"/>
        <v>-0.18350000000000222</v>
      </c>
      <c r="G50" s="6"/>
      <c r="H50" s="1">
        <v>0.141372</v>
      </c>
      <c r="I50" s="1">
        <v>0.14206299999999999</v>
      </c>
      <c r="J50" s="5">
        <f t="shared" si="1"/>
        <v>-6.9099999999999717E-4</v>
      </c>
      <c r="K50" s="6"/>
      <c r="L50" s="1">
        <v>0.3533</v>
      </c>
      <c r="M50" s="1">
        <v>0.34420000000000001</v>
      </c>
      <c r="N50" s="8">
        <f t="shared" si="2"/>
        <v>9.099999999999997E-3</v>
      </c>
      <c r="O50" s="7"/>
      <c r="P50" s="1">
        <v>0.33300000000000002</v>
      </c>
      <c r="Q50" s="1">
        <v>0.32719999999999999</v>
      </c>
      <c r="R50" s="8">
        <f t="shared" si="3"/>
        <v>5.8000000000000274E-3</v>
      </c>
    </row>
    <row r="51" spans="2:18" s="2" customFormat="1">
      <c r="B51">
        <v>-2</v>
      </c>
      <c r="C51">
        <v>1</v>
      </c>
      <c r="D51" s="1">
        <v>20.003900000000002</v>
      </c>
      <c r="E51" s="1">
        <v>20.171199999999999</v>
      </c>
      <c r="F51" s="5">
        <f t="shared" si="0"/>
        <v>-0.16729999999999734</v>
      </c>
      <c r="G51" s="6"/>
      <c r="H51" s="1">
        <v>0.14324000000000001</v>
      </c>
      <c r="I51" s="1">
        <v>0.143154</v>
      </c>
      <c r="J51" s="5">
        <f t="shared" si="1"/>
        <v>8.6000000000002741E-5</v>
      </c>
      <c r="K51" s="6"/>
      <c r="L51" s="1">
        <v>0.34649999999999997</v>
      </c>
      <c r="M51" s="1">
        <v>0.34670000000000001</v>
      </c>
      <c r="N51" s="8">
        <f t="shared" si="2"/>
        <v>-2.0000000000003348E-4</v>
      </c>
      <c r="O51" s="7"/>
      <c r="P51" s="1">
        <v>0.33090000000000003</v>
      </c>
      <c r="Q51" s="1">
        <v>0.3332</v>
      </c>
      <c r="R51" s="8">
        <f t="shared" si="3"/>
        <v>-2.2999999999999687E-3</v>
      </c>
    </row>
    <row r="52" spans="2:18" s="2" customFormat="1">
      <c r="B52">
        <v>-3</v>
      </c>
      <c r="C52">
        <v>1</v>
      </c>
      <c r="D52" s="1">
        <v>20.402200000000001</v>
      </c>
      <c r="E52" s="1">
        <v>20.363900000000001</v>
      </c>
      <c r="F52" s="5">
        <f t="shared" si="0"/>
        <v>3.8299999999999557E-2</v>
      </c>
      <c r="G52" s="6"/>
      <c r="H52" s="1">
        <v>0.14660400000000001</v>
      </c>
      <c r="I52" s="1">
        <v>0.14640400000000001</v>
      </c>
      <c r="J52" s="5">
        <f t="shared" si="1"/>
        <v>2.0000000000000573E-4</v>
      </c>
      <c r="K52" s="6"/>
      <c r="L52" s="1">
        <v>0.33710000000000001</v>
      </c>
      <c r="M52" s="1">
        <v>0.34660000000000002</v>
      </c>
      <c r="N52" s="8">
        <f t="shared" si="2"/>
        <v>-9.5000000000000084E-3</v>
      </c>
      <c r="O52" s="7"/>
      <c r="P52" s="1">
        <v>0.3196</v>
      </c>
      <c r="Q52" s="1">
        <v>0.32819999999999999</v>
      </c>
      <c r="R52" s="8">
        <f t="shared" si="3"/>
        <v>-8.5999999999999965E-3</v>
      </c>
    </row>
    <row r="53" spans="2:18" s="2" customFormat="1">
      <c r="B53">
        <v>-4</v>
      </c>
      <c r="C53">
        <v>1</v>
      </c>
      <c r="D53" s="1">
        <v>20.121600000000001</v>
      </c>
      <c r="E53" s="1">
        <v>20.1751</v>
      </c>
      <c r="F53" s="5">
        <f t="shared" si="0"/>
        <v>-5.3499999999999659E-2</v>
      </c>
      <c r="G53" s="6"/>
      <c r="H53" s="1">
        <v>0.14492099999999999</v>
      </c>
      <c r="I53" s="1">
        <v>0.144321</v>
      </c>
      <c r="J53" s="5">
        <f t="shared" si="1"/>
        <v>5.9999999999998943E-4</v>
      </c>
      <c r="K53" s="6"/>
      <c r="L53" s="1">
        <v>0.34050000000000002</v>
      </c>
      <c r="M53" s="1">
        <v>0.34820000000000001</v>
      </c>
      <c r="N53" s="8">
        <f t="shared" si="2"/>
        <v>-7.6999999999999846E-3</v>
      </c>
      <c r="O53" s="7"/>
      <c r="P53" s="1">
        <v>0.32579999999999998</v>
      </c>
      <c r="Q53" s="1">
        <v>0.33079999999999998</v>
      </c>
      <c r="R53" s="8">
        <f t="shared" si="3"/>
        <v>-5.0000000000000044E-3</v>
      </c>
    </row>
    <row r="54" spans="2:18" s="2" customFormat="1">
      <c r="B54">
        <v>-5</v>
      </c>
      <c r="C54">
        <v>1</v>
      </c>
      <c r="D54" s="1">
        <v>19.959099999999999</v>
      </c>
      <c r="E54" s="1">
        <v>20.2669</v>
      </c>
      <c r="F54" s="5">
        <f t="shared" si="0"/>
        <v>-0.3078000000000003</v>
      </c>
      <c r="G54" s="6"/>
      <c r="H54" s="1">
        <v>0.14419100000000001</v>
      </c>
      <c r="I54" s="1">
        <v>0.145676</v>
      </c>
      <c r="J54" s="5">
        <f t="shared" si="1"/>
        <v>-1.4849999999999863E-3</v>
      </c>
      <c r="K54" s="6"/>
      <c r="L54" s="1">
        <v>0.34310000000000002</v>
      </c>
      <c r="M54" s="1">
        <v>0.34439999999999998</v>
      </c>
      <c r="N54" s="8">
        <f t="shared" si="2"/>
        <v>-1.2999999999999678E-3</v>
      </c>
      <c r="O54" s="7"/>
      <c r="P54" s="1">
        <v>0.32819999999999999</v>
      </c>
      <c r="Q54" s="1">
        <v>0.3241</v>
      </c>
      <c r="R54" s="8">
        <f t="shared" si="3"/>
        <v>4.0999999999999925E-3</v>
      </c>
    </row>
    <row r="55" spans="2:18" s="2" customFormat="1">
      <c r="B55">
        <v>-4</v>
      </c>
      <c r="C55">
        <v>2</v>
      </c>
      <c r="D55" s="1">
        <v>20.004200000000001</v>
      </c>
      <c r="E55" s="1">
        <v>20.2761</v>
      </c>
      <c r="F55" s="5">
        <f t="shared" si="0"/>
        <v>-0.2718999999999987</v>
      </c>
      <c r="G55" s="6"/>
      <c r="H55" s="1">
        <v>0.14321700000000001</v>
      </c>
      <c r="I55" s="1">
        <v>0.144321</v>
      </c>
      <c r="J55" s="5">
        <f t="shared" si="1"/>
        <v>-1.1039999999999939E-3</v>
      </c>
      <c r="K55" s="6"/>
      <c r="L55" s="1">
        <v>0.34860000000000002</v>
      </c>
      <c r="M55" s="1">
        <v>0.34839999999999999</v>
      </c>
      <c r="N55" s="8">
        <f t="shared" si="2"/>
        <v>2.0000000000003348E-4</v>
      </c>
      <c r="O55" s="7"/>
      <c r="P55" s="1">
        <v>0.3327</v>
      </c>
      <c r="Q55" s="1">
        <v>0.3332</v>
      </c>
      <c r="R55" s="8">
        <f t="shared" si="3"/>
        <v>-5.0000000000000044E-4</v>
      </c>
    </row>
    <row r="56" spans="2:18" s="2" customFormat="1">
      <c r="B56">
        <v>-3</v>
      </c>
      <c r="C56">
        <v>2</v>
      </c>
      <c r="D56" s="1">
        <v>20.016999999999999</v>
      </c>
      <c r="E56" s="1">
        <v>20.316600000000001</v>
      </c>
      <c r="F56" s="5">
        <f t="shared" si="0"/>
        <v>-0.29960000000000164</v>
      </c>
      <c r="G56" s="6"/>
      <c r="H56" s="1">
        <v>0.142735</v>
      </c>
      <c r="I56" s="1">
        <v>0.146011</v>
      </c>
      <c r="J56" s="5">
        <f t="shared" si="1"/>
        <v>-3.2760000000000011E-3</v>
      </c>
      <c r="K56" s="6"/>
      <c r="L56" s="1">
        <v>0.34789999999999999</v>
      </c>
      <c r="M56" s="1">
        <v>0.34449999999999997</v>
      </c>
      <c r="N56" s="8">
        <f t="shared" si="2"/>
        <v>3.4000000000000141E-3</v>
      </c>
      <c r="O56" s="7"/>
      <c r="P56" s="1">
        <v>0.3301</v>
      </c>
      <c r="Q56" s="1">
        <v>0.3291</v>
      </c>
      <c r="R56" s="8">
        <f t="shared" si="3"/>
        <v>1.0000000000000009E-3</v>
      </c>
    </row>
    <row r="57" spans="2:18" s="2" customFormat="1">
      <c r="B57">
        <v>-2</v>
      </c>
      <c r="C57">
        <v>2</v>
      </c>
      <c r="D57" s="1">
        <v>20.179300000000001</v>
      </c>
      <c r="E57" s="1">
        <v>20.480799999999999</v>
      </c>
      <c r="F57" s="5">
        <f t="shared" si="0"/>
        <v>-0.30149999999999721</v>
      </c>
      <c r="G57" s="6"/>
      <c r="H57" s="1">
        <v>0.142927</v>
      </c>
      <c r="I57" s="1">
        <v>0.147892</v>
      </c>
      <c r="J57" s="5">
        <f t="shared" si="1"/>
        <v>-4.9649999999999972E-3</v>
      </c>
      <c r="K57" s="6"/>
      <c r="L57" s="1">
        <v>0.34720000000000001</v>
      </c>
      <c r="M57" s="1">
        <v>0.33779999999999999</v>
      </c>
      <c r="N57" s="8">
        <f t="shared" si="2"/>
        <v>9.4000000000000195E-3</v>
      </c>
      <c r="O57" s="7"/>
      <c r="P57" s="1">
        <v>0.32590000000000002</v>
      </c>
      <c r="Q57" s="1">
        <v>0.32079999999999997</v>
      </c>
      <c r="R57" s="8">
        <f t="shared" si="3"/>
        <v>5.1000000000000489E-3</v>
      </c>
    </row>
    <row r="58" spans="2:18" s="2" customFormat="1">
      <c r="B58">
        <v>-1</v>
      </c>
      <c r="C58">
        <v>2</v>
      </c>
      <c r="D58" s="1">
        <v>20.187100000000001</v>
      </c>
      <c r="E58" s="1">
        <v>20.341000000000001</v>
      </c>
      <c r="F58" s="5">
        <f t="shared" si="0"/>
        <v>-0.15390000000000015</v>
      </c>
      <c r="G58" s="6"/>
      <c r="H58" s="1">
        <v>0.143236</v>
      </c>
      <c r="I58" s="1">
        <v>0.14638899999999999</v>
      </c>
      <c r="J58" s="5">
        <f t="shared" si="1"/>
        <v>-3.1529999999999891E-3</v>
      </c>
      <c r="K58" s="6"/>
      <c r="L58" s="1">
        <v>0.34110000000000001</v>
      </c>
      <c r="M58" s="1">
        <v>0.34420000000000001</v>
      </c>
      <c r="N58" s="8">
        <f t="shared" si="2"/>
        <v>-3.0999999999999917E-3</v>
      </c>
      <c r="O58" s="7"/>
      <c r="P58" s="1">
        <v>0.32490000000000002</v>
      </c>
      <c r="Q58" s="1">
        <v>0.32790000000000002</v>
      </c>
      <c r="R58" s="8">
        <f t="shared" si="3"/>
        <v>-3.0000000000000027E-3</v>
      </c>
    </row>
    <row r="59" spans="2:18" s="2" customFormat="1">
      <c r="B59">
        <v>0</v>
      </c>
      <c r="C59">
        <v>2</v>
      </c>
      <c r="D59" s="1">
        <v>20.008500000000002</v>
      </c>
      <c r="E59" s="1">
        <v>20.031099999999999</v>
      </c>
      <c r="F59" s="5">
        <f t="shared" si="0"/>
        <v>-2.2599999999997067E-2</v>
      </c>
      <c r="G59" s="6"/>
      <c r="H59" s="1">
        <v>0.14210300000000001</v>
      </c>
      <c r="I59" s="1">
        <v>0.14186000000000001</v>
      </c>
      <c r="J59" s="5">
        <f t="shared" si="1"/>
        <v>2.4299999999999322E-4</v>
      </c>
      <c r="K59" s="6"/>
      <c r="L59" s="1">
        <v>0.3382</v>
      </c>
      <c r="M59" s="1">
        <v>0.35439999999999999</v>
      </c>
      <c r="N59" s="8">
        <f t="shared" si="2"/>
        <v>-1.6199999999999992E-2</v>
      </c>
      <c r="O59" s="7"/>
      <c r="P59" s="1">
        <v>0.32129999999999997</v>
      </c>
      <c r="Q59" s="1">
        <v>0.33910000000000001</v>
      </c>
      <c r="R59" s="8">
        <f t="shared" si="3"/>
        <v>-1.7800000000000038E-2</v>
      </c>
    </row>
    <row r="60" spans="2:18" s="2" customFormat="1">
      <c r="B60">
        <v>1</v>
      </c>
      <c r="C60">
        <v>2</v>
      </c>
      <c r="D60" s="1">
        <v>19.903300000000002</v>
      </c>
      <c r="E60" s="1">
        <v>20.1891</v>
      </c>
      <c r="F60" s="5">
        <f t="shared" si="0"/>
        <v>-0.28579999999999828</v>
      </c>
      <c r="G60" s="6"/>
      <c r="H60" s="1">
        <v>0.14354600000000001</v>
      </c>
      <c r="I60" s="1">
        <v>0.14380299999999999</v>
      </c>
      <c r="J60" s="5">
        <f t="shared" si="1"/>
        <v>-2.5699999999997947E-4</v>
      </c>
      <c r="K60" s="6"/>
      <c r="L60" s="1">
        <v>0.34210000000000002</v>
      </c>
      <c r="M60" s="1">
        <v>0.33960000000000001</v>
      </c>
      <c r="N60" s="8">
        <f t="shared" si="2"/>
        <v>2.5000000000000022E-3</v>
      </c>
      <c r="O60" s="7"/>
      <c r="P60" s="1">
        <v>0.32040000000000002</v>
      </c>
      <c r="Q60" s="1">
        <v>0.3236</v>
      </c>
      <c r="R60" s="8">
        <f t="shared" si="3"/>
        <v>-3.1999999999999806E-3</v>
      </c>
    </row>
    <row r="61" spans="2:18" s="2" customFormat="1">
      <c r="B61">
        <v>2</v>
      </c>
      <c r="C61">
        <v>2</v>
      </c>
      <c r="D61" s="1">
        <v>17.238199999999999</v>
      </c>
      <c r="E61" s="1">
        <v>20.427</v>
      </c>
      <c r="F61" s="5">
        <f t="shared" si="0"/>
        <v>-3.1888000000000005</v>
      </c>
      <c r="G61" s="6"/>
      <c r="H61" s="1">
        <v>0.14571799999999999</v>
      </c>
      <c r="I61" s="1">
        <v>0.146512</v>
      </c>
      <c r="J61" s="5">
        <f t="shared" si="1"/>
        <v>-7.9400000000001691E-4</v>
      </c>
      <c r="K61" s="6"/>
      <c r="L61" s="1">
        <v>0.33739999999999998</v>
      </c>
      <c r="M61" s="1">
        <v>0.34260000000000002</v>
      </c>
      <c r="N61" s="8">
        <f t="shared" si="2"/>
        <v>-5.2000000000000379E-3</v>
      </c>
      <c r="O61" s="7"/>
      <c r="P61" s="1">
        <v>0.32079999999999997</v>
      </c>
      <c r="Q61" s="1">
        <v>0.32740000000000002</v>
      </c>
      <c r="R61" s="8">
        <f t="shared" si="3"/>
        <v>-6.6000000000000503E-3</v>
      </c>
    </row>
    <row r="62" spans="2:18" s="2" customFormat="1">
      <c r="B62">
        <v>3</v>
      </c>
      <c r="C62">
        <v>2</v>
      </c>
      <c r="D62" s="1">
        <v>20.4175</v>
      </c>
      <c r="E62" s="1">
        <v>20.350999999999999</v>
      </c>
      <c r="F62" s="5">
        <f t="shared" si="0"/>
        <v>6.6500000000001336E-2</v>
      </c>
      <c r="G62" s="6"/>
      <c r="H62" s="1">
        <v>0.14690500000000001</v>
      </c>
      <c r="I62" s="1">
        <v>0.14609800000000001</v>
      </c>
      <c r="J62" s="5">
        <f t="shared" si="1"/>
        <v>8.0700000000000216E-4</v>
      </c>
      <c r="K62" s="6"/>
      <c r="L62" s="1">
        <v>0.33760000000000001</v>
      </c>
      <c r="M62" s="1">
        <v>0.34520000000000001</v>
      </c>
      <c r="N62" s="8">
        <f t="shared" si="2"/>
        <v>-7.5999999999999956E-3</v>
      </c>
      <c r="O62" s="7"/>
      <c r="P62" s="1">
        <v>0.32069999999999999</v>
      </c>
      <c r="Q62" s="1">
        <v>0.3296</v>
      </c>
      <c r="R62" s="8">
        <f t="shared" si="3"/>
        <v>-8.900000000000019E-3</v>
      </c>
    </row>
    <row r="63" spans="2:18" s="2" customFormat="1">
      <c r="B63">
        <v>4</v>
      </c>
      <c r="C63">
        <v>2</v>
      </c>
      <c r="D63" s="1">
        <v>11.34</v>
      </c>
      <c r="E63" s="1">
        <v>11.228999999999999</v>
      </c>
      <c r="F63" s="5">
        <f t="shared" si="0"/>
        <v>0.11100000000000065</v>
      </c>
      <c r="G63" s="6"/>
      <c r="H63" s="1">
        <v>8.5256499999999999E-2</v>
      </c>
      <c r="I63" s="1">
        <v>8.6022799999999996E-2</v>
      </c>
      <c r="J63" s="5">
        <f t="shared" si="1"/>
        <v>-7.6629999999999754E-4</v>
      </c>
      <c r="K63" s="6"/>
      <c r="L63" s="1">
        <v>0.34449999999999997</v>
      </c>
      <c r="M63" s="1">
        <v>0.34129999999999999</v>
      </c>
      <c r="N63" s="8">
        <f t="shared" si="2"/>
        <v>3.1999999999999806E-3</v>
      </c>
      <c r="O63" s="7"/>
      <c r="P63" s="1">
        <v>0.32550000000000001</v>
      </c>
      <c r="Q63" s="1">
        <v>0.32519999999999999</v>
      </c>
      <c r="R63" s="8">
        <f t="shared" si="3"/>
        <v>3.0000000000002247E-4</v>
      </c>
    </row>
    <row r="64" spans="2:18" s="2" customFormat="1">
      <c r="B64">
        <v>3</v>
      </c>
      <c r="C64">
        <v>3</v>
      </c>
      <c r="D64" s="1">
        <v>19.929400000000001</v>
      </c>
      <c r="E64" s="1">
        <v>20.1905</v>
      </c>
      <c r="F64" s="5">
        <f t="shared" si="0"/>
        <v>-0.261099999999999</v>
      </c>
      <c r="G64" s="6"/>
      <c r="H64" s="1">
        <v>0.142762</v>
      </c>
      <c r="I64" s="1">
        <v>0.14635300000000001</v>
      </c>
      <c r="J64" s="5">
        <f t="shared" si="1"/>
        <v>-3.5910000000000108E-3</v>
      </c>
      <c r="K64" s="6"/>
      <c r="L64" s="1">
        <v>0.34720000000000001</v>
      </c>
      <c r="M64" s="1">
        <v>0.3382</v>
      </c>
      <c r="N64" s="8">
        <f t="shared" si="2"/>
        <v>9.000000000000008E-3</v>
      </c>
      <c r="O64" s="7"/>
      <c r="P64" s="1">
        <v>0.32750000000000001</v>
      </c>
      <c r="Q64" s="1">
        <v>0.32200000000000001</v>
      </c>
      <c r="R64" s="8">
        <f t="shared" si="3"/>
        <v>5.5000000000000049E-3</v>
      </c>
    </row>
    <row r="65" spans="2:18" s="2" customFormat="1">
      <c r="B65">
        <v>2</v>
      </c>
      <c r="C65">
        <v>3</v>
      </c>
      <c r="D65" s="1">
        <v>19.445</v>
      </c>
      <c r="E65" s="1">
        <v>19.9315</v>
      </c>
      <c r="F65" s="5">
        <f t="shared" si="0"/>
        <v>-0.48649999999999949</v>
      </c>
      <c r="G65" s="6"/>
      <c r="H65" s="1">
        <v>0.14146400000000001</v>
      </c>
      <c r="I65" s="1">
        <v>0.14487800000000001</v>
      </c>
      <c r="J65" s="5">
        <f t="shared" si="1"/>
        <v>-3.4140000000000004E-3</v>
      </c>
      <c r="K65" s="6"/>
      <c r="L65" s="1">
        <v>0.34460000000000002</v>
      </c>
      <c r="M65" s="1">
        <v>0.33789999999999998</v>
      </c>
      <c r="N65" s="8">
        <f t="shared" si="2"/>
        <v>6.7000000000000393E-3</v>
      </c>
      <c r="O65" s="7"/>
      <c r="P65" s="1">
        <v>0.32590000000000002</v>
      </c>
      <c r="Q65" s="1">
        <v>0.32429999999999998</v>
      </c>
      <c r="R65" s="8">
        <f t="shared" si="3"/>
        <v>1.6000000000000458E-3</v>
      </c>
    </row>
    <row r="66" spans="2:18" s="2" customFormat="1">
      <c r="B66">
        <v>1</v>
      </c>
      <c r="C66">
        <v>3</v>
      </c>
      <c r="D66" s="1">
        <v>18.127199999999998</v>
      </c>
      <c r="E66" s="1">
        <v>18.889900000000001</v>
      </c>
      <c r="F66" s="5">
        <f t="shared" si="0"/>
        <v>-0.76270000000000238</v>
      </c>
      <c r="G66" s="6"/>
      <c r="H66" s="1">
        <v>0.13498199999999999</v>
      </c>
      <c r="I66" s="1">
        <v>0.13675699999999999</v>
      </c>
      <c r="J66" s="5">
        <f t="shared" si="1"/>
        <v>-1.7749999999999988E-3</v>
      </c>
      <c r="K66" s="6"/>
      <c r="L66" s="1">
        <v>0.3523</v>
      </c>
      <c r="M66" s="1">
        <v>0.34089999999999998</v>
      </c>
      <c r="N66" s="8">
        <f t="shared" si="2"/>
        <v>1.1400000000000021E-2</v>
      </c>
      <c r="O66" s="7"/>
      <c r="P66" s="1">
        <v>0.3301</v>
      </c>
      <c r="Q66" s="1">
        <v>0.32600000000000001</v>
      </c>
      <c r="R66" s="8">
        <f t="shared" si="3"/>
        <v>4.0999999999999925E-3</v>
      </c>
    </row>
    <row r="67" spans="2:18" s="2" customFormat="1">
      <c r="B67">
        <v>0</v>
      </c>
      <c r="C67">
        <v>3</v>
      </c>
      <c r="D67" s="1">
        <v>20.052199999999999</v>
      </c>
      <c r="E67" s="1">
        <v>20.2624</v>
      </c>
      <c r="F67" s="5">
        <f t="shared" si="0"/>
        <v>-0.21020000000000039</v>
      </c>
      <c r="G67" s="6"/>
      <c r="H67" s="1">
        <v>0.14360000000000001</v>
      </c>
      <c r="I67" s="1">
        <v>0.14527000000000001</v>
      </c>
      <c r="J67" s="5">
        <f t="shared" si="1"/>
        <v>-1.6700000000000048E-3</v>
      </c>
      <c r="K67" s="6"/>
      <c r="L67" s="1">
        <v>0.34589999999999999</v>
      </c>
      <c r="M67" s="1">
        <v>0.33939999999999998</v>
      </c>
      <c r="N67" s="8">
        <f t="shared" si="2"/>
        <v>6.5000000000000058E-3</v>
      </c>
      <c r="O67" s="7"/>
      <c r="P67" s="1">
        <v>0.33100000000000002</v>
      </c>
      <c r="Q67" s="1">
        <v>0.32329999999999998</v>
      </c>
      <c r="R67" s="8">
        <f t="shared" si="3"/>
        <v>7.7000000000000401E-3</v>
      </c>
    </row>
    <row r="68" spans="2:18" s="2" customFormat="1">
      <c r="B68">
        <v>-1</v>
      </c>
      <c r="C68">
        <v>3</v>
      </c>
      <c r="D68" s="1">
        <v>20.186399999999999</v>
      </c>
      <c r="E68" s="1">
        <v>20.172000000000001</v>
      </c>
      <c r="F68" s="5">
        <f t="shared" ref="F68:F72" si="4">D68-E68</f>
        <v>1.4399999999998414E-2</v>
      </c>
      <c r="G68" s="6"/>
      <c r="H68" s="1">
        <v>0.14519899999999999</v>
      </c>
      <c r="I68" s="1">
        <v>0.14343700000000001</v>
      </c>
      <c r="J68" s="5">
        <f t="shared" ref="J68:J72" si="5">H68-I68</f>
        <v>1.7619999999999858E-3</v>
      </c>
      <c r="K68" s="6"/>
      <c r="L68" s="1">
        <v>0.3372</v>
      </c>
      <c r="M68" s="1">
        <v>0.34689999999999999</v>
      </c>
      <c r="N68" s="8">
        <f t="shared" ref="N68:N72" si="6">L68-M68</f>
        <v>-9.6999999999999864E-3</v>
      </c>
      <c r="O68" s="7"/>
      <c r="P68" s="1">
        <v>0.32200000000000001</v>
      </c>
      <c r="Q68" s="1">
        <v>0.3286</v>
      </c>
      <c r="R68" s="8">
        <f t="shared" ref="R68:R72" si="7">P68-Q68</f>
        <v>-6.5999999999999948E-3</v>
      </c>
    </row>
    <row r="69" spans="2:18" s="2" customFormat="1">
      <c r="B69">
        <v>-2</v>
      </c>
      <c r="C69">
        <v>3</v>
      </c>
      <c r="D69" s="1">
        <v>19.978999999999999</v>
      </c>
      <c r="E69" s="1">
        <v>20.081700000000001</v>
      </c>
      <c r="F69" s="5">
        <f t="shared" si="4"/>
        <v>-0.10270000000000223</v>
      </c>
      <c r="G69" s="6"/>
      <c r="H69" s="1">
        <v>0.143648</v>
      </c>
      <c r="I69" s="1">
        <v>0.14433099999999999</v>
      </c>
      <c r="J69" s="5">
        <f t="shared" si="5"/>
        <v>-6.8299999999998917E-4</v>
      </c>
      <c r="K69" s="6"/>
      <c r="L69" s="1">
        <v>0.34720000000000001</v>
      </c>
      <c r="M69" s="1">
        <v>0.34010000000000001</v>
      </c>
      <c r="N69" s="8">
        <f t="shared" si="6"/>
        <v>7.0999999999999952E-3</v>
      </c>
      <c r="O69" s="7"/>
      <c r="P69" s="1">
        <v>0.33110000000000001</v>
      </c>
      <c r="Q69" s="1">
        <v>0.3251</v>
      </c>
      <c r="R69" s="8">
        <f t="shared" si="7"/>
        <v>6.0000000000000053E-3</v>
      </c>
    </row>
    <row r="70" spans="2:18" s="2" customFormat="1">
      <c r="B70">
        <v>-1</v>
      </c>
      <c r="C70">
        <v>4</v>
      </c>
      <c r="D70" s="1">
        <v>19.7117</v>
      </c>
      <c r="E70" s="1">
        <v>19.247</v>
      </c>
      <c r="F70" s="5">
        <f t="shared" si="4"/>
        <v>0.46470000000000056</v>
      </c>
      <c r="G70" s="6"/>
      <c r="H70" s="1">
        <v>0.14260900000000001</v>
      </c>
      <c r="I70" s="1">
        <v>0.14261499999999999</v>
      </c>
      <c r="J70" s="5">
        <f t="shared" si="5"/>
        <v>-5.999999999978245E-6</v>
      </c>
      <c r="K70" s="6"/>
      <c r="L70" s="1">
        <v>0.34279999999999999</v>
      </c>
      <c r="M70" s="1">
        <v>0.35149999999999998</v>
      </c>
      <c r="N70" s="8">
        <f t="shared" si="6"/>
        <v>-8.6999999999999855E-3</v>
      </c>
      <c r="O70" s="7"/>
      <c r="P70" s="1">
        <v>0.32040000000000002</v>
      </c>
      <c r="Q70" s="1">
        <v>0.33229999999999998</v>
      </c>
      <c r="R70" s="8">
        <f t="shared" si="7"/>
        <v>-1.1899999999999966E-2</v>
      </c>
    </row>
    <row r="71" spans="2:18" s="2" customFormat="1">
      <c r="B71">
        <v>0</v>
      </c>
      <c r="C71">
        <v>4</v>
      </c>
      <c r="D71" s="1">
        <v>20.0642</v>
      </c>
      <c r="E71" s="1">
        <v>20.1294</v>
      </c>
      <c r="F71" s="5">
        <f t="shared" si="4"/>
        <v>-6.5200000000000813E-2</v>
      </c>
      <c r="G71" s="6"/>
      <c r="H71" s="1">
        <v>0.143904</v>
      </c>
      <c r="I71" s="1">
        <v>0.14258699999999999</v>
      </c>
      <c r="J71" s="5">
        <f t="shared" si="5"/>
        <v>1.3170000000000126E-3</v>
      </c>
      <c r="K71" s="6"/>
      <c r="L71" s="1">
        <v>0.34570000000000001</v>
      </c>
      <c r="M71" s="1">
        <v>0.34910000000000002</v>
      </c>
      <c r="N71" s="8">
        <f t="shared" si="6"/>
        <v>-3.4000000000000141E-3</v>
      </c>
      <c r="O71" s="7"/>
      <c r="P71" s="1">
        <v>0.32769999999999999</v>
      </c>
      <c r="Q71" s="1">
        <v>0.33100000000000002</v>
      </c>
      <c r="R71" s="8">
        <f t="shared" si="7"/>
        <v>-3.3000000000000251E-3</v>
      </c>
    </row>
    <row r="72" spans="2:18" s="2" customFormat="1">
      <c r="B72">
        <v>1</v>
      </c>
      <c r="C72">
        <v>4</v>
      </c>
      <c r="D72" s="1">
        <v>19.611999999999998</v>
      </c>
      <c r="E72" s="1">
        <v>19.744399999999999</v>
      </c>
      <c r="F72" s="5">
        <f t="shared" si="4"/>
        <v>-0.13240000000000052</v>
      </c>
      <c r="G72" s="6"/>
      <c r="H72" s="1">
        <v>0.14129800000000001</v>
      </c>
      <c r="I72" s="1">
        <v>0.142179</v>
      </c>
      <c r="J72" s="5">
        <f t="shared" si="5"/>
        <v>-8.809999999999929E-4</v>
      </c>
      <c r="K72" s="6"/>
      <c r="L72" s="1">
        <v>0.3513</v>
      </c>
      <c r="M72" s="1">
        <v>0.34860000000000002</v>
      </c>
      <c r="N72" s="8">
        <f t="shared" si="6"/>
        <v>2.6999999999999802E-3</v>
      </c>
      <c r="O72" s="7"/>
      <c r="P72" s="1">
        <v>0.33400000000000002</v>
      </c>
      <c r="Q72" s="1">
        <v>0.32600000000000001</v>
      </c>
      <c r="R72" s="8">
        <f t="shared" si="7"/>
        <v>8.0000000000000071E-3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5">
        <f>1/SQRT(D1*F1)</f>
        <v>0.78567420131838617</v>
      </c>
      <c r="D76" s="21">
        <f>AVERAGE(D4:E72)</f>
        <v>19.931939130434777</v>
      </c>
      <c r="E76" s="16">
        <f>1000000*0.0000221675</f>
        <v>22.1675</v>
      </c>
      <c r="F76" s="16">
        <f>STDEV(F4:F72)</f>
        <v>0.40870999209007736</v>
      </c>
      <c r="G76" s="16"/>
      <c r="H76" s="17">
        <f>AVERAGE(H4:I72)</f>
        <v>0.14275250942028977</v>
      </c>
      <c r="I76" s="16">
        <f>1000*0.000155844</f>
        <v>0.15584400000000001</v>
      </c>
      <c r="J76" s="16">
        <f>STDEV(J4:J72)</f>
        <v>1.403110112223814E-3</v>
      </c>
      <c r="K76" s="16"/>
      <c r="L76" s="17">
        <f>AVERAGE(L4:M72)</f>
        <v>0.34530434782608688</v>
      </c>
      <c r="M76" s="16"/>
      <c r="N76" s="16">
        <f>STDEV(N4:N72)</f>
        <v>6.1340276998622136E-3</v>
      </c>
      <c r="O76" s="16"/>
      <c r="P76" s="17">
        <f>AVERAGE(P4:Q72)</f>
        <v>0.32805217391304359</v>
      </c>
      <c r="Q76" s="16"/>
      <c r="R76" s="22">
        <f>STDEV(R4:R72)</f>
        <v>6.0784495572150541E-3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D78" s="24"/>
      <c r="E78" s="25"/>
      <c r="F78" s="25">
        <f>F76/E76</f>
        <v>1.8437351622423701E-2</v>
      </c>
      <c r="G78" s="25"/>
      <c r="H78" s="25"/>
      <c r="I78" s="25"/>
      <c r="J78" s="25">
        <f>J76/I76</f>
        <v>9.0032988900683626E-3</v>
      </c>
      <c r="K78" s="25"/>
      <c r="L78" s="25"/>
      <c r="M78" s="25"/>
      <c r="N78" s="25">
        <f>N76</f>
        <v>6.1340276998622136E-3</v>
      </c>
      <c r="O78" s="25"/>
      <c r="P78" s="25"/>
      <c r="Q78" s="25"/>
      <c r="R78" s="26">
        <f>R76</f>
        <v>6.0784495572150541E-3</v>
      </c>
    </row>
    <row r="83" spans="2:18" s="2" customFormat="1">
      <c r="B83">
        <v>4</v>
      </c>
      <c r="C83">
        <v>1</v>
      </c>
      <c r="D83" s="1">
        <v>1.1439E-2</v>
      </c>
      <c r="E83" s="1">
        <v>1.076E-2</v>
      </c>
      <c r="F83" s="5">
        <f>D83-E83</f>
        <v>6.7899999999999905E-4</v>
      </c>
      <c r="G83" s="6"/>
      <c r="H83" s="1">
        <v>2.3520099999999999E-4</v>
      </c>
      <c r="I83" s="1">
        <v>2.1458E-4</v>
      </c>
      <c r="J83" s="5">
        <f>H83-I83</f>
        <v>2.0620999999999991E-5</v>
      </c>
      <c r="K83" s="6"/>
      <c r="L83" s="1">
        <v>-8888889</v>
      </c>
      <c r="M83" s="1">
        <v>-8888889</v>
      </c>
      <c r="N83" s="8">
        <f>L83-M83</f>
        <v>0</v>
      </c>
      <c r="O83" s="7"/>
      <c r="P83" s="1">
        <v>0.67869999999999997</v>
      </c>
      <c r="Q83" s="1">
        <v>0.69520000000000004</v>
      </c>
      <c r="R83" s="8">
        <f>P83-Q83</f>
        <v>-1.650000000000007E-2</v>
      </c>
    </row>
    <row r="84" spans="2:18" s="2" customFormat="1">
      <c r="B84">
        <v>-3</v>
      </c>
      <c r="C84">
        <v>3</v>
      </c>
      <c r="D84" s="1">
        <v>6.5899999999999997E-4</v>
      </c>
      <c r="E84" s="1">
        <v>2.04E-4</v>
      </c>
      <c r="F84" s="5">
        <f>D84-E84</f>
        <v>4.55E-4</v>
      </c>
      <c r="G84" s="6"/>
      <c r="H84" s="1">
        <v>4.8885999999999999E-5</v>
      </c>
      <c r="I84" s="1">
        <v>4.7698999999999999E-5</v>
      </c>
      <c r="J84" s="5">
        <f>H84-I84</f>
        <v>1.1870000000000007E-6</v>
      </c>
      <c r="K84" s="6"/>
      <c r="L84" s="1">
        <v>-8888889</v>
      </c>
      <c r="M84" s="1">
        <v>-8888889</v>
      </c>
      <c r="N84" s="8">
        <f>L84-M84</f>
        <v>0</v>
      </c>
      <c r="O84" s="7"/>
      <c r="P84" s="1">
        <v>-8888889</v>
      </c>
      <c r="Q84" s="1">
        <v>-8888889</v>
      </c>
      <c r="R84" s="8">
        <f>P84-Q84</f>
        <v>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4"/>
  <sheetViews>
    <sheetView topLeftCell="A64" workbookViewId="0">
      <selection activeCell="E76" sqref="E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1.8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36.097000000000001</v>
      </c>
      <c r="E4" s="1">
        <v>36.261299999999999</v>
      </c>
      <c r="F4" s="5">
        <f>D4-E4</f>
        <v>-0.16429999999999723</v>
      </c>
      <c r="G4" s="6"/>
      <c r="H4" s="1">
        <v>0.25234600000000001</v>
      </c>
      <c r="I4" s="1">
        <v>0.24573700000000001</v>
      </c>
      <c r="J4" s="5">
        <f>H4-I4</f>
        <v>6.6090000000000038E-3</v>
      </c>
      <c r="K4" s="6"/>
      <c r="L4" s="1">
        <v>0.36990000000000001</v>
      </c>
      <c r="M4" s="1">
        <v>0.37669999999999998</v>
      </c>
      <c r="N4" s="8">
        <f>L4-M4</f>
        <v>-6.7999999999999727E-3</v>
      </c>
      <c r="O4" s="7"/>
      <c r="P4" s="1">
        <v>0.35299999999999998</v>
      </c>
      <c r="Q4" s="1">
        <v>0.34789999999999999</v>
      </c>
      <c r="R4" s="8">
        <f>P4-Q4</f>
        <v>5.0999999999999934E-3</v>
      </c>
    </row>
    <row r="5" spans="1:18" s="2" customFormat="1">
      <c r="B5">
        <v>0</v>
      </c>
      <c r="C5">
        <v>-4</v>
      </c>
      <c r="D5" s="1">
        <v>36.2149</v>
      </c>
      <c r="E5" s="1">
        <v>36.820599999999999</v>
      </c>
      <c r="F5" s="5">
        <f t="shared" ref="F5:F66" si="0">D5-E5</f>
        <v>-0.60569999999999879</v>
      </c>
      <c r="G5" s="6"/>
      <c r="H5" s="1">
        <v>0.25034600000000001</v>
      </c>
      <c r="I5" s="1">
        <v>0.25593300000000002</v>
      </c>
      <c r="J5" s="5">
        <f t="shared" ref="J5:J66" si="1">H5-I5</f>
        <v>-5.5870000000000086E-3</v>
      </c>
      <c r="K5" s="6"/>
      <c r="L5" s="1">
        <v>0.36830000000000002</v>
      </c>
      <c r="M5" s="1">
        <v>0.36599999999999999</v>
      </c>
      <c r="N5" s="8">
        <f t="shared" ref="N5:N66" si="2">L5-M5</f>
        <v>2.3000000000000242E-3</v>
      </c>
      <c r="O5" s="7"/>
      <c r="P5" s="1">
        <v>0.35249999999999998</v>
      </c>
      <c r="Q5" s="1">
        <v>0.34739999999999999</v>
      </c>
      <c r="R5" s="8">
        <f t="shared" ref="R5:R66" si="3">P5-Q5</f>
        <v>5.0999999999999934E-3</v>
      </c>
    </row>
    <row r="6" spans="1:18" s="2" customFormat="1">
      <c r="B6">
        <v>1</v>
      </c>
      <c r="C6">
        <v>-4</v>
      </c>
      <c r="D6" s="1">
        <v>35.9313</v>
      </c>
      <c r="E6" s="1">
        <v>36.408200000000001</v>
      </c>
      <c r="F6" s="5">
        <f t="shared" si="0"/>
        <v>-0.47690000000000055</v>
      </c>
      <c r="G6" s="6"/>
      <c r="H6" s="1">
        <v>0.24751799999999999</v>
      </c>
      <c r="I6" s="1">
        <v>0.25031300000000001</v>
      </c>
      <c r="J6" s="5">
        <f t="shared" si="1"/>
        <v>-2.7950000000000197E-3</v>
      </c>
      <c r="K6" s="6"/>
      <c r="L6" s="1">
        <v>0.36620000000000003</v>
      </c>
      <c r="M6" s="1">
        <v>0.36620000000000003</v>
      </c>
      <c r="N6" s="8">
        <f t="shared" si="2"/>
        <v>0</v>
      </c>
      <c r="O6" s="7"/>
      <c r="P6" s="1">
        <v>0.34770000000000001</v>
      </c>
      <c r="Q6" s="1">
        <v>0.34760000000000002</v>
      </c>
      <c r="R6" s="8">
        <f t="shared" si="3"/>
        <v>9.9999999999988987E-5</v>
      </c>
    </row>
    <row r="7" spans="1:18" s="2" customFormat="1">
      <c r="B7">
        <v>3</v>
      </c>
      <c r="C7">
        <v>-3</v>
      </c>
      <c r="D7" s="1">
        <v>36.735900000000001</v>
      </c>
      <c r="E7" s="1">
        <v>36.680100000000003</v>
      </c>
      <c r="F7" s="5">
        <f t="shared" si="0"/>
        <v>5.5799999999997851E-2</v>
      </c>
      <c r="G7" s="6"/>
      <c r="H7" s="1">
        <v>0.254915</v>
      </c>
      <c r="I7" s="1">
        <v>0.25311499999999998</v>
      </c>
      <c r="J7" s="5">
        <f t="shared" si="1"/>
        <v>1.8000000000000238E-3</v>
      </c>
      <c r="K7" s="6"/>
      <c r="L7" s="1">
        <v>0.3664</v>
      </c>
      <c r="M7" s="1">
        <v>0.37359999999999999</v>
      </c>
      <c r="N7" s="8">
        <f t="shared" si="2"/>
        <v>-7.1999999999999842E-3</v>
      </c>
      <c r="O7" s="7"/>
      <c r="P7" s="1">
        <v>0.34810000000000002</v>
      </c>
      <c r="Q7" s="1">
        <v>0.3553</v>
      </c>
      <c r="R7" s="8">
        <f t="shared" si="3"/>
        <v>-7.1999999999999842E-3</v>
      </c>
    </row>
    <row r="8" spans="1:18" s="2" customFormat="1">
      <c r="B8">
        <v>2</v>
      </c>
      <c r="C8">
        <v>-3</v>
      </c>
      <c r="D8" s="1">
        <v>37.033700000000003</v>
      </c>
      <c r="E8" s="1">
        <v>36.539099999999998</v>
      </c>
      <c r="F8" s="5">
        <f t="shared" si="0"/>
        <v>0.49460000000000548</v>
      </c>
      <c r="G8" s="6"/>
      <c r="H8" s="1">
        <v>0.25608799999999998</v>
      </c>
      <c r="I8" s="1">
        <v>0.25116500000000003</v>
      </c>
      <c r="J8" s="5">
        <f t="shared" si="1"/>
        <v>4.9229999999999552E-3</v>
      </c>
      <c r="K8" s="6"/>
      <c r="L8" s="1">
        <v>0.36180000000000001</v>
      </c>
      <c r="M8" s="1">
        <v>0.36670000000000003</v>
      </c>
      <c r="N8" s="8">
        <f t="shared" si="2"/>
        <v>-4.9000000000000155E-3</v>
      </c>
      <c r="O8" s="7"/>
      <c r="P8" s="1">
        <v>0.3377</v>
      </c>
      <c r="Q8" s="1">
        <v>0.34370000000000001</v>
      </c>
      <c r="R8" s="8">
        <f t="shared" si="3"/>
        <v>-6.0000000000000053E-3</v>
      </c>
    </row>
    <row r="9" spans="1:18" s="2" customFormat="1">
      <c r="B9">
        <v>1</v>
      </c>
      <c r="C9">
        <v>-3</v>
      </c>
      <c r="D9" s="1">
        <v>36.475999999999999</v>
      </c>
      <c r="E9" s="1">
        <v>36.236499999999999</v>
      </c>
      <c r="F9" s="5">
        <f t="shared" si="0"/>
        <v>0.2394999999999996</v>
      </c>
      <c r="G9" s="6"/>
      <c r="H9" s="1">
        <v>0.25021599999999999</v>
      </c>
      <c r="I9" s="1">
        <v>0.24752399999999999</v>
      </c>
      <c r="J9" s="5">
        <f t="shared" si="1"/>
        <v>2.6919999999999999E-3</v>
      </c>
      <c r="K9" s="6"/>
      <c r="L9" s="1">
        <v>0.37309999999999999</v>
      </c>
      <c r="M9" s="1">
        <v>0.37630000000000002</v>
      </c>
      <c r="N9" s="8">
        <f t="shared" si="2"/>
        <v>-3.2000000000000361E-3</v>
      </c>
      <c r="O9" s="7"/>
      <c r="P9" s="1">
        <v>0.35859999999999997</v>
      </c>
      <c r="Q9" s="1">
        <v>0.35920000000000002</v>
      </c>
      <c r="R9" s="8">
        <f t="shared" si="3"/>
        <v>-6.0000000000004494E-4</v>
      </c>
    </row>
    <row r="10" spans="1:18" s="2" customFormat="1">
      <c r="B10">
        <v>0</v>
      </c>
      <c r="C10">
        <v>-3</v>
      </c>
      <c r="D10" s="1">
        <v>36.331299999999999</v>
      </c>
      <c r="E10" s="1">
        <v>36.782299999999999</v>
      </c>
      <c r="F10" s="5">
        <f t="shared" si="0"/>
        <v>-0.45100000000000051</v>
      </c>
      <c r="G10" s="6"/>
      <c r="H10" s="1">
        <v>0.25115700000000002</v>
      </c>
      <c r="I10" s="1">
        <v>0.25119599999999997</v>
      </c>
      <c r="J10" s="5">
        <f t="shared" si="1"/>
        <v>-3.8999999999955737E-5</v>
      </c>
      <c r="K10" s="6"/>
      <c r="L10" s="1">
        <v>0.35920000000000002</v>
      </c>
      <c r="M10" s="1">
        <v>0.3584</v>
      </c>
      <c r="N10" s="8">
        <f t="shared" si="2"/>
        <v>8.0000000000002292E-4</v>
      </c>
      <c r="O10" s="7"/>
      <c r="P10" s="1">
        <v>0.34399999999999997</v>
      </c>
      <c r="Q10" s="1">
        <v>0.34329999999999999</v>
      </c>
      <c r="R10" s="8">
        <f t="shared" si="3"/>
        <v>6.9999999999997842E-4</v>
      </c>
    </row>
    <row r="11" spans="1:18" s="2" customFormat="1">
      <c r="B11">
        <v>-1</v>
      </c>
      <c r="C11">
        <v>-3</v>
      </c>
      <c r="D11" s="1">
        <v>37.248199999999997</v>
      </c>
      <c r="E11" s="1">
        <v>36.459899999999998</v>
      </c>
      <c r="F11" s="5">
        <f t="shared" si="0"/>
        <v>0.78829999999999956</v>
      </c>
      <c r="G11" s="6"/>
      <c r="H11" s="1">
        <v>0.25888600000000001</v>
      </c>
      <c r="I11" s="1">
        <v>0.24929699999999999</v>
      </c>
      <c r="J11" s="5">
        <f t="shared" si="1"/>
        <v>9.5890000000000142E-3</v>
      </c>
      <c r="K11" s="6"/>
      <c r="L11" s="1">
        <v>0.35920000000000002</v>
      </c>
      <c r="M11" s="1">
        <v>0.374</v>
      </c>
      <c r="N11" s="8">
        <f t="shared" si="2"/>
        <v>-1.479999999999998E-2</v>
      </c>
      <c r="O11" s="7"/>
      <c r="P11" s="1">
        <v>0.34520000000000001</v>
      </c>
      <c r="Q11" s="1">
        <v>0.35460000000000003</v>
      </c>
      <c r="R11" s="8">
        <f t="shared" si="3"/>
        <v>-9.4000000000000195E-3</v>
      </c>
    </row>
    <row r="12" spans="1:18" s="2" customFormat="1">
      <c r="B12">
        <v>-2</v>
      </c>
      <c r="C12">
        <v>-3</v>
      </c>
      <c r="D12" s="1">
        <v>36.505699999999997</v>
      </c>
      <c r="E12" s="1">
        <v>36.708799999999997</v>
      </c>
      <c r="F12" s="5">
        <f t="shared" si="0"/>
        <v>-0.20309999999999917</v>
      </c>
      <c r="G12" s="6"/>
      <c r="H12" s="1">
        <v>0.25504399999999999</v>
      </c>
      <c r="I12" s="1">
        <v>0.25204300000000002</v>
      </c>
      <c r="J12" s="5">
        <f t="shared" si="1"/>
        <v>3.0009999999999759E-3</v>
      </c>
      <c r="K12" s="6"/>
      <c r="L12" s="1">
        <v>0.3644</v>
      </c>
      <c r="M12" s="1">
        <v>0.36599999999999999</v>
      </c>
      <c r="N12" s="8">
        <f t="shared" si="2"/>
        <v>-1.5999999999999903E-3</v>
      </c>
      <c r="O12" s="7"/>
      <c r="P12" s="1">
        <v>0.34989999999999999</v>
      </c>
      <c r="Q12" s="1">
        <v>0.34439999999999998</v>
      </c>
      <c r="R12" s="8">
        <f t="shared" si="3"/>
        <v>5.5000000000000049E-3</v>
      </c>
    </row>
    <row r="13" spans="1:18" s="2" customFormat="1">
      <c r="B13">
        <v>-3</v>
      </c>
      <c r="C13">
        <v>-3</v>
      </c>
      <c r="D13" s="1">
        <v>36.215200000000003</v>
      </c>
      <c r="E13" s="1">
        <v>36.752499999999998</v>
      </c>
      <c r="F13" s="5">
        <f t="shared" si="0"/>
        <v>-0.53729999999999478</v>
      </c>
      <c r="G13" s="6"/>
      <c r="H13" s="1">
        <v>0.25321500000000002</v>
      </c>
      <c r="I13" s="1">
        <v>0.25580599999999998</v>
      </c>
      <c r="J13" s="5">
        <f t="shared" si="1"/>
        <v>-2.5909999999999545E-3</v>
      </c>
      <c r="K13" s="6"/>
      <c r="L13" s="1">
        <v>0.36620000000000003</v>
      </c>
      <c r="M13" s="1">
        <v>0.36620000000000003</v>
      </c>
      <c r="N13" s="8">
        <f t="shared" si="2"/>
        <v>0</v>
      </c>
      <c r="O13" s="7"/>
      <c r="P13" s="1">
        <v>0.35060000000000002</v>
      </c>
      <c r="Q13" s="1">
        <v>0.34839999999999999</v>
      </c>
      <c r="R13" s="8">
        <f t="shared" si="3"/>
        <v>2.2000000000000353E-3</v>
      </c>
    </row>
    <row r="14" spans="1:18" s="2" customFormat="1">
      <c r="B14">
        <v>-4</v>
      </c>
      <c r="C14">
        <v>-2</v>
      </c>
      <c r="D14" s="1">
        <v>36.479399999999998</v>
      </c>
      <c r="E14" s="1">
        <v>36.213200000000001</v>
      </c>
      <c r="F14" s="5">
        <f t="shared" si="0"/>
        <v>0.26619999999999777</v>
      </c>
      <c r="G14" s="6"/>
      <c r="H14" s="1">
        <v>0.25384400000000001</v>
      </c>
      <c r="I14" s="1">
        <v>0.24686</v>
      </c>
      <c r="J14" s="5">
        <f t="shared" si="1"/>
        <v>6.984000000000018E-3</v>
      </c>
      <c r="K14" s="6"/>
      <c r="L14" s="1">
        <v>0.3589</v>
      </c>
      <c r="M14" s="1">
        <v>0.36909999999999998</v>
      </c>
      <c r="N14" s="8">
        <f t="shared" si="2"/>
        <v>-1.0199999999999987E-2</v>
      </c>
      <c r="O14" s="7"/>
      <c r="P14" s="1">
        <v>0.34350000000000003</v>
      </c>
      <c r="Q14" s="1">
        <v>0.34470000000000001</v>
      </c>
      <c r="R14" s="8">
        <f t="shared" si="3"/>
        <v>-1.1999999999999789E-3</v>
      </c>
    </row>
    <row r="15" spans="1:18" s="2" customFormat="1">
      <c r="B15">
        <v>-3</v>
      </c>
      <c r="C15">
        <v>-2</v>
      </c>
      <c r="D15" s="1">
        <v>36.6374</v>
      </c>
      <c r="E15" s="1">
        <v>36.946899999999999</v>
      </c>
      <c r="F15" s="5">
        <f t="shared" si="0"/>
        <v>-0.30949999999999989</v>
      </c>
      <c r="G15" s="6"/>
      <c r="H15" s="1">
        <v>0.25495299999999999</v>
      </c>
      <c r="I15" s="1">
        <v>0.25599300000000003</v>
      </c>
      <c r="J15" s="5">
        <f t="shared" si="1"/>
        <v>-1.0400000000000409E-3</v>
      </c>
      <c r="K15" s="6"/>
      <c r="L15" s="1">
        <v>0.3589</v>
      </c>
      <c r="M15" s="1">
        <v>0.36080000000000001</v>
      </c>
      <c r="N15" s="8">
        <f t="shared" si="2"/>
        <v>-1.9000000000000128E-3</v>
      </c>
      <c r="O15" s="7"/>
      <c r="P15" s="1">
        <v>0.33090000000000003</v>
      </c>
      <c r="Q15" s="1">
        <v>0.34179999999999999</v>
      </c>
      <c r="R15" s="8">
        <f t="shared" si="3"/>
        <v>-1.0899999999999965E-2</v>
      </c>
    </row>
    <row r="16" spans="1:18" s="2" customFormat="1">
      <c r="B16">
        <v>-2</v>
      </c>
      <c r="C16">
        <v>-2</v>
      </c>
      <c r="D16" s="1">
        <v>36.492800000000003</v>
      </c>
      <c r="E16" s="1">
        <v>36.587899999999998</v>
      </c>
      <c r="F16" s="5">
        <f t="shared" si="0"/>
        <v>-9.5099999999995077E-2</v>
      </c>
      <c r="G16" s="6"/>
      <c r="H16" s="1">
        <v>0.25429099999999999</v>
      </c>
      <c r="I16" s="1">
        <v>0.25157099999999999</v>
      </c>
      <c r="J16" s="5">
        <f t="shared" si="1"/>
        <v>2.7200000000000002E-3</v>
      </c>
      <c r="K16" s="6"/>
      <c r="L16" s="1">
        <v>0.36549999999999999</v>
      </c>
      <c r="M16" s="1">
        <v>0.37209999999999999</v>
      </c>
      <c r="N16" s="8">
        <f t="shared" si="2"/>
        <v>-6.5999999999999948E-3</v>
      </c>
      <c r="O16" s="7"/>
      <c r="P16" s="1">
        <v>0.34499999999999997</v>
      </c>
      <c r="Q16" s="1">
        <v>0.35770000000000002</v>
      </c>
      <c r="R16" s="8">
        <f t="shared" si="3"/>
        <v>-1.2700000000000045E-2</v>
      </c>
    </row>
    <row r="17" spans="2:18" s="2" customFormat="1">
      <c r="B17">
        <v>-1</v>
      </c>
      <c r="C17">
        <v>-2</v>
      </c>
      <c r="D17" s="1">
        <v>36.003700000000002</v>
      </c>
      <c r="E17" s="1">
        <v>36.202399999999997</v>
      </c>
      <c r="F17" s="5">
        <f t="shared" si="0"/>
        <v>-0.19869999999999521</v>
      </c>
      <c r="G17" s="6"/>
      <c r="H17" s="1">
        <v>0.24721299999999999</v>
      </c>
      <c r="I17" s="1">
        <v>0.246726</v>
      </c>
      <c r="J17" s="5">
        <f t="shared" si="1"/>
        <v>4.8699999999998744E-4</v>
      </c>
      <c r="K17" s="6"/>
      <c r="L17" s="1">
        <v>0.36890000000000001</v>
      </c>
      <c r="M17" s="1">
        <v>0.37109999999999999</v>
      </c>
      <c r="N17" s="8">
        <f t="shared" si="2"/>
        <v>-2.1999999999999797E-3</v>
      </c>
      <c r="O17" s="7"/>
      <c r="P17" s="1">
        <v>0.34699999999999998</v>
      </c>
      <c r="Q17" s="1">
        <v>0.34889999999999999</v>
      </c>
      <c r="R17" s="8">
        <f t="shared" si="3"/>
        <v>-1.9000000000000128E-3</v>
      </c>
    </row>
    <row r="18" spans="2:18" s="2" customFormat="1">
      <c r="B18">
        <v>0</v>
      </c>
      <c r="C18">
        <v>-2</v>
      </c>
      <c r="D18" s="1">
        <v>35.830100000000002</v>
      </c>
      <c r="E18" s="1">
        <v>36.258299999999998</v>
      </c>
      <c r="F18" s="5">
        <f t="shared" si="0"/>
        <v>-0.42819999999999681</v>
      </c>
      <c r="G18" s="6"/>
      <c r="H18" s="1">
        <v>0.245092</v>
      </c>
      <c r="I18" s="1">
        <v>0.24559400000000001</v>
      </c>
      <c r="J18" s="5">
        <f t="shared" si="1"/>
        <v>-5.0200000000000244E-4</v>
      </c>
      <c r="K18" s="6"/>
      <c r="L18" s="1">
        <v>0.37290000000000001</v>
      </c>
      <c r="M18" s="1">
        <v>0.36549999999999999</v>
      </c>
      <c r="N18" s="8">
        <f t="shared" si="2"/>
        <v>7.4000000000000177E-3</v>
      </c>
      <c r="O18" s="7"/>
      <c r="P18" s="1">
        <v>0.3548</v>
      </c>
      <c r="Q18" s="1">
        <v>0.34079999999999999</v>
      </c>
      <c r="R18" s="8">
        <f t="shared" si="3"/>
        <v>1.4000000000000012E-2</v>
      </c>
    </row>
    <row r="19" spans="2:18" s="2" customFormat="1">
      <c r="B19">
        <v>1</v>
      </c>
      <c r="C19">
        <v>-2</v>
      </c>
      <c r="D19" s="1">
        <v>35.493499999999997</v>
      </c>
      <c r="E19" s="1">
        <v>35.869199999999999</v>
      </c>
      <c r="F19" s="5">
        <f t="shared" si="0"/>
        <v>-0.37570000000000192</v>
      </c>
      <c r="G19" s="6"/>
      <c r="H19" s="1">
        <v>0.241034</v>
      </c>
      <c r="I19" s="1">
        <v>0.243391</v>
      </c>
      <c r="J19" s="5">
        <f t="shared" si="1"/>
        <v>-2.356999999999998E-3</v>
      </c>
      <c r="K19" s="6"/>
      <c r="L19" s="1">
        <v>0.37940000000000002</v>
      </c>
      <c r="M19" s="1">
        <v>0.36859999999999998</v>
      </c>
      <c r="N19" s="8">
        <f t="shared" si="2"/>
        <v>1.0800000000000032E-2</v>
      </c>
      <c r="O19" s="7"/>
      <c r="P19" s="1">
        <v>0.3594</v>
      </c>
      <c r="Q19" s="1">
        <v>0.35249999999999998</v>
      </c>
      <c r="R19" s="8">
        <f t="shared" si="3"/>
        <v>6.9000000000000172E-3</v>
      </c>
    </row>
    <row r="20" spans="2:18" s="2" customFormat="1">
      <c r="B20">
        <v>2</v>
      </c>
      <c r="C20">
        <v>-2</v>
      </c>
      <c r="D20" s="1">
        <v>35.857900000000001</v>
      </c>
      <c r="E20" s="1">
        <v>36.149099999999997</v>
      </c>
      <c r="F20" s="5">
        <f t="shared" si="0"/>
        <v>-0.29119999999999635</v>
      </c>
      <c r="G20" s="6"/>
      <c r="H20" s="1">
        <v>0.245254</v>
      </c>
      <c r="I20" s="1">
        <v>0.24873500000000001</v>
      </c>
      <c r="J20" s="5">
        <f t="shared" si="1"/>
        <v>-3.4810000000000119E-3</v>
      </c>
      <c r="K20" s="6"/>
      <c r="L20" s="1">
        <v>0.37119999999999997</v>
      </c>
      <c r="M20" s="1">
        <v>0.37140000000000001</v>
      </c>
      <c r="N20" s="8">
        <f t="shared" si="2"/>
        <v>-2.0000000000003348E-4</v>
      </c>
      <c r="O20" s="7"/>
      <c r="P20" s="1">
        <v>0.35399999999999998</v>
      </c>
      <c r="Q20" s="1">
        <v>0.35499999999999998</v>
      </c>
      <c r="R20" s="8">
        <f t="shared" si="3"/>
        <v>-1.0000000000000009E-3</v>
      </c>
    </row>
    <row r="21" spans="2:18" s="2" customFormat="1">
      <c r="B21">
        <v>3</v>
      </c>
      <c r="C21">
        <v>-2</v>
      </c>
      <c r="D21" s="1">
        <v>36.402900000000002</v>
      </c>
      <c r="E21" s="1">
        <v>36.507399999999997</v>
      </c>
      <c r="F21" s="5">
        <f t="shared" si="0"/>
        <v>-0.10449999999999449</v>
      </c>
      <c r="G21" s="6"/>
      <c r="H21" s="1">
        <v>0.25136199999999997</v>
      </c>
      <c r="I21" s="1">
        <v>0.24865399999999999</v>
      </c>
      <c r="J21" s="5">
        <f t="shared" si="1"/>
        <v>2.7079999999999882E-3</v>
      </c>
      <c r="K21" s="6"/>
      <c r="L21" s="1">
        <v>0.36470000000000002</v>
      </c>
      <c r="M21" s="1">
        <v>0.3674</v>
      </c>
      <c r="N21" s="8">
        <f t="shared" si="2"/>
        <v>-2.6999999999999802E-3</v>
      </c>
      <c r="O21" s="7"/>
      <c r="P21" s="1">
        <v>0.34449999999999997</v>
      </c>
      <c r="Q21" s="1">
        <v>0.34420000000000001</v>
      </c>
      <c r="R21" s="8">
        <f t="shared" si="3"/>
        <v>2.9999999999996696E-4</v>
      </c>
    </row>
    <row r="22" spans="2:18" s="2" customFormat="1">
      <c r="B22">
        <v>4</v>
      </c>
      <c r="C22">
        <v>-2</v>
      </c>
      <c r="D22" s="1">
        <v>36.183100000000003</v>
      </c>
      <c r="E22" s="1">
        <v>36.686199999999999</v>
      </c>
      <c r="F22" s="5">
        <f t="shared" si="0"/>
        <v>-0.50309999999999633</v>
      </c>
      <c r="G22" s="6"/>
      <c r="H22" s="1">
        <v>0.24991099999999999</v>
      </c>
      <c r="I22" s="1">
        <v>0.25382300000000002</v>
      </c>
      <c r="J22" s="5">
        <f t="shared" si="1"/>
        <v>-3.9120000000000266E-3</v>
      </c>
      <c r="K22" s="6"/>
      <c r="L22" s="1">
        <v>0.36149999999999999</v>
      </c>
      <c r="M22" s="1">
        <v>0.3574</v>
      </c>
      <c r="N22" s="8">
        <f t="shared" si="2"/>
        <v>4.0999999999999925E-3</v>
      </c>
      <c r="O22" s="7"/>
      <c r="P22" s="1">
        <v>0.34179999999999999</v>
      </c>
      <c r="Q22" s="1">
        <v>0.33789999999999998</v>
      </c>
      <c r="R22" s="8">
        <f t="shared" si="3"/>
        <v>3.9000000000000146E-3</v>
      </c>
    </row>
    <row r="23" spans="2:18" s="2" customFormat="1">
      <c r="B23">
        <v>5</v>
      </c>
      <c r="C23">
        <v>-1</v>
      </c>
      <c r="D23" s="1">
        <v>36.422499999999999</v>
      </c>
      <c r="E23" s="1">
        <v>36.348700000000001</v>
      </c>
      <c r="F23" s="5">
        <f t="shared" si="0"/>
        <v>7.3799999999998533E-2</v>
      </c>
      <c r="G23" s="6"/>
      <c r="H23" s="1">
        <v>0.253965</v>
      </c>
      <c r="I23" s="1">
        <v>0.25158399999999997</v>
      </c>
      <c r="J23" s="5">
        <f t="shared" si="1"/>
        <v>2.381000000000022E-3</v>
      </c>
      <c r="K23" s="6"/>
      <c r="L23" s="1">
        <v>0.3669</v>
      </c>
      <c r="M23" s="1">
        <v>0.36449999999999999</v>
      </c>
      <c r="N23" s="8">
        <f t="shared" si="2"/>
        <v>2.4000000000000132E-3</v>
      </c>
      <c r="O23" s="7"/>
      <c r="P23" s="1">
        <v>0.3533</v>
      </c>
      <c r="Q23" s="1">
        <v>0.34570000000000001</v>
      </c>
      <c r="R23" s="8">
        <f t="shared" si="3"/>
        <v>7.5999999999999956E-3</v>
      </c>
    </row>
    <row r="24" spans="2:18" s="2" customFormat="1">
      <c r="B24">
        <v>4</v>
      </c>
      <c r="C24">
        <v>-1</v>
      </c>
      <c r="D24" s="1">
        <v>36.343600000000002</v>
      </c>
      <c r="E24" s="1">
        <v>36.793700000000001</v>
      </c>
      <c r="F24" s="5">
        <f t="shared" si="0"/>
        <v>-0.45009999999999906</v>
      </c>
      <c r="G24" s="6"/>
      <c r="H24" s="1">
        <v>0.25219900000000001</v>
      </c>
      <c r="I24" s="1">
        <v>0.25298799999999999</v>
      </c>
      <c r="J24" s="5">
        <f t="shared" si="1"/>
        <v>-7.8899999999998416E-4</v>
      </c>
      <c r="K24" s="6"/>
      <c r="L24" s="1">
        <v>0.35980000000000001</v>
      </c>
      <c r="M24" s="1">
        <v>0.3659</v>
      </c>
      <c r="N24" s="8">
        <f t="shared" si="2"/>
        <v>-6.0999999999999943E-3</v>
      </c>
      <c r="O24" s="7"/>
      <c r="P24" s="1">
        <v>0.33500000000000002</v>
      </c>
      <c r="Q24" s="1">
        <v>0.34539999999999998</v>
      </c>
      <c r="R24" s="8">
        <f t="shared" si="3"/>
        <v>-1.0399999999999965E-2</v>
      </c>
    </row>
    <row r="25" spans="2:18" s="2" customFormat="1">
      <c r="B25">
        <v>3</v>
      </c>
      <c r="C25">
        <v>-1</v>
      </c>
      <c r="D25" s="1">
        <v>35.922800000000002</v>
      </c>
      <c r="E25" s="1">
        <v>36.377600000000001</v>
      </c>
      <c r="F25" s="5">
        <f t="shared" si="0"/>
        <v>-0.45479999999999876</v>
      </c>
      <c r="G25" s="6"/>
      <c r="H25" s="1">
        <v>0.24649599999999999</v>
      </c>
      <c r="I25" s="1">
        <v>0.247865</v>
      </c>
      <c r="J25" s="5">
        <f t="shared" si="1"/>
        <v>-1.3690000000000091E-3</v>
      </c>
      <c r="K25" s="6"/>
      <c r="L25" s="1">
        <v>0.36909999999999998</v>
      </c>
      <c r="M25" s="1">
        <v>0.36759999999999998</v>
      </c>
      <c r="N25" s="8">
        <f t="shared" si="2"/>
        <v>1.5000000000000013E-3</v>
      </c>
      <c r="O25" s="7"/>
      <c r="P25" s="1">
        <v>0.34599999999999997</v>
      </c>
      <c r="Q25" s="1">
        <v>0.3493</v>
      </c>
      <c r="R25" s="8">
        <f t="shared" si="3"/>
        <v>-3.3000000000000251E-3</v>
      </c>
    </row>
    <row r="26" spans="2:18" s="2" customFormat="1">
      <c r="B26">
        <v>2</v>
      </c>
      <c r="C26">
        <v>-1</v>
      </c>
      <c r="D26" s="1">
        <v>34.660299999999999</v>
      </c>
      <c r="E26" s="1">
        <v>36.431800000000003</v>
      </c>
      <c r="F26" s="5">
        <f t="shared" si="0"/>
        <v>-1.7715000000000032</v>
      </c>
      <c r="G26" s="6"/>
      <c r="H26" s="1">
        <v>0.247338</v>
      </c>
      <c r="I26" s="1">
        <v>0.24779300000000001</v>
      </c>
      <c r="J26" s="5">
        <f t="shared" si="1"/>
        <v>-4.5500000000001095E-4</v>
      </c>
      <c r="K26" s="6"/>
      <c r="L26" s="1">
        <v>0.36109999999999998</v>
      </c>
      <c r="M26" s="1">
        <v>0.37030000000000002</v>
      </c>
      <c r="N26" s="8">
        <f t="shared" si="2"/>
        <v>-9.2000000000000415E-3</v>
      </c>
      <c r="O26" s="7"/>
      <c r="P26" s="1">
        <v>0.34110000000000001</v>
      </c>
      <c r="Q26" s="1">
        <v>0.34670000000000001</v>
      </c>
      <c r="R26" s="8">
        <f t="shared" si="3"/>
        <v>-5.5999999999999939E-3</v>
      </c>
    </row>
    <row r="27" spans="2:18" s="2" customFormat="1">
      <c r="B27">
        <v>1</v>
      </c>
      <c r="C27">
        <v>-1</v>
      </c>
      <c r="D27" s="1">
        <v>36.254600000000003</v>
      </c>
      <c r="E27" s="1">
        <v>36.6023</v>
      </c>
      <c r="F27" s="5">
        <f t="shared" si="0"/>
        <v>-0.34769999999999612</v>
      </c>
      <c r="G27" s="6"/>
      <c r="H27" s="1">
        <v>0.245562</v>
      </c>
      <c r="I27" s="1">
        <v>0.25008000000000002</v>
      </c>
      <c r="J27" s="5">
        <f t="shared" si="1"/>
        <v>-4.518000000000022E-3</v>
      </c>
      <c r="K27" s="6"/>
      <c r="L27" s="1">
        <v>0.378</v>
      </c>
      <c r="M27" s="1">
        <v>0.36830000000000002</v>
      </c>
      <c r="N27" s="8">
        <f t="shared" si="2"/>
        <v>9.6999999999999864E-3</v>
      </c>
      <c r="O27" s="7"/>
      <c r="P27" s="1">
        <v>0.3584</v>
      </c>
      <c r="Q27" s="1">
        <v>0.3513</v>
      </c>
      <c r="R27" s="8">
        <f t="shared" si="3"/>
        <v>7.0999999999999952E-3</v>
      </c>
    </row>
    <row r="28" spans="2:18" s="2" customFormat="1">
      <c r="B28">
        <v>0</v>
      </c>
      <c r="C28">
        <v>-1</v>
      </c>
      <c r="D28" s="1">
        <v>36.069400000000002</v>
      </c>
      <c r="E28" s="1">
        <v>36.388100000000001</v>
      </c>
      <c r="F28" s="5">
        <f t="shared" si="0"/>
        <v>-0.31869999999999976</v>
      </c>
      <c r="G28" s="6"/>
      <c r="H28" s="1">
        <v>0.24482100000000001</v>
      </c>
      <c r="I28" s="1">
        <v>0.24937400000000001</v>
      </c>
      <c r="J28" s="5">
        <f t="shared" si="1"/>
        <v>-4.5530000000000015E-3</v>
      </c>
      <c r="K28" s="6"/>
      <c r="L28" s="1">
        <v>0.37459999999999999</v>
      </c>
      <c r="M28" s="1">
        <v>0.37680000000000002</v>
      </c>
      <c r="N28" s="8">
        <f t="shared" si="2"/>
        <v>-2.2000000000000353E-3</v>
      </c>
      <c r="O28" s="7"/>
      <c r="P28" s="1">
        <v>0.35560000000000003</v>
      </c>
      <c r="Q28" s="1">
        <v>0.35820000000000002</v>
      </c>
      <c r="R28" s="8">
        <f t="shared" si="3"/>
        <v>-2.5999999999999912E-3</v>
      </c>
    </row>
    <row r="29" spans="2:18" s="2" customFormat="1">
      <c r="B29">
        <v>-1</v>
      </c>
      <c r="C29">
        <v>-1</v>
      </c>
      <c r="D29" s="1">
        <v>36.216799999999999</v>
      </c>
      <c r="E29" s="1">
        <v>35.701999999999998</v>
      </c>
      <c r="F29" s="5">
        <f t="shared" si="0"/>
        <v>0.51480000000000103</v>
      </c>
      <c r="G29" s="6"/>
      <c r="H29" s="1">
        <v>0.24749299999999999</v>
      </c>
      <c r="I29" s="1">
        <v>0.244031</v>
      </c>
      <c r="J29" s="5">
        <f t="shared" si="1"/>
        <v>3.4619999999999929E-3</v>
      </c>
      <c r="K29" s="6"/>
      <c r="L29" s="1">
        <v>0.36699999999999999</v>
      </c>
      <c r="M29" s="1">
        <v>0.38190000000000002</v>
      </c>
      <c r="N29" s="8">
        <f t="shared" si="2"/>
        <v>-1.4900000000000024E-2</v>
      </c>
      <c r="O29" s="7"/>
      <c r="P29" s="1">
        <v>0.3483</v>
      </c>
      <c r="Q29" s="1">
        <v>0.36030000000000001</v>
      </c>
      <c r="R29" s="8">
        <f t="shared" si="3"/>
        <v>-1.2000000000000011E-2</v>
      </c>
    </row>
    <row r="30" spans="2:18" s="2" customFormat="1">
      <c r="B30">
        <v>-2</v>
      </c>
      <c r="C30">
        <v>-1</v>
      </c>
      <c r="D30" s="1">
        <v>35.530200000000001</v>
      </c>
      <c r="E30" s="1">
        <v>36.220300000000002</v>
      </c>
      <c r="F30" s="5">
        <f t="shared" si="0"/>
        <v>-0.69010000000000105</v>
      </c>
      <c r="G30" s="6"/>
      <c r="H30" s="1">
        <v>0.24216499999999999</v>
      </c>
      <c r="I30" s="1">
        <v>0.24757899999999999</v>
      </c>
      <c r="J30" s="5">
        <f t="shared" si="1"/>
        <v>-5.4140000000000021E-3</v>
      </c>
      <c r="K30" s="6"/>
      <c r="L30" s="1">
        <v>0.38019999999999998</v>
      </c>
      <c r="M30" s="1">
        <v>0.36809999999999998</v>
      </c>
      <c r="N30" s="8">
        <f t="shared" si="2"/>
        <v>1.21E-2</v>
      </c>
      <c r="O30" s="7"/>
      <c r="P30" s="1">
        <v>0.3649</v>
      </c>
      <c r="Q30" s="1">
        <v>0.34810000000000002</v>
      </c>
      <c r="R30" s="8">
        <f t="shared" si="3"/>
        <v>1.6799999999999982E-2</v>
      </c>
    </row>
    <row r="31" spans="2:18" s="2" customFormat="1">
      <c r="B31">
        <v>-3</v>
      </c>
      <c r="C31">
        <v>-1</v>
      </c>
      <c r="D31" s="1">
        <v>36.617199999999997</v>
      </c>
      <c r="E31" s="1">
        <v>37.064599999999999</v>
      </c>
      <c r="F31" s="5">
        <f t="shared" si="0"/>
        <v>-0.4474000000000018</v>
      </c>
      <c r="G31" s="6"/>
      <c r="H31" s="1">
        <v>0.25747300000000001</v>
      </c>
      <c r="I31" s="1">
        <v>0.25802399999999998</v>
      </c>
      <c r="J31" s="5">
        <f t="shared" si="1"/>
        <v>-5.5099999999996818E-4</v>
      </c>
      <c r="K31" s="6"/>
      <c r="L31" s="1">
        <v>0.36699999999999999</v>
      </c>
      <c r="M31" s="1">
        <v>0.35549999999999998</v>
      </c>
      <c r="N31" s="8">
        <f t="shared" si="2"/>
        <v>1.150000000000001E-2</v>
      </c>
      <c r="O31" s="7"/>
      <c r="P31" s="1">
        <v>0.34770000000000001</v>
      </c>
      <c r="Q31" s="1">
        <v>0.33500000000000002</v>
      </c>
      <c r="R31" s="8">
        <f t="shared" si="3"/>
        <v>1.2699999999999989E-2</v>
      </c>
    </row>
    <row r="32" spans="2:18" s="2" customFormat="1">
      <c r="B32">
        <v>-4</v>
      </c>
      <c r="C32">
        <v>-1</v>
      </c>
      <c r="D32" s="1">
        <v>36.469200000000001</v>
      </c>
      <c r="E32" s="1">
        <v>35.892800000000001</v>
      </c>
      <c r="F32" s="5">
        <f t="shared" si="0"/>
        <v>0.57639999999999958</v>
      </c>
      <c r="G32" s="6"/>
      <c r="H32" s="1">
        <v>0.25514199999999998</v>
      </c>
      <c r="I32" s="1">
        <v>0.24582300000000001</v>
      </c>
      <c r="J32" s="5">
        <f t="shared" si="1"/>
        <v>9.3189999999999662E-3</v>
      </c>
      <c r="K32" s="6"/>
      <c r="L32" s="1">
        <v>0.3679</v>
      </c>
      <c r="M32" s="1">
        <v>0.37140000000000001</v>
      </c>
      <c r="N32" s="8">
        <f t="shared" si="2"/>
        <v>-3.5000000000000031E-3</v>
      </c>
      <c r="O32" s="7"/>
      <c r="P32" s="1">
        <v>0.34250000000000003</v>
      </c>
      <c r="Q32" s="1">
        <v>0.3498</v>
      </c>
      <c r="R32" s="8">
        <f t="shared" si="3"/>
        <v>-7.2999999999999732E-3</v>
      </c>
    </row>
    <row r="33" spans="2:18" s="2" customFormat="1">
      <c r="B33">
        <v>-5</v>
      </c>
      <c r="C33">
        <v>-1</v>
      </c>
      <c r="D33" s="1">
        <v>36.365600000000001</v>
      </c>
      <c r="E33" s="1">
        <v>36.104599999999998</v>
      </c>
      <c r="F33" s="5">
        <f t="shared" si="0"/>
        <v>0.26100000000000279</v>
      </c>
      <c r="G33" s="6"/>
      <c r="H33" s="1">
        <v>0.25303500000000001</v>
      </c>
      <c r="I33" s="1">
        <v>0.25037399999999999</v>
      </c>
      <c r="J33" s="5">
        <f t="shared" si="1"/>
        <v>2.6610000000000245E-3</v>
      </c>
      <c r="K33" s="6"/>
      <c r="L33" s="1">
        <v>0.36699999999999999</v>
      </c>
      <c r="M33" s="1">
        <v>0.36199999999999999</v>
      </c>
      <c r="N33" s="8">
        <f t="shared" si="2"/>
        <v>5.0000000000000044E-3</v>
      </c>
      <c r="O33" s="7"/>
      <c r="P33" s="1">
        <v>0.35010000000000002</v>
      </c>
      <c r="Q33" s="1">
        <v>0.34300000000000003</v>
      </c>
      <c r="R33" s="8">
        <f t="shared" si="3"/>
        <v>7.0999999999999952E-3</v>
      </c>
    </row>
    <row r="34" spans="2:18" s="2" customFormat="1">
      <c r="B34">
        <v>-5</v>
      </c>
      <c r="C34">
        <v>0</v>
      </c>
      <c r="D34" s="1">
        <v>35.896599999999999</v>
      </c>
      <c r="E34" s="1">
        <v>36.253799999999998</v>
      </c>
      <c r="F34" s="5">
        <f t="shared" si="0"/>
        <v>-0.35719999999999885</v>
      </c>
      <c r="G34" s="6"/>
      <c r="H34" s="1">
        <v>0.249915</v>
      </c>
      <c r="I34" s="1">
        <v>0.25140000000000001</v>
      </c>
      <c r="J34" s="5">
        <f t="shared" si="1"/>
        <v>-1.4850000000000141E-3</v>
      </c>
      <c r="K34" s="6"/>
      <c r="L34" s="1">
        <v>0.36399999999999999</v>
      </c>
      <c r="M34" s="1">
        <v>0.36449999999999999</v>
      </c>
      <c r="N34" s="8">
        <f t="shared" si="2"/>
        <v>-5.0000000000000044E-4</v>
      </c>
      <c r="O34" s="7"/>
      <c r="P34" s="1">
        <v>0.34420000000000001</v>
      </c>
      <c r="Q34" s="1">
        <v>0.34399999999999997</v>
      </c>
      <c r="R34" s="8">
        <f t="shared" si="3"/>
        <v>2.0000000000003348E-4</v>
      </c>
    </row>
    <row r="35" spans="2:18" s="2" customFormat="1">
      <c r="B35">
        <v>-4</v>
      </c>
      <c r="C35">
        <v>0</v>
      </c>
      <c r="D35" s="1">
        <v>36.156999999999996</v>
      </c>
      <c r="E35" s="1">
        <v>36.143099999999997</v>
      </c>
      <c r="F35" s="5">
        <f t="shared" si="0"/>
        <v>1.3899999999999579E-2</v>
      </c>
      <c r="G35" s="6"/>
      <c r="H35" s="1">
        <v>0.25313400000000003</v>
      </c>
      <c r="I35" s="1">
        <v>0.25134699999999999</v>
      </c>
      <c r="J35" s="5">
        <f t="shared" si="1"/>
        <v>1.7870000000000386E-3</v>
      </c>
      <c r="K35" s="6"/>
      <c r="L35" s="1">
        <v>0.36930000000000002</v>
      </c>
      <c r="M35" s="1">
        <v>0.3649</v>
      </c>
      <c r="N35" s="8">
        <f t="shared" si="2"/>
        <v>4.400000000000015E-3</v>
      </c>
      <c r="O35" s="7"/>
      <c r="P35" s="1">
        <v>0.35039999999999999</v>
      </c>
      <c r="Q35" s="1">
        <v>0.34549999999999997</v>
      </c>
      <c r="R35" s="8">
        <f t="shared" si="3"/>
        <v>4.9000000000000155E-3</v>
      </c>
    </row>
    <row r="36" spans="2:18" s="2" customFormat="1">
      <c r="B36">
        <v>-3</v>
      </c>
      <c r="C36">
        <v>0</v>
      </c>
      <c r="D36" s="1">
        <v>36.375500000000002</v>
      </c>
      <c r="E36" s="1">
        <v>36.631100000000004</v>
      </c>
      <c r="F36" s="5">
        <f t="shared" si="0"/>
        <v>-0.25560000000000116</v>
      </c>
      <c r="G36" s="6"/>
      <c r="H36" s="1">
        <v>0.24990599999999999</v>
      </c>
      <c r="I36" s="1">
        <v>0.25292999999999999</v>
      </c>
      <c r="J36" s="5">
        <f t="shared" si="1"/>
        <v>-3.0239999999999989E-3</v>
      </c>
      <c r="K36" s="6"/>
      <c r="L36" s="1">
        <v>0.36959999999999998</v>
      </c>
      <c r="M36" s="1">
        <v>0.36330000000000001</v>
      </c>
      <c r="N36" s="8">
        <f t="shared" si="2"/>
        <v>6.2999999999999723E-3</v>
      </c>
      <c r="O36" s="7"/>
      <c r="P36" s="1">
        <v>0.34910000000000002</v>
      </c>
      <c r="Q36" s="1">
        <v>0.34570000000000001</v>
      </c>
      <c r="R36" s="8">
        <f t="shared" si="3"/>
        <v>3.4000000000000141E-3</v>
      </c>
    </row>
    <row r="37" spans="2:18" s="2" customFormat="1">
      <c r="B37">
        <v>-2</v>
      </c>
      <c r="C37">
        <v>0</v>
      </c>
      <c r="D37" s="1">
        <v>35.627800000000001</v>
      </c>
      <c r="E37" s="1">
        <v>35.537199999999999</v>
      </c>
      <c r="F37" s="5">
        <f t="shared" si="0"/>
        <v>9.0600000000002012E-2</v>
      </c>
      <c r="G37" s="6"/>
      <c r="H37" s="1">
        <v>0.24326400000000001</v>
      </c>
      <c r="I37" s="1">
        <v>0.24279500000000001</v>
      </c>
      <c r="J37" s="5">
        <f t="shared" si="1"/>
        <v>4.689999999999972E-4</v>
      </c>
      <c r="K37" s="6"/>
      <c r="L37" s="1">
        <v>0.37290000000000001</v>
      </c>
      <c r="M37" s="1">
        <v>0.37459999999999999</v>
      </c>
      <c r="N37" s="8">
        <f t="shared" si="2"/>
        <v>-1.6999999999999793E-3</v>
      </c>
      <c r="O37" s="7"/>
      <c r="P37" s="1">
        <v>0.34620000000000001</v>
      </c>
      <c r="Q37" s="1">
        <v>0.35349999999999998</v>
      </c>
      <c r="R37" s="8">
        <f t="shared" si="3"/>
        <v>-7.2999999999999732E-3</v>
      </c>
    </row>
    <row r="38" spans="2:18" s="2" customFormat="1">
      <c r="B38">
        <v>-1</v>
      </c>
      <c r="C38">
        <v>0</v>
      </c>
      <c r="D38" s="1">
        <v>35.838099999999997</v>
      </c>
      <c r="E38" s="1">
        <v>35.762700000000002</v>
      </c>
      <c r="F38" s="5">
        <f t="shared" si="0"/>
        <v>7.5399999999994805E-2</v>
      </c>
      <c r="G38" s="6"/>
      <c r="H38" s="1">
        <v>0.24435499999999999</v>
      </c>
      <c r="I38" s="1">
        <v>0.24019499999999999</v>
      </c>
      <c r="J38" s="5">
        <f t="shared" si="1"/>
        <v>4.159999999999997E-3</v>
      </c>
      <c r="K38" s="6"/>
      <c r="L38" s="1">
        <v>0.3775</v>
      </c>
      <c r="M38" s="1">
        <v>0.36940000000000001</v>
      </c>
      <c r="N38" s="8">
        <f t="shared" si="2"/>
        <v>8.0999999999999961E-3</v>
      </c>
      <c r="O38" s="7"/>
      <c r="P38" s="1">
        <v>0.35959999999999998</v>
      </c>
      <c r="Q38" s="1">
        <v>0.34720000000000001</v>
      </c>
      <c r="R38" s="8">
        <f t="shared" si="3"/>
        <v>1.2399999999999967E-2</v>
      </c>
    </row>
    <row r="39" spans="2:18" s="2" customFormat="1">
      <c r="B39">
        <v>0</v>
      </c>
      <c r="C39">
        <v>0</v>
      </c>
      <c r="D39" s="1">
        <v>36.6678</v>
      </c>
      <c r="E39" s="1">
        <v>36.586500000000001</v>
      </c>
      <c r="F39" s="5">
        <f t="shared" si="0"/>
        <v>8.1299999999998818E-2</v>
      </c>
      <c r="G39" s="6"/>
      <c r="H39" s="1">
        <v>0.25248199999999998</v>
      </c>
      <c r="I39" s="1">
        <v>0.24848300000000001</v>
      </c>
      <c r="J39" s="5">
        <f t="shared" si="1"/>
        <v>3.9989999999999748E-3</v>
      </c>
      <c r="K39" s="6"/>
      <c r="L39" s="1">
        <v>0.376</v>
      </c>
      <c r="M39" s="1">
        <v>0.36399999999999999</v>
      </c>
      <c r="N39" s="8">
        <f t="shared" si="2"/>
        <v>1.2000000000000011E-2</v>
      </c>
      <c r="O39" s="7"/>
      <c r="P39" s="1">
        <v>0.35089999999999999</v>
      </c>
      <c r="Q39" s="1">
        <v>0.34620000000000001</v>
      </c>
      <c r="R39" s="8">
        <f t="shared" si="3"/>
        <v>4.699999999999982E-3</v>
      </c>
    </row>
    <row r="40" spans="2:18" s="2" customFormat="1">
      <c r="B40">
        <v>1</v>
      </c>
      <c r="C40">
        <v>0</v>
      </c>
      <c r="D40" s="1">
        <v>35.855200000000004</v>
      </c>
      <c r="E40" s="1">
        <v>36.311799999999998</v>
      </c>
      <c r="F40" s="5">
        <f t="shared" si="0"/>
        <v>-0.45659999999999457</v>
      </c>
      <c r="G40" s="6"/>
      <c r="H40" s="1">
        <v>0.24560399999999999</v>
      </c>
      <c r="I40" s="1">
        <v>0.248803</v>
      </c>
      <c r="J40" s="5">
        <f t="shared" si="1"/>
        <v>-3.1990000000000074E-3</v>
      </c>
      <c r="K40" s="6"/>
      <c r="L40" s="1">
        <v>0.37730000000000002</v>
      </c>
      <c r="M40" s="1">
        <v>0.36990000000000001</v>
      </c>
      <c r="N40" s="8">
        <f t="shared" si="2"/>
        <v>7.4000000000000177E-3</v>
      </c>
      <c r="O40" s="7"/>
      <c r="P40" s="1">
        <v>0.35349999999999998</v>
      </c>
      <c r="Q40" s="1">
        <v>0.35410000000000003</v>
      </c>
      <c r="R40" s="8">
        <f t="shared" si="3"/>
        <v>-6.0000000000004494E-4</v>
      </c>
    </row>
    <row r="41" spans="2:18" s="2" customFormat="1">
      <c r="B41">
        <v>2</v>
      </c>
      <c r="C41">
        <v>0</v>
      </c>
      <c r="D41" s="1">
        <v>36.129899999999999</v>
      </c>
      <c r="E41" s="1">
        <v>36.490699999999997</v>
      </c>
      <c r="F41" s="5">
        <f t="shared" si="0"/>
        <v>-0.36079999999999757</v>
      </c>
      <c r="G41" s="6"/>
      <c r="H41" s="1">
        <v>0.25094</v>
      </c>
      <c r="I41" s="1">
        <v>0.25131399999999998</v>
      </c>
      <c r="J41" s="5">
        <f t="shared" si="1"/>
        <v>-3.7399999999998546E-4</v>
      </c>
      <c r="K41" s="6"/>
      <c r="L41" s="1">
        <v>0.36499999999999999</v>
      </c>
      <c r="M41" s="1">
        <v>0.3669</v>
      </c>
      <c r="N41" s="8">
        <f t="shared" si="2"/>
        <v>-1.9000000000000128E-3</v>
      </c>
      <c r="O41" s="7"/>
      <c r="P41" s="1">
        <v>0.34470000000000001</v>
      </c>
      <c r="Q41" s="1">
        <v>0.34620000000000001</v>
      </c>
      <c r="R41" s="8">
        <f t="shared" si="3"/>
        <v>-1.5000000000000013E-3</v>
      </c>
    </row>
    <row r="42" spans="2:18" s="2" customFormat="1">
      <c r="B42">
        <v>3</v>
      </c>
      <c r="C42">
        <v>0</v>
      </c>
      <c r="D42" s="1">
        <v>36.100999999999999</v>
      </c>
      <c r="E42" s="1">
        <v>35.950499999999998</v>
      </c>
      <c r="F42" s="5">
        <f t="shared" si="0"/>
        <v>0.15050000000000097</v>
      </c>
      <c r="G42" s="6"/>
      <c r="H42" s="1">
        <v>0.253243</v>
      </c>
      <c r="I42" s="1">
        <v>0.24607499999999999</v>
      </c>
      <c r="J42" s="5">
        <f t="shared" si="1"/>
        <v>7.1680000000000077E-3</v>
      </c>
      <c r="K42" s="6"/>
      <c r="L42" s="1">
        <v>0.37209999999999999</v>
      </c>
      <c r="M42" s="1">
        <v>0.37109999999999999</v>
      </c>
      <c r="N42" s="8">
        <f t="shared" si="2"/>
        <v>1.0000000000000009E-3</v>
      </c>
      <c r="O42" s="7"/>
      <c r="P42" s="1">
        <v>0.35759999999999997</v>
      </c>
      <c r="Q42" s="1">
        <v>0.35160000000000002</v>
      </c>
      <c r="R42" s="8">
        <f t="shared" si="3"/>
        <v>5.9999999999999498E-3</v>
      </c>
    </row>
    <row r="43" spans="2:18" s="2" customFormat="1">
      <c r="B43">
        <v>4</v>
      </c>
      <c r="C43">
        <v>0</v>
      </c>
      <c r="D43" s="1">
        <v>36.441899999999997</v>
      </c>
      <c r="E43" s="1">
        <v>36.393599999999999</v>
      </c>
      <c r="F43" s="5">
        <f t="shared" si="0"/>
        <v>4.8299999999997567E-2</v>
      </c>
      <c r="G43" s="6"/>
      <c r="H43" s="1">
        <v>0.25230999999999998</v>
      </c>
      <c r="I43" s="1">
        <v>0.24920200000000001</v>
      </c>
      <c r="J43" s="5">
        <f t="shared" si="1"/>
        <v>3.1079999999999719E-3</v>
      </c>
      <c r="K43" s="6"/>
      <c r="L43" s="1">
        <v>0.36990000000000001</v>
      </c>
      <c r="M43" s="1">
        <v>0.36809999999999998</v>
      </c>
      <c r="N43" s="8">
        <f t="shared" si="2"/>
        <v>1.8000000000000238E-3</v>
      </c>
      <c r="O43" s="7"/>
      <c r="P43" s="1">
        <v>0.3533</v>
      </c>
      <c r="Q43" s="1">
        <v>0.34620000000000001</v>
      </c>
      <c r="R43" s="8">
        <f t="shared" si="3"/>
        <v>7.0999999999999952E-3</v>
      </c>
    </row>
    <row r="44" spans="2:18" s="2" customFormat="1">
      <c r="B44">
        <v>5</v>
      </c>
      <c r="C44">
        <v>0</v>
      </c>
      <c r="D44" s="1">
        <v>35.915300000000002</v>
      </c>
      <c r="E44" s="1">
        <v>36.500700000000002</v>
      </c>
      <c r="F44" s="5">
        <f t="shared" si="0"/>
        <v>-0.58539999999999992</v>
      </c>
      <c r="G44" s="6"/>
      <c r="H44" s="1">
        <v>0.25109199999999998</v>
      </c>
      <c r="I44" s="1">
        <v>0.25296200000000002</v>
      </c>
      <c r="J44" s="5">
        <f t="shared" si="1"/>
        <v>-1.8700000000000383E-3</v>
      </c>
      <c r="K44" s="6"/>
      <c r="L44" s="1">
        <v>0.3639</v>
      </c>
      <c r="M44" s="1">
        <v>0.36030000000000001</v>
      </c>
      <c r="N44" s="8">
        <f t="shared" si="2"/>
        <v>3.5999999999999921E-3</v>
      </c>
      <c r="O44" s="7"/>
      <c r="P44" s="1">
        <v>0.34179999999999999</v>
      </c>
      <c r="Q44" s="1">
        <v>0.3332</v>
      </c>
      <c r="R44" s="8">
        <f t="shared" si="3"/>
        <v>8.5999999999999965E-3</v>
      </c>
    </row>
    <row r="45" spans="2:18" s="2" customFormat="1">
      <c r="B45">
        <v>4</v>
      </c>
      <c r="C45">
        <v>1</v>
      </c>
      <c r="D45" s="1">
        <v>30.245100000000001</v>
      </c>
      <c r="E45" s="1">
        <v>35.308100000000003</v>
      </c>
      <c r="F45" s="5">
        <f t="shared" si="0"/>
        <v>-5.0630000000000024</v>
      </c>
      <c r="G45" s="6"/>
      <c r="H45" s="1">
        <v>0.24322199999999999</v>
      </c>
      <c r="I45" s="1">
        <v>0.24790599999999999</v>
      </c>
      <c r="J45" s="5">
        <f t="shared" si="1"/>
        <v>-4.6839999999999937E-3</v>
      </c>
      <c r="K45" s="6"/>
      <c r="L45" s="1">
        <v>0.3634</v>
      </c>
      <c r="M45" s="1">
        <v>0.36890000000000001</v>
      </c>
      <c r="N45" s="8">
        <f t="shared" si="2"/>
        <v>-5.5000000000000049E-3</v>
      </c>
      <c r="O45" s="7"/>
      <c r="P45" s="1">
        <v>0.34739999999999999</v>
      </c>
      <c r="Q45" s="1">
        <v>0.35449999999999998</v>
      </c>
      <c r="R45" s="8">
        <f t="shared" si="3"/>
        <v>-7.0999999999999952E-3</v>
      </c>
    </row>
    <row r="46" spans="2:18" s="2" customFormat="1">
      <c r="B46">
        <v>3</v>
      </c>
      <c r="C46">
        <v>1</v>
      </c>
      <c r="D46" s="1">
        <v>31.543600000000001</v>
      </c>
      <c r="E46" s="1">
        <v>35.5</v>
      </c>
      <c r="F46" s="5">
        <f t="shared" si="0"/>
        <v>-3.9563999999999986</v>
      </c>
      <c r="G46" s="6"/>
      <c r="H46" s="1">
        <v>0.24221599999999999</v>
      </c>
      <c r="I46" s="1">
        <v>0.24651100000000001</v>
      </c>
      <c r="J46" s="5">
        <f t="shared" si="1"/>
        <v>-4.295000000000021E-3</v>
      </c>
      <c r="K46" s="6"/>
      <c r="L46" s="1">
        <v>0.36230000000000001</v>
      </c>
      <c r="M46" s="1">
        <v>0.36670000000000003</v>
      </c>
      <c r="N46" s="8">
        <f t="shared" si="2"/>
        <v>-4.400000000000015E-3</v>
      </c>
      <c r="O46" s="7"/>
      <c r="P46" s="1">
        <v>0.33939999999999998</v>
      </c>
      <c r="Q46" s="1">
        <v>0.34889999999999999</v>
      </c>
      <c r="R46" s="8">
        <f t="shared" si="3"/>
        <v>-9.5000000000000084E-3</v>
      </c>
    </row>
    <row r="47" spans="2:18" s="2" customFormat="1">
      <c r="B47">
        <v>2</v>
      </c>
      <c r="C47">
        <v>1</v>
      </c>
      <c r="D47" s="1">
        <v>36.156700000000001</v>
      </c>
      <c r="E47" s="1">
        <v>36.212600000000002</v>
      </c>
      <c r="F47" s="5">
        <f t="shared" si="0"/>
        <v>-5.5900000000001171E-2</v>
      </c>
      <c r="G47" s="6"/>
      <c r="H47" s="1">
        <v>0.24784900000000001</v>
      </c>
      <c r="I47" s="1">
        <v>0.24911900000000001</v>
      </c>
      <c r="J47" s="5">
        <f t="shared" si="1"/>
        <v>-1.2699999999999934E-3</v>
      </c>
      <c r="K47" s="6"/>
      <c r="L47" s="1">
        <v>0.37080000000000002</v>
      </c>
      <c r="M47" s="1">
        <v>0.36309999999999998</v>
      </c>
      <c r="N47" s="8">
        <f t="shared" si="2"/>
        <v>7.7000000000000401E-3</v>
      </c>
      <c r="O47" s="7"/>
      <c r="P47" s="1">
        <v>0.34889999999999999</v>
      </c>
      <c r="Q47" s="1">
        <v>0.34620000000000001</v>
      </c>
      <c r="R47" s="8">
        <f t="shared" si="3"/>
        <v>2.6999999999999802E-3</v>
      </c>
    </row>
    <row r="48" spans="2:18" s="2" customFormat="1">
      <c r="B48">
        <v>1</v>
      </c>
      <c r="C48">
        <v>1</v>
      </c>
      <c r="D48" s="1">
        <v>35.427599999999998</v>
      </c>
      <c r="E48" s="1">
        <v>35.777200000000001</v>
      </c>
      <c r="F48" s="5">
        <f t="shared" si="0"/>
        <v>-0.34960000000000235</v>
      </c>
      <c r="G48" s="6"/>
      <c r="H48" s="1">
        <v>0.24326800000000001</v>
      </c>
      <c r="I48" s="1">
        <v>0.245451</v>
      </c>
      <c r="J48" s="5">
        <f t="shared" si="1"/>
        <v>-2.1829999999999905E-3</v>
      </c>
      <c r="K48" s="6"/>
      <c r="L48" s="1">
        <v>0.37830000000000003</v>
      </c>
      <c r="M48" s="1">
        <v>0.37690000000000001</v>
      </c>
      <c r="N48" s="8">
        <f t="shared" si="2"/>
        <v>1.4000000000000123E-3</v>
      </c>
      <c r="O48" s="7"/>
      <c r="P48" s="1">
        <v>0.35610000000000003</v>
      </c>
      <c r="Q48" s="1">
        <v>0.35959999999999998</v>
      </c>
      <c r="R48" s="8">
        <f t="shared" si="3"/>
        <v>-3.4999999999999476E-3</v>
      </c>
    </row>
    <row r="49" spans="2:18" s="2" customFormat="1">
      <c r="B49">
        <v>0</v>
      </c>
      <c r="C49">
        <v>1</v>
      </c>
      <c r="D49" s="1">
        <v>35.9148</v>
      </c>
      <c r="E49" s="1">
        <v>35.943100000000001</v>
      </c>
      <c r="F49" s="5">
        <f t="shared" si="0"/>
        <v>-2.8300000000001546E-2</v>
      </c>
      <c r="G49" s="6"/>
      <c r="H49" s="1">
        <v>0.24785499999999999</v>
      </c>
      <c r="I49" s="1">
        <v>0.24607399999999999</v>
      </c>
      <c r="J49" s="5">
        <f t="shared" si="1"/>
        <v>1.7810000000000048E-3</v>
      </c>
      <c r="K49" s="6"/>
      <c r="L49" s="1">
        <v>0.37190000000000001</v>
      </c>
      <c r="M49" s="1">
        <v>0.37409999999999999</v>
      </c>
      <c r="N49" s="8">
        <f t="shared" si="2"/>
        <v>-2.1999999999999797E-3</v>
      </c>
      <c r="O49" s="7"/>
      <c r="P49" s="1">
        <v>0.35670000000000002</v>
      </c>
      <c r="Q49" s="1">
        <v>0.35520000000000002</v>
      </c>
      <c r="R49" s="8">
        <f t="shared" si="3"/>
        <v>1.5000000000000013E-3</v>
      </c>
    </row>
    <row r="50" spans="2:18" s="2" customFormat="1">
      <c r="B50">
        <v>-1</v>
      </c>
      <c r="C50">
        <v>1</v>
      </c>
      <c r="D50" s="1">
        <v>35.732599999999998</v>
      </c>
      <c r="E50" s="1">
        <v>36.015000000000001</v>
      </c>
      <c r="F50" s="5">
        <f t="shared" si="0"/>
        <v>-0.28240000000000265</v>
      </c>
      <c r="G50" s="6"/>
      <c r="H50" s="1">
        <v>0.24723999999999999</v>
      </c>
      <c r="I50" s="1">
        <v>0.24644199999999999</v>
      </c>
      <c r="J50" s="5">
        <f t="shared" si="1"/>
        <v>7.9799999999999316E-4</v>
      </c>
      <c r="K50" s="6"/>
      <c r="L50" s="1">
        <v>0.36809999999999998</v>
      </c>
      <c r="M50" s="1">
        <v>0.377</v>
      </c>
      <c r="N50" s="8">
        <f t="shared" si="2"/>
        <v>-8.900000000000019E-3</v>
      </c>
      <c r="O50" s="7"/>
      <c r="P50" s="1">
        <v>0.34789999999999999</v>
      </c>
      <c r="Q50" s="1">
        <v>0.35010000000000002</v>
      </c>
      <c r="R50" s="8">
        <f t="shared" si="3"/>
        <v>-2.2000000000000353E-3</v>
      </c>
    </row>
    <row r="51" spans="2:18" s="2" customFormat="1">
      <c r="B51">
        <v>-2</v>
      </c>
      <c r="C51">
        <v>1</v>
      </c>
      <c r="D51" s="1">
        <v>36.2806</v>
      </c>
      <c r="E51" s="1">
        <v>36.185099999999998</v>
      </c>
      <c r="F51" s="5">
        <f t="shared" si="0"/>
        <v>9.5500000000001251E-2</v>
      </c>
      <c r="G51" s="6"/>
      <c r="H51" s="1">
        <v>0.25240000000000001</v>
      </c>
      <c r="I51" s="1">
        <v>0.246444</v>
      </c>
      <c r="J51" s="5">
        <f t="shared" si="1"/>
        <v>5.9560000000000168E-3</v>
      </c>
      <c r="K51" s="6"/>
      <c r="L51" s="1">
        <v>0.36980000000000002</v>
      </c>
      <c r="M51" s="1">
        <v>0.37240000000000001</v>
      </c>
      <c r="N51" s="8">
        <f t="shared" si="2"/>
        <v>-2.5999999999999912E-3</v>
      </c>
      <c r="O51" s="7"/>
      <c r="P51" s="1">
        <v>0.35449999999999998</v>
      </c>
      <c r="Q51" s="1">
        <v>0.34360000000000002</v>
      </c>
      <c r="R51" s="8">
        <f t="shared" si="3"/>
        <v>1.0899999999999965E-2</v>
      </c>
    </row>
    <row r="52" spans="2:18" s="2" customFormat="1">
      <c r="B52">
        <v>-3</v>
      </c>
      <c r="C52">
        <v>1</v>
      </c>
      <c r="D52" s="1">
        <v>36.229999999999997</v>
      </c>
      <c r="E52" s="1">
        <v>36.832099999999997</v>
      </c>
      <c r="F52" s="5">
        <f t="shared" si="0"/>
        <v>-0.60210000000000008</v>
      </c>
      <c r="G52" s="6"/>
      <c r="H52" s="1">
        <v>0.25140499999999999</v>
      </c>
      <c r="I52" s="1">
        <v>0.253326</v>
      </c>
      <c r="J52" s="5">
        <f t="shared" si="1"/>
        <v>-1.921000000000006E-3</v>
      </c>
      <c r="K52" s="6"/>
      <c r="L52" s="1">
        <v>0.37040000000000001</v>
      </c>
      <c r="M52" s="1">
        <v>0.37159999999999999</v>
      </c>
      <c r="N52" s="8">
        <f t="shared" si="2"/>
        <v>-1.1999999999999789E-3</v>
      </c>
      <c r="O52" s="7"/>
      <c r="P52" s="1">
        <v>0.35420000000000001</v>
      </c>
      <c r="Q52" s="1">
        <v>0.35060000000000002</v>
      </c>
      <c r="R52" s="8">
        <f t="shared" si="3"/>
        <v>3.5999999999999921E-3</v>
      </c>
    </row>
    <row r="53" spans="2:18" s="2" customFormat="1">
      <c r="B53">
        <v>-4</v>
      </c>
      <c r="C53">
        <v>1</v>
      </c>
      <c r="D53" s="1">
        <v>35.685699999999997</v>
      </c>
      <c r="E53" s="1">
        <v>35.768300000000004</v>
      </c>
      <c r="F53" s="5">
        <f t="shared" si="0"/>
        <v>-8.2600000000006446E-2</v>
      </c>
      <c r="G53" s="6"/>
      <c r="H53" s="1">
        <v>0.245285</v>
      </c>
      <c r="I53" s="1">
        <v>0.24546299999999999</v>
      </c>
      <c r="J53" s="5">
        <f t="shared" si="1"/>
        <v>-1.7799999999998373E-4</v>
      </c>
      <c r="K53" s="6"/>
      <c r="L53" s="1">
        <v>0.37559999999999999</v>
      </c>
      <c r="M53" s="1">
        <v>0.37769999999999998</v>
      </c>
      <c r="N53" s="8">
        <f t="shared" si="2"/>
        <v>-2.0999999999999908E-3</v>
      </c>
      <c r="O53" s="7"/>
      <c r="P53" s="1">
        <v>0.35520000000000002</v>
      </c>
      <c r="Q53" s="1">
        <v>0.35249999999999998</v>
      </c>
      <c r="R53" s="8">
        <f t="shared" si="3"/>
        <v>2.7000000000000357E-3</v>
      </c>
    </row>
    <row r="54" spans="2:18" s="2" customFormat="1">
      <c r="B54">
        <v>-5</v>
      </c>
      <c r="C54">
        <v>1</v>
      </c>
      <c r="D54" s="1">
        <v>35.855600000000003</v>
      </c>
      <c r="E54" s="1">
        <v>35.614800000000002</v>
      </c>
      <c r="F54" s="5">
        <f t="shared" si="0"/>
        <v>0.24080000000000013</v>
      </c>
      <c r="G54" s="6"/>
      <c r="H54" s="1">
        <v>0.25105300000000003</v>
      </c>
      <c r="I54" s="1">
        <v>0.24828900000000001</v>
      </c>
      <c r="J54" s="5">
        <f t="shared" si="1"/>
        <v>2.7640000000000164E-3</v>
      </c>
      <c r="K54" s="6"/>
      <c r="L54" s="1">
        <v>0.36649999999999999</v>
      </c>
      <c r="M54" s="1">
        <v>0.37840000000000001</v>
      </c>
      <c r="N54" s="8">
        <f t="shared" si="2"/>
        <v>-1.1900000000000022E-2</v>
      </c>
      <c r="O54" s="7"/>
      <c r="P54" s="1">
        <v>0.34739999999999999</v>
      </c>
      <c r="Q54" s="1">
        <v>0.3543</v>
      </c>
      <c r="R54" s="8">
        <f t="shared" si="3"/>
        <v>-6.9000000000000172E-3</v>
      </c>
    </row>
    <row r="55" spans="2:18" s="2" customFormat="1">
      <c r="B55">
        <v>-4</v>
      </c>
      <c r="C55">
        <v>2</v>
      </c>
      <c r="D55" s="1">
        <v>35.5045</v>
      </c>
      <c r="E55" s="1">
        <v>35.981000000000002</v>
      </c>
      <c r="F55" s="5">
        <f t="shared" si="0"/>
        <v>-0.47650000000000148</v>
      </c>
      <c r="G55" s="6"/>
      <c r="H55" s="1">
        <v>0.24199200000000001</v>
      </c>
      <c r="I55" s="1">
        <v>0.251778</v>
      </c>
      <c r="J55" s="5">
        <f t="shared" si="1"/>
        <v>-9.7859999999999892E-3</v>
      </c>
      <c r="K55" s="6"/>
      <c r="L55" s="1">
        <v>0.38090000000000002</v>
      </c>
      <c r="M55" s="1">
        <v>0.37180000000000002</v>
      </c>
      <c r="N55" s="8">
        <f t="shared" si="2"/>
        <v>9.099999999999997E-3</v>
      </c>
      <c r="O55" s="7"/>
      <c r="P55" s="1">
        <v>0.36209999999999998</v>
      </c>
      <c r="Q55" s="1">
        <v>0.35449999999999998</v>
      </c>
      <c r="R55" s="8">
        <f t="shared" si="3"/>
        <v>7.5999999999999956E-3</v>
      </c>
    </row>
    <row r="56" spans="2:18" s="2" customFormat="1">
      <c r="B56">
        <v>-3</v>
      </c>
      <c r="C56">
        <v>2</v>
      </c>
      <c r="D56" s="1">
        <v>36.042400000000001</v>
      </c>
      <c r="E56" s="1">
        <v>35.405200000000001</v>
      </c>
      <c r="F56" s="5">
        <f t="shared" si="0"/>
        <v>0.63719999999999999</v>
      </c>
      <c r="G56" s="6"/>
      <c r="H56" s="1">
        <v>0.25128</v>
      </c>
      <c r="I56" s="1">
        <v>0.246695</v>
      </c>
      <c r="J56" s="5">
        <f t="shared" si="1"/>
        <v>4.5850000000000057E-3</v>
      </c>
      <c r="K56" s="6"/>
      <c r="L56" s="1">
        <v>0.35620000000000002</v>
      </c>
      <c r="M56" s="1">
        <v>0.36699999999999999</v>
      </c>
      <c r="N56" s="8">
        <f t="shared" si="2"/>
        <v>-1.0799999999999976E-2</v>
      </c>
      <c r="O56" s="7"/>
      <c r="P56" s="1">
        <v>0.33910000000000001</v>
      </c>
      <c r="Q56" s="1">
        <v>0.34599999999999997</v>
      </c>
      <c r="R56" s="8">
        <f t="shared" si="3"/>
        <v>-6.8999999999999617E-3</v>
      </c>
    </row>
    <row r="57" spans="2:18" s="2" customFormat="1">
      <c r="B57">
        <v>-2</v>
      </c>
      <c r="C57">
        <v>2</v>
      </c>
      <c r="D57" s="1">
        <v>36.086599999999997</v>
      </c>
      <c r="E57" s="1">
        <v>36.704599999999999</v>
      </c>
      <c r="F57" s="5">
        <f t="shared" si="0"/>
        <v>-0.6180000000000021</v>
      </c>
      <c r="G57" s="6"/>
      <c r="H57" s="1">
        <v>0.24731800000000001</v>
      </c>
      <c r="I57" s="1">
        <v>0.25422899999999998</v>
      </c>
      <c r="J57" s="5">
        <f t="shared" si="1"/>
        <v>-6.9109999999999727E-3</v>
      </c>
      <c r="K57" s="6"/>
      <c r="L57" s="1">
        <v>0.37309999999999999</v>
      </c>
      <c r="M57" s="1">
        <v>0.36370000000000002</v>
      </c>
      <c r="N57" s="8">
        <f t="shared" si="2"/>
        <v>9.3999999999999639E-3</v>
      </c>
      <c r="O57" s="7"/>
      <c r="P57" s="1">
        <v>0.35010000000000002</v>
      </c>
      <c r="Q57" s="1">
        <v>0.33839999999999998</v>
      </c>
      <c r="R57" s="8">
        <f t="shared" si="3"/>
        <v>1.1700000000000044E-2</v>
      </c>
    </row>
    <row r="58" spans="2:18" s="2" customFormat="1">
      <c r="B58">
        <v>-1</v>
      </c>
      <c r="C58">
        <v>2</v>
      </c>
      <c r="D58" s="1">
        <v>36.014499999999998</v>
      </c>
      <c r="E58" s="1">
        <v>35.962899999999998</v>
      </c>
      <c r="F58" s="5">
        <f t="shared" si="0"/>
        <v>5.1600000000000534E-2</v>
      </c>
      <c r="G58" s="6"/>
      <c r="H58" s="1">
        <v>0.247865</v>
      </c>
      <c r="I58" s="1">
        <v>0.24610699999999999</v>
      </c>
      <c r="J58" s="5">
        <f t="shared" si="1"/>
        <v>1.7580000000000096E-3</v>
      </c>
      <c r="K58" s="6"/>
      <c r="L58" s="1">
        <v>0.36549999999999999</v>
      </c>
      <c r="M58" s="1">
        <v>0.37059999999999998</v>
      </c>
      <c r="N58" s="8">
        <f t="shared" si="2"/>
        <v>-5.0999999999999934E-3</v>
      </c>
      <c r="O58" s="7"/>
      <c r="P58" s="1">
        <v>0.34889999999999999</v>
      </c>
      <c r="Q58" s="1">
        <v>0.3548</v>
      </c>
      <c r="R58" s="8">
        <f t="shared" si="3"/>
        <v>-5.9000000000000163E-3</v>
      </c>
    </row>
    <row r="59" spans="2:18" s="2" customFormat="1">
      <c r="B59">
        <v>0</v>
      </c>
      <c r="C59">
        <v>2</v>
      </c>
      <c r="D59" s="1">
        <v>36.121000000000002</v>
      </c>
      <c r="E59" s="1">
        <v>35.989899999999999</v>
      </c>
      <c r="F59" s="5">
        <f t="shared" si="0"/>
        <v>0.13110000000000355</v>
      </c>
      <c r="G59" s="6"/>
      <c r="H59" s="1">
        <v>0.24875700000000001</v>
      </c>
      <c r="I59" s="1">
        <v>0.24782100000000001</v>
      </c>
      <c r="J59" s="5">
        <f t="shared" si="1"/>
        <v>9.3599999999999239E-4</v>
      </c>
      <c r="K59" s="6"/>
      <c r="L59" s="1">
        <v>0.37259999999999999</v>
      </c>
      <c r="M59" s="1">
        <v>0.37309999999999999</v>
      </c>
      <c r="N59" s="8">
        <f t="shared" si="2"/>
        <v>-5.0000000000000044E-4</v>
      </c>
      <c r="O59" s="7"/>
      <c r="P59" s="1">
        <v>0.34889999999999999</v>
      </c>
      <c r="Q59" s="1">
        <v>0.3543</v>
      </c>
      <c r="R59" s="8">
        <f t="shared" si="3"/>
        <v>-5.4000000000000159E-3</v>
      </c>
    </row>
    <row r="60" spans="2:18" s="2" customFormat="1">
      <c r="B60">
        <v>1</v>
      </c>
      <c r="C60">
        <v>2</v>
      </c>
      <c r="D60" s="1">
        <v>36.206499999999998</v>
      </c>
      <c r="E60" s="1">
        <v>36.109000000000002</v>
      </c>
      <c r="F60" s="5">
        <f t="shared" si="0"/>
        <v>9.7499999999996589E-2</v>
      </c>
      <c r="G60" s="6"/>
      <c r="H60" s="1">
        <v>0.25050099999999997</v>
      </c>
      <c r="I60" s="1">
        <v>0.24804300000000001</v>
      </c>
      <c r="J60" s="5">
        <f t="shared" si="1"/>
        <v>2.4579999999999602E-3</v>
      </c>
      <c r="K60" s="6"/>
      <c r="L60" s="1">
        <v>0.37209999999999999</v>
      </c>
      <c r="M60" s="1">
        <v>0.36890000000000001</v>
      </c>
      <c r="N60" s="8">
        <f t="shared" si="2"/>
        <v>3.1999999999999806E-3</v>
      </c>
      <c r="O60" s="7"/>
      <c r="P60" s="1">
        <v>0.35320000000000001</v>
      </c>
      <c r="Q60" s="1">
        <v>0.35270000000000001</v>
      </c>
      <c r="R60" s="8">
        <f t="shared" si="3"/>
        <v>5.0000000000000044E-4</v>
      </c>
    </row>
    <row r="61" spans="2:18" s="2" customFormat="1">
      <c r="B61">
        <v>2</v>
      </c>
      <c r="C61">
        <v>2</v>
      </c>
      <c r="D61" s="1">
        <v>35.642600000000002</v>
      </c>
      <c r="E61" s="1">
        <v>35.733499999999999</v>
      </c>
      <c r="F61" s="5">
        <f t="shared" si="0"/>
        <v>-9.089999999999776E-2</v>
      </c>
      <c r="G61" s="6"/>
      <c r="H61" s="1">
        <v>0.249416</v>
      </c>
      <c r="I61" s="1">
        <v>0.247588</v>
      </c>
      <c r="J61" s="5">
        <f t="shared" si="1"/>
        <v>1.8279999999999963E-3</v>
      </c>
      <c r="K61" s="6"/>
      <c r="L61" s="1">
        <v>0.36449999999999999</v>
      </c>
      <c r="M61" s="1">
        <v>0.36359999999999998</v>
      </c>
      <c r="N61" s="8">
        <f t="shared" si="2"/>
        <v>9.000000000000119E-4</v>
      </c>
      <c r="O61" s="7"/>
      <c r="P61" s="1">
        <v>0.34399999999999997</v>
      </c>
      <c r="Q61" s="1">
        <v>0.34360000000000002</v>
      </c>
      <c r="R61" s="8">
        <f t="shared" si="3"/>
        <v>3.9999999999995595E-4</v>
      </c>
    </row>
    <row r="62" spans="2:18" s="2" customFormat="1">
      <c r="B62">
        <v>3</v>
      </c>
      <c r="C62">
        <v>2</v>
      </c>
      <c r="D62" s="1">
        <v>36.347900000000003</v>
      </c>
      <c r="E62" s="1">
        <v>36.383299999999998</v>
      </c>
      <c r="F62" s="5">
        <f t="shared" si="0"/>
        <v>-3.5399999999995657E-2</v>
      </c>
      <c r="G62" s="6"/>
      <c r="H62" s="1">
        <v>0.25265700000000002</v>
      </c>
      <c r="I62" s="1">
        <v>0.248864</v>
      </c>
      <c r="J62" s="5">
        <f t="shared" si="1"/>
        <v>3.7930000000000186E-3</v>
      </c>
      <c r="K62" s="6"/>
      <c r="L62" s="1">
        <v>0.36880000000000002</v>
      </c>
      <c r="M62" s="1">
        <v>0.36599999999999999</v>
      </c>
      <c r="N62" s="8">
        <f t="shared" si="2"/>
        <v>2.8000000000000247E-3</v>
      </c>
      <c r="O62" s="7"/>
      <c r="P62" s="1">
        <v>0.3553</v>
      </c>
      <c r="Q62" s="1">
        <v>0.34010000000000001</v>
      </c>
      <c r="R62" s="8">
        <f t="shared" si="3"/>
        <v>1.5199999999999991E-2</v>
      </c>
    </row>
    <row r="63" spans="2:18" s="2" customFormat="1">
      <c r="B63">
        <v>4</v>
      </c>
      <c r="C63">
        <v>2</v>
      </c>
      <c r="D63" s="1">
        <v>32.269399999999997</v>
      </c>
      <c r="E63" s="1">
        <v>31.980899999999998</v>
      </c>
      <c r="F63" s="5">
        <f t="shared" si="0"/>
        <v>0.28849999999999909</v>
      </c>
      <c r="G63" s="6"/>
      <c r="H63" s="1">
        <v>0.22661899999999999</v>
      </c>
      <c r="I63" s="1">
        <v>0.22520399999999999</v>
      </c>
      <c r="J63" s="5">
        <f t="shared" si="1"/>
        <v>1.4149999999999996E-3</v>
      </c>
      <c r="K63" s="6"/>
      <c r="L63" s="1">
        <v>0.3664</v>
      </c>
      <c r="M63" s="1">
        <v>0.37409999999999999</v>
      </c>
      <c r="N63" s="8">
        <f t="shared" si="2"/>
        <v>-7.6999999999999846E-3</v>
      </c>
      <c r="O63" s="7"/>
      <c r="P63" s="1">
        <v>0.34360000000000002</v>
      </c>
      <c r="Q63" s="1">
        <v>0.35449999999999998</v>
      </c>
      <c r="R63" s="8">
        <f t="shared" si="3"/>
        <v>-1.0899999999999965E-2</v>
      </c>
    </row>
    <row r="64" spans="2:18" s="2" customFormat="1">
      <c r="B64">
        <v>3</v>
      </c>
      <c r="C64">
        <v>3</v>
      </c>
      <c r="D64" s="1">
        <v>35.085599999999999</v>
      </c>
      <c r="E64" s="1">
        <v>35.029800000000002</v>
      </c>
      <c r="F64" s="5">
        <f t="shared" si="0"/>
        <v>5.5799999999997851E-2</v>
      </c>
      <c r="G64" s="6"/>
      <c r="H64" s="1">
        <v>0.24635699999999999</v>
      </c>
      <c r="I64" s="1">
        <v>0.24565899999999999</v>
      </c>
      <c r="J64" s="5">
        <f t="shared" si="1"/>
        <v>6.9800000000000417E-4</v>
      </c>
      <c r="K64" s="6"/>
      <c r="L64" s="1">
        <v>0.37130000000000002</v>
      </c>
      <c r="M64" s="1">
        <v>0.37009999999999998</v>
      </c>
      <c r="N64" s="8">
        <f t="shared" si="2"/>
        <v>1.2000000000000344E-3</v>
      </c>
      <c r="O64" s="7"/>
      <c r="P64" s="1">
        <v>0.3553</v>
      </c>
      <c r="Q64" s="1">
        <v>0.3523</v>
      </c>
      <c r="R64" s="8">
        <f t="shared" si="3"/>
        <v>3.0000000000000027E-3</v>
      </c>
    </row>
    <row r="65" spans="2:18" s="2" customFormat="1">
      <c r="B65">
        <v>1</v>
      </c>
      <c r="C65">
        <v>3</v>
      </c>
      <c r="D65" s="1">
        <v>32.400500000000001</v>
      </c>
      <c r="E65" s="1">
        <v>32.023600000000002</v>
      </c>
      <c r="F65" s="5">
        <f t="shared" si="0"/>
        <v>0.37689999999999912</v>
      </c>
      <c r="G65" s="6"/>
      <c r="H65" s="1">
        <v>0.23027700000000001</v>
      </c>
      <c r="I65" s="1">
        <v>0.22749900000000001</v>
      </c>
      <c r="J65" s="5">
        <f t="shared" si="1"/>
        <v>2.7780000000000027E-3</v>
      </c>
      <c r="K65" s="6"/>
      <c r="L65" s="1">
        <v>0.36720000000000003</v>
      </c>
      <c r="M65" s="1">
        <v>0.37109999999999999</v>
      </c>
      <c r="N65" s="8">
        <f t="shared" si="2"/>
        <v>-3.8999999999999591E-3</v>
      </c>
      <c r="O65" s="7"/>
      <c r="P65" s="1">
        <v>0.35089999999999999</v>
      </c>
      <c r="Q65" s="1">
        <v>0.35020000000000001</v>
      </c>
      <c r="R65" s="8">
        <f t="shared" si="3"/>
        <v>6.9999999999997842E-4</v>
      </c>
    </row>
    <row r="66" spans="2:18" s="2" customFormat="1">
      <c r="B66">
        <v>0</v>
      </c>
      <c r="C66">
        <v>3</v>
      </c>
      <c r="D66" s="1">
        <v>36.144799999999996</v>
      </c>
      <c r="E66" s="1">
        <v>35.989199999999997</v>
      </c>
      <c r="F66" s="5">
        <f t="shared" si="0"/>
        <v>0.15559999999999974</v>
      </c>
      <c r="G66" s="6"/>
      <c r="H66" s="1">
        <v>0.24962400000000001</v>
      </c>
      <c r="I66" s="1">
        <v>0.24637400000000001</v>
      </c>
      <c r="J66" s="5">
        <f t="shared" si="1"/>
        <v>3.2500000000000029E-3</v>
      </c>
      <c r="K66" s="6"/>
      <c r="L66" s="1">
        <v>0.36990000000000001</v>
      </c>
      <c r="M66" s="1">
        <v>0.36940000000000001</v>
      </c>
      <c r="N66" s="8">
        <f t="shared" si="2"/>
        <v>5.0000000000000044E-4</v>
      </c>
      <c r="O66" s="7"/>
      <c r="P66" s="1">
        <v>0.35560000000000003</v>
      </c>
      <c r="Q66" s="1">
        <v>0.34770000000000001</v>
      </c>
      <c r="R66" s="8">
        <f t="shared" si="3"/>
        <v>7.9000000000000181E-3</v>
      </c>
    </row>
    <row r="67" spans="2:18" s="2" customFormat="1">
      <c r="B67">
        <v>-1</v>
      </c>
      <c r="C67">
        <v>3</v>
      </c>
      <c r="D67" s="1">
        <v>35.823799999999999</v>
      </c>
      <c r="E67" s="1">
        <v>35.961799999999997</v>
      </c>
      <c r="F67" s="5">
        <f t="shared" ref="F67:F72" si="4">D67-E67</f>
        <v>-0.13799999999999812</v>
      </c>
      <c r="G67" s="6"/>
      <c r="H67" s="1">
        <v>0.248943</v>
      </c>
      <c r="I67" s="1">
        <v>0.25117600000000001</v>
      </c>
      <c r="J67" s="5">
        <f t="shared" ref="J67:J72" si="5">H67-I67</f>
        <v>-2.2330000000000128E-3</v>
      </c>
      <c r="K67" s="6"/>
      <c r="L67" s="1">
        <v>0.37259999999999999</v>
      </c>
      <c r="M67" s="1">
        <v>0.36880000000000002</v>
      </c>
      <c r="N67" s="8">
        <f t="shared" ref="N67:N72" si="6">L67-M67</f>
        <v>3.7999999999999701E-3</v>
      </c>
      <c r="O67" s="7"/>
      <c r="P67" s="1">
        <v>0.35720000000000002</v>
      </c>
      <c r="Q67" s="1">
        <v>0.3508</v>
      </c>
      <c r="R67" s="8">
        <f t="shared" ref="R67:R72" si="7">P67-Q67</f>
        <v>6.4000000000000168E-3</v>
      </c>
    </row>
    <row r="68" spans="2:18" s="2" customFormat="1">
      <c r="B68">
        <v>-2</v>
      </c>
      <c r="C68">
        <v>3</v>
      </c>
      <c r="D68" s="1">
        <v>14.56</v>
      </c>
      <c r="E68" s="1">
        <v>11.0192</v>
      </c>
      <c r="F68" s="5">
        <f t="shared" si="4"/>
        <v>3.5408000000000008</v>
      </c>
      <c r="G68" s="6"/>
      <c r="H68" s="1">
        <v>0.23966699999999999</v>
      </c>
      <c r="I68" s="1">
        <v>0.234679</v>
      </c>
      <c r="J68" s="5">
        <f t="shared" si="5"/>
        <v>4.9879999999999924E-3</v>
      </c>
      <c r="K68" s="6"/>
      <c r="L68" s="1">
        <v>0.37830000000000003</v>
      </c>
      <c r="M68" s="1">
        <v>0.37469999999999998</v>
      </c>
      <c r="N68" s="8">
        <f t="shared" si="6"/>
        <v>3.6000000000000476E-3</v>
      </c>
      <c r="O68" s="7"/>
      <c r="P68" s="1">
        <v>0.3589</v>
      </c>
      <c r="Q68" s="1">
        <v>0.36009999999999998</v>
      </c>
      <c r="R68" s="8">
        <f t="shared" si="7"/>
        <v>-1.1999999999999789E-3</v>
      </c>
    </row>
    <row r="69" spans="2:18" s="2" customFormat="1">
      <c r="B69">
        <v>-3</v>
      </c>
      <c r="C69">
        <v>3</v>
      </c>
      <c r="D69" s="1">
        <v>33.028700000000001</v>
      </c>
      <c r="E69" s="1">
        <v>34.768700000000003</v>
      </c>
      <c r="F69" s="5">
        <f t="shared" si="4"/>
        <v>-1.740000000000002</v>
      </c>
      <c r="G69" s="6"/>
      <c r="H69" s="1">
        <v>0.25146099999999999</v>
      </c>
      <c r="I69" s="1">
        <v>0.24757100000000001</v>
      </c>
      <c r="J69" s="5">
        <f t="shared" si="5"/>
        <v>3.8899999999999768E-3</v>
      </c>
      <c r="K69" s="6"/>
      <c r="L69" s="1">
        <v>0.36649999999999999</v>
      </c>
      <c r="M69" s="1">
        <v>0.3594</v>
      </c>
      <c r="N69" s="8">
        <f t="shared" si="6"/>
        <v>7.0999999999999952E-3</v>
      </c>
      <c r="O69" s="7"/>
      <c r="P69" s="1">
        <v>0.35010000000000002</v>
      </c>
      <c r="Q69" s="1">
        <v>0.33889999999999998</v>
      </c>
      <c r="R69" s="8">
        <f t="shared" si="7"/>
        <v>1.1200000000000043E-2</v>
      </c>
    </row>
    <row r="70" spans="2:18" s="2" customFormat="1">
      <c r="B70">
        <v>-1</v>
      </c>
      <c r="C70">
        <v>4</v>
      </c>
      <c r="D70" s="1">
        <v>34.629100000000001</v>
      </c>
      <c r="E70" s="1">
        <v>34.552799999999998</v>
      </c>
      <c r="F70" s="5">
        <f t="shared" si="4"/>
        <v>7.6300000000003365E-2</v>
      </c>
      <c r="G70" s="6"/>
      <c r="H70" s="1">
        <v>0.24119299999999999</v>
      </c>
      <c r="I70" s="1">
        <v>0.241873</v>
      </c>
      <c r="J70" s="5">
        <f t="shared" si="5"/>
        <v>-6.8000000000001393E-4</v>
      </c>
      <c r="K70" s="6"/>
      <c r="L70" s="1">
        <v>0.3775</v>
      </c>
      <c r="M70" s="1">
        <v>0.37480000000000002</v>
      </c>
      <c r="N70" s="8">
        <f t="shared" si="6"/>
        <v>2.6999999999999802E-3</v>
      </c>
      <c r="O70" s="7"/>
      <c r="P70" s="1">
        <v>0.34670000000000001</v>
      </c>
      <c r="Q70" s="1">
        <v>0.34720000000000001</v>
      </c>
      <c r="R70" s="8">
        <f t="shared" si="7"/>
        <v>-5.0000000000000044E-4</v>
      </c>
    </row>
    <row r="71" spans="2:18" s="2" customFormat="1">
      <c r="B71">
        <v>0</v>
      </c>
      <c r="C71">
        <v>4</v>
      </c>
      <c r="D71" s="1">
        <v>35.496699999999997</v>
      </c>
      <c r="E71" s="1">
        <v>35.940199999999997</v>
      </c>
      <c r="F71" s="5">
        <f t="shared" si="4"/>
        <v>-0.44350000000000023</v>
      </c>
      <c r="G71" s="6"/>
      <c r="H71" s="1">
        <v>0.246251</v>
      </c>
      <c r="I71" s="1">
        <v>0.248756</v>
      </c>
      <c r="J71" s="5">
        <f t="shared" si="5"/>
        <v>-2.5050000000000072E-3</v>
      </c>
      <c r="K71" s="6"/>
      <c r="L71" s="1">
        <v>0.37209999999999999</v>
      </c>
      <c r="M71" s="1">
        <v>0.36940000000000001</v>
      </c>
      <c r="N71" s="8">
        <f t="shared" si="6"/>
        <v>2.6999999999999802E-3</v>
      </c>
      <c r="O71" s="7"/>
      <c r="P71" s="1">
        <v>0.3513</v>
      </c>
      <c r="Q71" s="1">
        <v>0.34620000000000001</v>
      </c>
      <c r="R71" s="8">
        <f t="shared" si="7"/>
        <v>5.0999999999999934E-3</v>
      </c>
    </row>
    <row r="72" spans="2:18" s="2" customFormat="1">
      <c r="B72">
        <v>1</v>
      </c>
      <c r="C72">
        <v>4</v>
      </c>
      <c r="D72" s="1">
        <v>24.276800000000001</v>
      </c>
      <c r="E72" s="1">
        <v>33.925600000000003</v>
      </c>
      <c r="F72" s="5">
        <f t="shared" si="4"/>
        <v>-9.6488000000000014</v>
      </c>
      <c r="G72" s="6"/>
      <c r="H72" s="1">
        <v>0.17805299999999999</v>
      </c>
      <c r="I72" s="1">
        <v>0.241617</v>
      </c>
      <c r="J72" s="5">
        <f t="shared" si="5"/>
        <v>-6.3564000000000009E-2</v>
      </c>
      <c r="K72" s="6"/>
      <c r="L72" s="1">
        <v>0.36670000000000003</v>
      </c>
      <c r="M72" s="1">
        <v>0.37109999999999999</v>
      </c>
      <c r="N72" s="8">
        <f t="shared" si="6"/>
        <v>-4.3999999999999595E-3</v>
      </c>
      <c r="O72" s="7"/>
      <c r="P72" s="1">
        <v>0.34989999999999999</v>
      </c>
      <c r="Q72" s="1">
        <v>0.34770000000000001</v>
      </c>
      <c r="R72" s="8">
        <f t="shared" si="7"/>
        <v>2.1999999999999797E-3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5">
        <f>1/SQRT(D1*F1)</f>
        <v>1.1111111111111112</v>
      </c>
      <c r="D76" s="21">
        <f>AVERAGE(D4:E72)</f>
        <v>35.470852173913045</v>
      </c>
      <c r="E76" s="16">
        <f>1000000*0.0000401506</f>
        <v>40.150600000000004</v>
      </c>
      <c r="F76" s="16">
        <f>STDEV(F4:F72)</f>
        <v>1.4940958044393067</v>
      </c>
      <c r="G76" s="16"/>
      <c r="H76" s="17">
        <f>AVERAGE(H4:I72)</f>
        <v>0.24779491304347825</v>
      </c>
      <c r="I76" s="16">
        <f>1000*0.000272147</f>
        <v>0.27214699999999997</v>
      </c>
      <c r="J76" s="16">
        <f>STDEV(J4:J72)</f>
        <v>8.5951747439197892E-3</v>
      </c>
      <c r="K76" s="16"/>
      <c r="L76" s="17">
        <f>AVERAGE(L4:M72)</f>
        <v>0.36890724637681149</v>
      </c>
      <c r="M76" s="16"/>
      <c r="N76" s="16">
        <f>STDEV(N4:N72)</f>
        <v>6.2956195274525284E-3</v>
      </c>
      <c r="O76" s="16"/>
      <c r="P76" s="17">
        <f>AVERAGE(P4:Q72)</f>
        <v>0.34918985507246397</v>
      </c>
      <c r="Q76" s="16"/>
      <c r="R76" s="22">
        <f>STDEV(R4:R72)</f>
        <v>7.0658958425645494E-3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D78" s="24"/>
      <c r="E78" s="25"/>
      <c r="F78" s="25">
        <f>F76/E76</f>
        <v>3.7212290835985179E-2</v>
      </c>
      <c r="G78" s="25"/>
      <c r="H78" s="25"/>
      <c r="I78" s="25"/>
      <c r="J78" s="25">
        <f>J76/I76</f>
        <v>3.1582838480379315E-2</v>
      </c>
      <c r="K78" s="25"/>
      <c r="L78" s="25"/>
      <c r="M78" s="25"/>
      <c r="N78" s="25">
        <f>N76</f>
        <v>6.2956195274525284E-3</v>
      </c>
      <c r="O78" s="25"/>
      <c r="P78" s="25"/>
      <c r="Q78" s="25"/>
      <c r="R78" s="26">
        <f>R76</f>
        <v>7.0658958425645494E-3</v>
      </c>
    </row>
    <row r="83" spans="2:18" s="2" customFormat="1">
      <c r="B83">
        <v>5</v>
      </c>
      <c r="C83">
        <v>1</v>
      </c>
      <c r="D83" s="1">
        <v>35.469299999999997</v>
      </c>
      <c r="E83" s="1">
        <v>2.1999999999999999E-5</v>
      </c>
      <c r="F83" s="5">
        <f>D83-E83</f>
        <v>35.469277999999996</v>
      </c>
      <c r="G83" s="6"/>
      <c r="H83" s="1">
        <v>0.25131599999999998</v>
      </c>
      <c r="I83" s="1">
        <v>1.562E-6</v>
      </c>
      <c r="J83" s="5">
        <f>H83-I83</f>
        <v>0.25131443799999997</v>
      </c>
      <c r="K83" s="6"/>
      <c r="L83" s="1">
        <v>0.36370000000000002</v>
      </c>
      <c r="M83" s="1">
        <v>-7777778</v>
      </c>
      <c r="N83" s="8">
        <f>L83-M83</f>
        <v>7777778.3636999996</v>
      </c>
      <c r="O83" s="7"/>
      <c r="P83" s="1">
        <v>0.34560000000000002</v>
      </c>
      <c r="Q83" s="1">
        <v>-8888889</v>
      </c>
      <c r="R83" s="8">
        <f>P83-Q83</f>
        <v>8888889.3455999997</v>
      </c>
    </row>
    <row r="84" spans="2:18" s="2" customFormat="1">
      <c r="B84">
        <v>2</v>
      </c>
      <c r="C84">
        <v>3</v>
      </c>
      <c r="D84" s="1">
        <v>2.7978399999999999</v>
      </c>
      <c r="E84" s="1">
        <v>9.1479999999999999E-3</v>
      </c>
      <c r="F84" s="5">
        <f>D84-E84</f>
        <v>2.7886919999999997</v>
      </c>
      <c r="G84" s="6"/>
      <c r="H84" s="1">
        <v>0.112125</v>
      </c>
      <c r="I84" s="1">
        <v>2.8796200000000001E-4</v>
      </c>
      <c r="J84" s="5">
        <f>H84-I84</f>
        <v>0.111837038</v>
      </c>
      <c r="K84" s="6"/>
      <c r="L84" s="1">
        <v>0.377</v>
      </c>
      <c r="M84" s="1">
        <v>-8888889</v>
      </c>
      <c r="N84" s="8">
        <f>L84-M84</f>
        <v>8888889.3770000003</v>
      </c>
      <c r="O84" s="7"/>
      <c r="P84" s="1">
        <v>0.35199999999999998</v>
      </c>
      <c r="Q84" s="1">
        <v>0.34720000000000001</v>
      </c>
      <c r="R84" s="8">
        <f>P84-Q84</f>
        <v>4.799999999999971E-3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85"/>
  <sheetViews>
    <sheetView topLeftCell="A70" workbookViewId="0">
      <selection activeCell="H84" sqref="H8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1.8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143.279</v>
      </c>
      <c r="E4" s="1">
        <v>146.14699999999999</v>
      </c>
      <c r="F4" s="5">
        <f>D4-E4</f>
        <v>-2.867999999999995</v>
      </c>
      <c r="G4" s="6"/>
      <c r="H4" s="1">
        <v>0.84942499999999999</v>
      </c>
      <c r="I4" s="1">
        <v>0.88335900000000001</v>
      </c>
      <c r="J4" s="5">
        <f>H4-I4</f>
        <v>-3.393400000000002E-2</v>
      </c>
      <c r="K4" s="6"/>
      <c r="L4" s="1">
        <v>0.48070000000000002</v>
      </c>
      <c r="M4" s="1">
        <v>0.45119999999999999</v>
      </c>
      <c r="N4" s="8">
        <f>L4-M4</f>
        <v>2.9500000000000026E-2</v>
      </c>
      <c r="O4" s="7"/>
      <c r="P4" s="1">
        <v>0.36049999999999999</v>
      </c>
      <c r="Q4" s="1">
        <v>0.32990000000000003</v>
      </c>
      <c r="R4" s="8">
        <f>P4-Q4</f>
        <v>3.0599999999999961E-2</v>
      </c>
    </row>
    <row r="5" spans="1:18" s="2" customFormat="1">
      <c r="B5">
        <v>0</v>
      </c>
      <c r="C5">
        <v>-4</v>
      </c>
      <c r="D5" s="1">
        <v>146.755</v>
      </c>
      <c r="E5" s="1">
        <v>144.464</v>
      </c>
      <c r="F5" s="5">
        <f t="shared" ref="F5:F67" si="0">D5-E5</f>
        <v>2.2909999999999968</v>
      </c>
      <c r="G5" s="6"/>
      <c r="H5" s="1">
        <v>0.86616499999999996</v>
      </c>
      <c r="I5" s="1">
        <v>0.85708600000000001</v>
      </c>
      <c r="J5" s="5">
        <f t="shared" ref="J5:J67" si="1">H5-I5</f>
        <v>9.0789999999999482E-3</v>
      </c>
      <c r="K5" s="6"/>
      <c r="L5" s="1">
        <v>0.48099999999999998</v>
      </c>
      <c r="M5" s="1">
        <v>0.48359999999999997</v>
      </c>
      <c r="N5" s="8">
        <f t="shared" ref="N5:N67" si="2">L5-M5</f>
        <v>-2.5999999999999912E-3</v>
      </c>
      <c r="O5" s="7"/>
      <c r="P5" s="1">
        <v>0.36759999999999998</v>
      </c>
      <c r="Q5" s="1">
        <v>0.37109999999999999</v>
      </c>
      <c r="R5" s="8">
        <f t="shared" ref="R5:R67" si="3">P5-Q5</f>
        <v>-3.5000000000000031E-3</v>
      </c>
    </row>
    <row r="6" spans="1:18" s="2" customFormat="1">
      <c r="B6">
        <v>1</v>
      </c>
      <c r="C6">
        <v>-4</v>
      </c>
      <c r="D6" s="1">
        <v>145.958</v>
      </c>
      <c r="E6" s="1">
        <v>148.31700000000001</v>
      </c>
      <c r="F6" s="5">
        <f t="shared" si="0"/>
        <v>-2.3590000000000089</v>
      </c>
      <c r="G6" s="6"/>
      <c r="H6" s="1">
        <v>0.87614400000000003</v>
      </c>
      <c r="I6" s="1">
        <v>0.88647200000000004</v>
      </c>
      <c r="J6" s="5">
        <f t="shared" si="1"/>
        <v>-1.0328000000000004E-2</v>
      </c>
      <c r="K6" s="6"/>
      <c r="L6" s="1">
        <v>0.45529999999999998</v>
      </c>
      <c r="M6" s="1">
        <v>0.46879999999999999</v>
      </c>
      <c r="N6" s="8">
        <f t="shared" si="2"/>
        <v>-1.3500000000000012E-2</v>
      </c>
      <c r="O6" s="7"/>
      <c r="P6" s="1">
        <v>0.34499999999999997</v>
      </c>
      <c r="Q6" s="1">
        <v>0.33600000000000002</v>
      </c>
      <c r="R6" s="8">
        <f t="shared" si="3"/>
        <v>8.9999999999999525E-3</v>
      </c>
    </row>
    <row r="7" spans="1:18" s="2" customFormat="1">
      <c r="B7">
        <v>3</v>
      </c>
      <c r="C7">
        <v>-3</v>
      </c>
      <c r="D7" s="1">
        <v>152.61000000000001</v>
      </c>
      <c r="E7" s="1">
        <v>150.31100000000001</v>
      </c>
      <c r="F7" s="5">
        <f t="shared" si="0"/>
        <v>2.2990000000000066</v>
      </c>
      <c r="G7" s="6"/>
      <c r="H7" s="1">
        <v>0.94169400000000003</v>
      </c>
      <c r="I7" s="1">
        <v>0.90012400000000004</v>
      </c>
      <c r="J7" s="5">
        <f t="shared" si="1"/>
        <v>4.1569999999999996E-2</v>
      </c>
      <c r="K7" s="6"/>
      <c r="L7" s="1">
        <v>0.44119999999999998</v>
      </c>
      <c r="M7" s="1">
        <v>0.45879999999999999</v>
      </c>
      <c r="N7" s="8">
        <f t="shared" si="2"/>
        <v>-1.7600000000000005E-2</v>
      </c>
      <c r="O7" s="7"/>
      <c r="P7" s="1">
        <v>0.30590000000000001</v>
      </c>
      <c r="Q7" s="1">
        <v>0.34279999999999999</v>
      </c>
      <c r="R7" s="8">
        <f t="shared" si="3"/>
        <v>-3.6899999999999988E-2</v>
      </c>
    </row>
    <row r="8" spans="1:18" s="2" customFormat="1">
      <c r="B8">
        <v>2</v>
      </c>
      <c r="C8">
        <v>-3</v>
      </c>
      <c r="D8" s="1">
        <v>150.786</v>
      </c>
      <c r="E8" s="1">
        <v>150.374</v>
      </c>
      <c r="F8" s="5">
        <f t="shared" si="0"/>
        <v>0.41200000000000614</v>
      </c>
      <c r="G8" s="6"/>
      <c r="H8" s="1">
        <v>0.89869500000000002</v>
      </c>
      <c r="I8" s="1">
        <v>0.89494099999999999</v>
      </c>
      <c r="J8" s="5">
        <f t="shared" si="1"/>
        <v>3.7540000000000351E-3</v>
      </c>
      <c r="K8" s="6"/>
      <c r="L8" s="1">
        <v>0.47099999999999997</v>
      </c>
      <c r="M8" s="1">
        <v>0.47120000000000001</v>
      </c>
      <c r="N8" s="8">
        <f t="shared" si="2"/>
        <v>-2.0000000000003348E-4</v>
      </c>
      <c r="O8" s="7"/>
      <c r="P8" s="1">
        <v>0.34749999999999998</v>
      </c>
      <c r="Q8" s="1">
        <v>0.35570000000000002</v>
      </c>
      <c r="R8" s="8">
        <f t="shared" si="3"/>
        <v>-8.2000000000000406E-3</v>
      </c>
    </row>
    <row r="9" spans="1:18" s="2" customFormat="1">
      <c r="B9">
        <v>1</v>
      </c>
      <c r="C9">
        <v>-3</v>
      </c>
      <c r="D9" s="1">
        <v>146.958</v>
      </c>
      <c r="E9" s="1">
        <v>143.435</v>
      </c>
      <c r="F9" s="5">
        <f t="shared" si="0"/>
        <v>3.5229999999999961</v>
      </c>
      <c r="G9" s="6"/>
      <c r="H9" s="1">
        <v>0.88353700000000002</v>
      </c>
      <c r="I9" s="1">
        <v>0.84596800000000005</v>
      </c>
      <c r="J9" s="5">
        <f t="shared" si="1"/>
        <v>3.7568999999999964E-2</v>
      </c>
      <c r="K9" s="6"/>
      <c r="L9" s="1">
        <v>0.47489999999999999</v>
      </c>
      <c r="M9" s="1">
        <v>0.48459999999999998</v>
      </c>
      <c r="N9" s="8">
        <f t="shared" si="2"/>
        <v>-9.6999999999999864E-3</v>
      </c>
      <c r="O9" s="7"/>
      <c r="P9" s="1">
        <v>0.35589999999999999</v>
      </c>
      <c r="Q9" s="1">
        <v>0.36349999999999999</v>
      </c>
      <c r="R9" s="8">
        <f t="shared" si="3"/>
        <v>-7.5999999999999956E-3</v>
      </c>
    </row>
    <row r="10" spans="1:18" s="2" customFormat="1">
      <c r="B10">
        <v>0</v>
      </c>
      <c r="C10">
        <v>-3</v>
      </c>
      <c r="D10" s="1">
        <v>149.053</v>
      </c>
      <c r="E10" s="1">
        <v>154.499</v>
      </c>
      <c r="F10" s="5">
        <f t="shared" si="0"/>
        <v>-5.445999999999998</v>
      </c>
      <c r="G10" s="6"/>
      <c r="H10" s="1">
        <v>0.899756</v>
      </c>
      <c r="I10" s="1">
        <v>0.92219700000000004</v>
      </c>
      <c r="J10" s="5">
        <f t="shared" si="1"/>
        <v>-2.2441000000000044E-2</v>
      </c>
      <c r="K10" s="6"/>
      <c r="L10" s="1">
        <v>0.4617</v>
      </c>
      <c r="M10" s="1">
        <v>0.43059999999999998</v>
      </c>
      <c r="N10" s="8">
        <f t="shared" si="2"/>
        <v>3.1100000000000017E-2</v>
      </c>
      <c r="O10" s="7"/>
      <c r="P10" s="1">
        <v>0.34210000000000002</v>
      </c>
      <c r="Q10" s="1">
        <v>0.31580000000000003</v>
      </c>
      <c r="R10" s="8">
        <f t="shared" si="3"/>
        <v>2.629999999999999E-2</v>
      </c>
    </row>
    <row r="11" spans="1:18" s="2" customFormat="1">
      <c r="B11">
        <v>-1</v>
      </c>
      <c r="C11">
        <v>-3</v>
      </c>
      <c r="D11" s="1">
        <v>153.18199999999999</v>
      </c>
      <c r="E11" s="1">
        <v>151.04</v>
      </c>
      <c r="F11" s="5">
        <f t="shared" si="0"/>
        <v>2.1419999999999959</v>
      </c>
      <c r="G11" s="6"/>
      <c r="H11" s="1">
        <v>0.92988199999999999</v>
      </c>
      <c r="I11" s="1">
        <v>0.89742999999999995</v>
      </c>
      <c r="J11" s="5">
        <f t="shared" si="1"/>
        <v>3.2452000000000036E-2</v>
      </c>
      <c r="K11" s="6"/>
      <c r="L11" s="1">
        <v>0.44019999999999998</v>
      </c>
      <c r="M11" s="1">
        <v>0.4627</v>
      </c>
      <c r="N11" s="8">
        <f t="shared" si="2"/>
        <v>-2.250000000000002E-2</v>
      </c>
      <c r="O11" s="7"/>
      <c r="P11" s="1">
        <v>0.3201</v>
      </c>
      <c r="Q11" s="1">
        <v>0.33889999999999998</v>
      </c>
      <c r="R11" s="8">
        <f t="shared" si="3"/>
        <v>-1.8799999999999983E-2</v>
      </c>
    </row>
    <row r="12" spans="1:18" s="2" customFormat="1">
      <c r="B12">
        <v>-2</v>
      </c>
      <c r="C12">
        <v>-3</v>
      </c>
      <c r="D12" s="1">
        <v>148.929</v>
      </c>
      <c r="E12" s="1">
        <v>153.471</v>
      </c>
      <c r="F12" s="5">
        <f t="shared" si="0"/>
        <v>-4.5420000000000016</v>
      </c>
      <c r="G12" s="6"/>
      <c r="H12" s="1">
        <v>0.88836499999999996</v>
      </c>
      <c r="I12" s="1">
        <v>0.91907700000000003</v>
      </c>
      <c r="J12" s="5">
        <f t="shared" si="1"/>
        <v>-3.0712000000000073E-2</v>
      </c>
      <c r="K12" s="6"/>
      <c r="L12" s="1">
        <v>0.45779999999999998</v>
      </c>
      <c r="M12" s="1">
        <v>0.45219999999999999</v>
      </c>
      <c r="N12" s="8">
        <f t="shared" si="2"/>
        <v>5.5999999999999939E-3</v>
      </c>
      <c r="O12" s="7"/>
      <c r="P12" s="1">
        <v>0.34649999999999997</v>
      </c>
      <c r="Q12" s="1">
        <v>0.34010000000000001</v>
      </c>
      <c r="R12" s="8">
        <f t="shared" si="3"/>
        <v>6.3999999999999613E-3</v>
      </c>
    </row>
    <row r="13" spans="1:18" s="2" customFormat="1">
      <c r="B13">
        <v>-3</v>
      </c>
      <c r="C13">
        <v>-3</v>
      </c>
      <c r="D13" s="1">
        <v>144.898</v>
      </c>
      <c r="E13" s="1">
        <v>144.94300000000001</v>
      </c>
      <c r="F13" s="5">
        <f t="shared" si="0"/>
        <v>-4.5000000000015916E-2</v>
      </c>
      <c r="G13" s="6"/>
      <c r="H13" s="1">
        <v>0.865483</v>
      </c>
      <c r="I13" s="1">
        <v>0.84716800000000003</v>
      </c>
      <c r="J13" s="5">
        <f t="shared" si="1"/>
        <v>1.831499999999997E-2</v>
      </c>
      <c r="K13" s="6"/>
      <c r="L13" s="1">
        <v>0.46300000000000002</v>
      </c>
      <c r="M13" s="1">
        <v>0.49370000000000003</v>
      </c>
      <c r="N13" s="8">
        <f t="shared" si="2"/>
        <v>-3.0700000000000005E-2</v>
      </c>
      <c r="O13" s="7"/>
      <c r="P13" s="1">
        <v>0.35299999999999998</v>
      </c>
      <c r="Q13" s="1">
        <v>0.37090000000000001</v>
      </c>
      <c r="R13" s="8">
        <f t="shared" si="3"/>
        <v>-1.7900000000000027E-2</v>
      </c>
    </row>
    <row r="14" spans="1:18" s="2" customFormat="1">
      <c r="B14">
        <v>-4</v>
      </c>
      <c r="C14">
        <v>-2</v>
      </c>
      <c r="D14" s="1">
        <v>147.28299999999999</v>
      </c>
      <c r="E14" s="1">
        <v>146.10400000000001</v>
      </c>
      <c r="F14" s="5">
        <f t="shared" si="0"/>
        <v>1.1789999999999736</v>
      </c>
      <c r="G14" s="6"/>
      <c r="H14" s="1">
        <v>0.89465099999999997</v>
      </c>
      <c r="I14" s="1">
        <v>0.86381600000000003</v>
      </c>
      <c r="J14" s="5">
        <f t="shared" si="1"/>
        <v>3.0834999999999946E-2</v>
      </c>
      <c r="K14" s="6"/>
      <c r="L14" s="1">
        <v>0.46339999999999998</v>
      </c>
      <c r="M14" s="1">
        <v>0.47249999999999998</v>
      </c>
      <c r="N14" s="8">
        <f t="shared" si="2"/>
        <v>-9.099999999999997E-3</v>
      </c>
      <c r="O14" s="7"/>
      <c r="P14" s="1">
        <v>0.34010000000000001</v>
      </c>
      <c r="Q14" s="1">
        <v>0.35820000000000002</v>
      </c>
      <c r="R14" s="8">
        <f t="shared" si="3"/>
        <v>-1.8100000000000005E-2</v>
      </c>
    </row>
    <row r="15" spans="1:18" s="2" customFormat="1">
      <c r="B15">
        <v>-3</v>
      </c>
      <c r="C15">
        <v>-2</v>
      </c>
      <c r="D15" s="1">
        <v>151.55699999999999</v>
      </c>
      <c r="E15" s="1">
        <v>149.75399999999999</v>
      </c>
      <c r="F15" s="5">
        <f t="shared" si="0"/>
        <v>1.8029999999999973</v>
      </c>
      <c r="G15" s="6"/>
      <c r="H15" s="1">
        <v>0.90677300000000005</v>
      </c>
      <c r="I15" s="1">
        <v>0.89949800000000002</v>
      </c>
      <c r="J15" s="5">
        <f t="shared" si="1"/>
        <v>7.2750000000000314E-3</v>
      </c>
      <c r="K15" s="6"/>
      <c r="L15" s="1">
        <v>0.4627</v>
      </c>
      <c r="M15" s="1">
        <v>0.4536</v>
      </c>
      <c r="N15" s="8">
        <f t="shared" si="2"/>
        <v>9.099999999999997E-3</v>
      </c>
      <c r="O15" s="7"/>
      <c r="P15" s="1">
        <v>0.33350000000000002</v>
      </c>
      <c r="Q15" s="1">
        <v>0.3226</v>
      </c>
      <c r="R15" s="8">
        <f t="shared" si="3"/>
        <v>1.0900000000000021E-2</v>
      </c>
    </row>
    <row r="16" spans="1:18" s="2" customFormat="1">
      <c r="B16">
        <v>-2</v>
      </c>
      <c r="C16">
        <v>-2</v>
      </c>
      <c r="D16" s="1">
        <v>149.69300000000001</v>
      </c>
      <c r="E16" s="1">
        <v>148.387</v>
      </c>
      <c r="F16" s="5">
        <f t="shared" si="0"/>
        <v>1.3060000000000116</v>
      </c>
      <c r="G16" s="6"/>
      <c r="H16" s="1">
        <v>0.90576800000000002</v>
      </c>
      <c r="I16" s="1">
        <v>0.89030699999999996</v>
      </c>
      <c r="J16" s="5">
        <f t="shared" si="1"/>
        <v>1.5461000000000058E-2</v>
      </c>
      <c r="K16" s="6"/>
      <c r="L16" s="1">
        <v>0.45269999999999999</v>
      </c>
      <c r="M16" s="1">
        <v>0.47310000000000002</v>
      </c>
      <c r="N16" s="8">
        <f t="shared" si="2"/>
        <v>-2.0400000000000029E-2</v>
      </c>
      <c r="O16" s="7"/>
      <c r="P16" s="1">
        <v>0.3357</v>
      </c>
      <c r="Q16" s="1">
        <v>0.36349999999999999</v>
      </c>
      <c r="R16" s="8">
        <f t="shared" si="3"/>
        <v>-2.7799999999999991E-2</v>
      </c>
    </row>
    <row r="17" spans="2:18" s="2" customFormat="1">
      <c r="B17">
        <v>-1</v>
      </c>
      <c r="C17">
        <v>-2</v>
      </c>
      <c r="D17" s="1">
        <v>147.404</v>
      </c>
      <c r="E17" s="1">
        <v>151.01599999999999</v>
      </c>
      <c r="F17" s="5">
        <f t="shared" si="0"/>
        <v>-3.6119999999999948</v>
      </c>
      <c r="G17" s="6"/>
      <c r="H17" s="1">
        <v>0.89513799999999999</v>
      </c>
      <c r="I17" s="1">
        <v>0.91539800000000004</v>
      </c>
      <c r="J17" s="5">
        <f t="shared" si="1"/>
        <v>-2.0260000000000056E-2</v>
      </c>
      <c r="K17" s="6"/>
      <c r="L17" s="1">
        <v>0.47720000000000001</v>
      </c>
      <c r="M17" s="1">
        <v>0.45340000000000003</v>
      </c>
      <c r="N17" s="8">
        <f t="shared" si="2"/>
        <v>2.3799999999999988E-2</v>
      </c>
      <c r="O17" s="7"/>
      <c r="P17" s="1">
        <v>0.3548</v>
      </c>
      <c r="Q17" s="1">
        <v>0.33160000000000001</v>
      </c>
      <c r="R17" s="8">
        <f t="shared" si="3"/>
        <v>2.3199999999999998E-2</v>
      </c>
    </row>
    <row r="18" spans="2:18" s="2" customFormat="1">
      <c r="B18">
        <v>0</v>
      </c>
      <c r="C18">
        <v>-2</v>
      </c>
      <c r="D18" s="1">
        <v>147.78899999999999</v>
      </c>
      <c r="E18" s="1">
        <v>147.29499999999999</v>
      </c>
      <c r="F18" s="5">
        <f t="shared" si="0"/>
        <v>0.49399999999999977</v>
      </c>
      <c r="G18" s="6"/>
      <c r="H18" s="1">
        <v>0.88002100000000005</v>
      </c>
      <c r="I18" s="1">
        <v>0.87558499999999995</v>
      </c>
      <c r="J18" s="5">
        <f t="shared" si="1"/>
        <v>4.4360000000001065E-3</v>
      </c>
      <c r="K18" s="6"/>
      <c r="L18" s="1">
        <v>0.47560000000000002</v>
      </c>
      <c r="M18" s="1">
        <v>0.4632</v>
      </c>
      <c r="N18" s="8">
        <f t="shared" si="2"/>
        <v>1.2400000000000022E-2</v>
      </c>
      <c r="O18" s="7"/>
      <c r="P18" s="1">
        <v>0.3543</v>
      </c>
      <c r="Q18" s="1">
        <v>0.34810000000000002</v>
      </c>
      <c r="R18" s="8">
        <f t="shared" si="3"/>
        <v>6.1999999999999833E-3</v>
      </c>
    </row>
    <row r="19" spans="2:18" s="2" customFormat="1">
      <c r="B19">
        <v>1</v>
      </c>
      <c r="C19">
        <v>-2</v>
      </c>
      <c r="D19" s="1">
        <v>145.03200000000001</v>
      </c>
      <c r="E19" s="1">
        <v>144.501</v>
      </c>
      <c r="F19" s="5">
        <f t="shared" si="0"/>
        <v>0.53100000000000591</v>
      </c>
      <c r="G19" s="6"/>
      <c r="H19" s="1">
        <v>0.86709700000000001</v>
      </c>
      <c r="I19" s="1">
        <v>0.84553500000000004</v>
      </c>
      <c r="J19" s="5">
        <f t="shared" si="1"/>
        <v>2.156199999999997E-2</v>
      </c>
      <c r="K19" s="6"/>
      <c r="L19" s="1">
        <v>0.47270000000000001</v>
      </c>
      <c r="M19" s="1">
        <v>0.48470000000000002</v>
      </c>
      <c r="N19" s="8">
        <f t="shared" si="2"/>
        <v>-1.2000000000000011E-2</v>
      </c>
      <c r="O19" s="7"/>
      <c r="P19" s="1">
        <v>0.35470000000000002</v>
      </c>
      <c r="Q19" s="1">
        <v>0.37059999999999998</v>
      </c>
      <c r="R19" s="8">
        <f t="shared" si="3"/>
        <v>-1.589999999999997E-2</v>
      </c>
    </row>
    <row r="20" spans="2:18" s="2" customFormat="1">
      <c r="B20">
        <v>2</v>
      </c>
      <c r="C20">
        <v>-2</v>
      </c>
      <c r="D20" s="1">
        <v>151.07599999999999</v>
      </c>
      <c r="E20" s="1">
        <v>146.49199999999999</v>
      </c>
      <c r="F20" s="5">
        <f t="shared" si="0"/>
        <v>4.5840000000000032</v>
      </c>
      <c r="G20" s="6"/>
      <c r="H20" s="1">
        <v>0.91450900000000002</v>
      </c>
      <c r="I20" s="1">
        <v>0.87309899999999996</v>
      </c>
      <c r="J20" s="5">
        <f t="shared" si="1"/>
        <v>4.1410000000000058E-2</v>
      </c>
      <c r="K20" s="6"/>
      <c r="L20" s="1">
        <v>0.4496</v>
      </c>
      <c r="M20" s="1">
        <v>0.46510000000000001</v>
      </c>
      <c r="N20" s="8">
        <f t="shared" si="2"/>
        <v>-1.5500000000000014E-2</v>
      </c>
      <c r="O20" s="7"/>
      <c r="P20" s="1">
        <v>0.32990000000000003</v>
      </c>
      <c r="Q20" s="1">
        <v>0.34549999999999997</v>
      </c>
      <c r="R20" s="8">
        <f t="shared" si="3"/>
        <v>-1.5599999999999947E-2</v>
      </c>
    </row>
    <row r="21" spans="2:18" s="2" customFormat="1">
      <c r="B21">
        <v>3</v>
      </c>
      <c r="C21">
        <v>-2</v>
      </c>
      <c r="D21" s="1">
        <v>143.61699999999999</v>
      </c>
      <c r="E21" s="1">
        <v>149.06100000000001</v>
      </c>
      <c r="F21" s="5">
        <f t="shared" si="0"/>
        <v>-5.4440000000000168</v>
      </c>
      <c r="G21" s="6"/>
      <c r="H21" s="1">
        <v>0.84827699999999995</v>
      </c>
      <c r="I21" s="1">
        <v>0.89353300000000002</v>
      </c>
      <c r="J21" s="5">
        <f t="shared" si="1"/>
        <v>-4.5256000000000074E-2</v>
      </c>
      <c r="K21" s="6"/>
      <c r="L21" s="1">
        <v>0.47949999999999998</v>
      </c>
      <c r="M21" s="1">
        <v>0.44540000000000002</v>
      </c>
      <c r="N21" s="8">
        <f t="shared" si="2"/>
        <v>3.4099999999999964E-2</v>
      </c>
      <c r="O21" s="7"/>
      <c r="P21" s="1">
        <v>0.3584</v>
      </c>
      <c r="Q21" s="1">
        <v>0.32840000000000003</v>
      </c>
      <c r="R21" s="8">
        <f t="shared" si="3"/>
        <v>2.9999999999999971E-2</v>
      </c>
    </row>
    <row r="22" spans="2:18" s="2" customFormat="1">
      <c r="B22">
        <v>4</v>
      </c>
      <c r="C22">
        <v>-2</v>
      </c>
      <c r="D22" s="1">
        <v>151.42400000000001</v>
      </c>
      <c r="E22" s="1">
        <v>148.40899999999999</v>
      </c>
      <c r="F22" s="5">
        <f t="shared" si="0"/>
        <v>3.0150000000000148</v>
      </c>
      <c r="G22" s="6"/>
      <c r="H22" s="1">
        <v>0.907196</v>
      </c>
      <c r="I22" s="1">
        <v>0.88287300000000002</v>
      </c>
      <c r="J22" s="5">
        <f t="shared" si="1"/>
        <v>2.4322999999999984E-2</v>
      </c>
      <c r="K22" s="6"/>
      <c r="L22" s="1">
        <v>0.46100000000000002</v>
      </c>
      <c r="M22" s="1">
        <v>0.4592</v>
      </c>
      <c r="N22" s="8">
        <f t="shared" si="2"/>
        <v>1.8000000000000238E-3</v>
      </c>
      <c r="O22" s="7"/>
      <c r="P22" s="1">
        <v>0.33550000000000002</v>
      </c>
      <c r="Q22" s="1">
        <v>0.34710000000000002</v>
      </c>
      <c r="R22" s="8">
        <f t="shared" si="3"/>
        <v>-1.1599999999999999E-2</v>
      </c>
    </row>
    <row r="23" spans="2:18" s="2" customFormat="1">
      <c r="B23">
        <v>5</v>
      </c>
      <c r="C23">
        <v>-1</v>
      </c>
      <c r="D23" s="1">
        <v>145.136</v>
      </c>
      <c r="E23" s="1">
        <v>143.107</v>
      </c>
      <c r="F23" s="5">
        <f t="shared" si="0"/>
        <v>2.0289999999999964</v>
      </c>
      <c r="G23" s="6"/>
      <c r="H23" s="1">
        <v>0.85201099999999996</v>
      </c>
      <c r="I23" s="1">
        <v>0.853935</v>
      </c>
      <c r="J23" s="5">
        <f t="shared" si="1"/>
        <v>-1.9240000000000368E-3</v>
      </c>
      <c r="K23" s="6"/>
      <c r="L23" s="1">
        <v>0.46879999999999999</v>
      </c>
      <c r="M23" s="1">
        <v>0.47799999999999998</v>
      </c>
      <c r="N23" s="8">
        <f t="shared" si="2"/>
        <v>-9.199999999999986E-3</v>
      </c>
      <c r="O23" s="7"/>
      <c r="P23" s="1">
        <v>0.36</v>
      </c>
      <c r="Q23" s="1">
        <v>0.36520000000000002</v>
      </c>
      <c r="R23" s="8">
        <f t="shared" si="3"/>
        <v>-5.2000000000000379E-3</v>
      </c>
    </row>
    <row r="24" spans="2:18" s="2" customFormat="1">
      <c r="B24">
        <v>4</v>
      </c>
      <c r="C24">
        <v>-1</v>
      </c>
      <c r="D24" s="1">
        <v>144.822</v>
      </c>
      <c r="E24" s="1">
        <v>137.054</v>
      </c>
      <c r="F24" s="5">
        <f t="shared" si="0"/>
        <v>7.7680000000000007</v>
      </c>
      <c r="G24" s="6"/>
      <c r="H24" s="1">
        <v>0.89849299999999999</v>
      </c>
      <c r="I24" s="1">
        <v>0.82439799999999996</v>
      </c>
      <c r="J24" s="5">
        <f t="shared" si="1"/>
        <v>7.4095000000000022E-2</v>
      </c>
      <c r="K24" s="6"/>
      <c r="L24" s="1">
        <v>0.45750000000000002</v>
      </c>
      <c r="M24" s="1">
        <v>0.48420000000000002</v>
      </c>
      <c r="N24" s="8">
        <f t="shared" si="2"/>
        <v>-2.6700000000000002E-2</v>
      </c>
      <c r="O24" s="7"/>
      <c r="P24" s="1">
        <v>0.34200000000000003</v>
      </c>
      <c r="Q24" s="1">
        <v>0.36880000000000002</v>
      </c>
      <c r="R24" s="8">
        <f t="shared" si="3"/>
        <v>-2.679999999999999E-2</v>
      </c>
    </row>
    <row r="25" spans="2:18" s="2" customFormat="1">
      <c r="B25">
        <v>3</v>
      </c>
      <c r="C25">
        <v>-1</v>
      </c>
      <c r="D25" s="1">
        <v>149.85</v>
      </c>
      <c r="E25" s="1">
        <v>147.267</v>
      </c>
      <c r="F25" s="5">
        <f t="shared" si="0"/>
        <v>2.5829999999999984</v>
      </c>
      <c r="G25" s="6"/>
      <c r="H25" s="1">
        <v>0.90220500000000003</v>
      </c>
      <c r="I25" s="1">
        <v>0.88332599999999994</v>
      </c>
      <c r="J25" s="5">
        <f t="shared" si="1"/>
        <v>1.887900000000009E-2</v>
      </c>
      <c r="K25" s="6"/>
      <c r="L25" s="1">
        <v>0.4299</v>
      </c>
      <c r="M25" s="1">
        <v>0.4773</v>
      </c>
      <c r="N25" s="8">
        <f t="shared" si="2"/>
        <v>-4.7399999999999998E-2</v>
      </c>
      <c r="O25" s="7"/>
      <c r="P25" s="1">
        <v>0.31859999999999999</v>
      </c>
      <c r="Q25" s="1">
        <v>0.37580000000000002</v>
      </c>
      <c r="R25" s="8">
        <f t="shared" si="3"/>
        <v>-5.7200000000000029E-2</v>
      </c>
    </row>
    <row r="26" spans="2:18" s="2" customFormat="1">
      <c r="B26">
        <v>2</v>
      </c>
      <c r="C26">
        <v>-1</v>
      </c>
      <c r="D26" s="1">
        <v>142.797</v>
      </c>
      <c r="E26" s="1">
        <v>151.82599999999999</v>
      </c>
      <c r="F26" s="5">
        <f t="shared" si="0"/>
        <v>-9.0289999999999964</v>
      </c>
      <c r="G26" s="6"/>
      <c r="H26" s="1">
        <v>0.85528899999999997</v>
      </c>
      <c r="I26" s="1">
        <v>0.900926</v>
      </c>
      <c r="J26" s="5">
        <f t="shared" si="1"/>
        <v>-4.5637000000000039E-2</v>
      </c>
      <c r="K26" s="6"/>
      <c r="L26" s="1">
        <v>0.4824</v>
      </c>
      <c r="M26" s="1">
        <v>0.4637</v>
      </c>
      <c r="N26" s="8">
        <f t="shared" si="2"/>
        <v>1.8699999999999994E-2</v>
      </c>
      <c r="O26" s="7"/>
      <c r="P26" s="1">
        <v>0.35820000000000002</v>
      </c>
      <c r="Q26" s="1">
        <v>0.3589</v>
      </c>
      <c r="R26" s="8">
        <f t="shared" si="3"/>
        <v>-6.9999999999997842E-4</v>
      </c>
    </row>
    <row r="27" spans="2:18" s="2" customFormat="1">
      <c r="B27">
        <v>1</v>
      </c>
      <c r="C27">
        <v>-1</v>
      </c>
      <c r="D27" s="1">
        <v>145.71</v>
      </c>
      <c r="E27" s="1">
        <v>148.86699999999999</v>
      </c>
      <c r="F27" s="5">
        <f t="shared" si="0"/>
        <v>-3.1569999999999823</v>
      </c>
      <c r="G27" s="6"/>
      <c r="H27" s="1">
        <v>0.87954200000000005</v>
      </c>
      <c r="I27" s="1">
        <v>0.88794700000000004</v>
      </c>
      <c r="J27" s="5">
        <f t="shared" si="1"/>
        <v>-8.4049999999999958E-3</v>
      </c>
      <c r="K27" s="6"/>
      <c r="L27" s="1">
        <v>0.47249999999999998</v>
      </c>
      <c r="M27" s="1">
        <v>0.47770000000000001</v>
      </c>
      <c r="N27" s="8">
        <f t="shared" si="2"/>
        <v>-5.2000000000000379E-3</v>
      </c>
      <c r="O27" s="7"/>
      <c r="P27" s="1">
        <v>0.3574</v>
      </c>
      <c r="Q27" s="1">
        <v>0.35470000000000002</v>
      </c>
      <c r="R27" s="8">
        <f t="shared" si="3"/>
        <v>2.6999999999999802E-3</v>
      </c>
    </row>
    <row r="28" spans="2:18" s="2" customFormat="1">
      <c r="B28">
        <v>0</v>
      </c>
      <c r="C28">
        <v>-1</v>
      </c>
      <c r="D28" s="1">
        <v>151.161</v>
      </c>
      <c r="E28" s="1">
        <v>151.38399999999999</v>
      </c>
      <c r="F28" s="5">
        <f t="shared" si="0"/>
        <v>-0.22299999999998477</v>
      </c>
      <c r="G28" s="6"/>
      <c r="H28" s="1">
        <v>0.88783599999999996</v>
      </c>
      <c r="I28" s="1">
        <v>0.89359500000000003</v>
      </c>
      <c r="J28" s="5">
        <f t="shared" si="1"/>
        <v>-5.7590000000000696E-3</v>
      </c>
      <c r="K28" s="6"/>
      <c r="L28" s="1">
        <v>0.44929999999999998</v>
      </c>
      <c r="M28" s="1">
        <v>0.46560000000000001</v>
      </c>
      <c r="N28" s="8">
        <f t="shared" si="2"/>
        <v>-1.6300000000000037E-2</v>
      </c>
      <c r="O28" s="7"/>
      <c r="P28" s="1">
        <v>0.33379999999999999</v>
      </c>
      <c r="Q28" s="1">
        <v>0.34499999999999997</v>
      </c>
      <c r="R28" s="8">
        <f t="shared" si="3"/>
        <v>-1.1199999999999988E-2</v>
      </c>
    </row>
    <row r="29" spans="2:18" s="2" customFormat="1">
      <c r="B29">
        <v>-1</v>
      </c>
      <c r="C29">
        <v>-1</v>
      </c>
      <c r="D29" s="1">
        <v>150.476</v>
      </c>
      <c r="E29" s="1">
        <v>144.12299999999999</v>
      </c>
      <c r="F29" s="5">
        <f t="shared" si="0"/>
        <v>6.3530000000000086</v>
      </c>
      <c r="G29" s="6"/>
      <c r="H29" s="1">
        <v>0.89869900000000003</v>
      </c>
      <c r="I29" s="1">
        <v>0.85350599999999999</v>
      </c>
      <c r="J29" s="5">
        <f t="shared" si="1"/>
        <v>4.5193000000000039E-2</v>
      </c>
      <c r="K29" s="6"/>
      <c r="L29" s="1">
        <v>0.43830000000000002</v>
      </c>
      <c r="M29" s="1">
        <v>0.50080000000000002</v>
      </c>
      <c r="N29" s="8">
        <f t="shared" si="2"/>
        <v>-6.25E-2</v>
      </c>
      <c r="O29" s="7"/>
      <c r="P29" s="1">
        <v>0.32129999999999997</v>
      </c>
      <c r="Q29" s="1">
        <v>0.37430000000000002</v>
      </c>
      <c r="R29" s="8">
        <f t="shared" si="3"/>
        <v>-5.3000000000000047E-2</v>
      </c>
    </row>
    <row r="30" spans="2:18" s="2" customFormat="1">
      <c r="B30">
        <v>-2</v>
      </c>
      <c r="C30">
        <v>-1</v>
      </c>
      <c r="D30" s="1">
        <v>144.49</v>
      </c>
      <c r="E30" s="1">
        <v>146.87</v>
      </c>
      <c r="F30" s="5">
        <f t="shared" si="0"/>
        <v>-2.3799999999999955</v>
      </c>
      <c r="G30" s="6"/>
      <c r="H30" s="1">
        <v>0.85709000000000002</v>
      </c>
      <c r="I30" s="1">
        <v>0.88044500000000003</v>
      </c>
      <c r="J30" s="5">
        <f t="shared" si="1"/>
        <v>-2.3355000000000015E-2</v>
      </c>
      <c r="K30" s="6"/>
      <c r="L30" s="1">
        <v>0.50180000000000002</v>
      </c>
      <c r="M30" s="1">
        <v>0.4612</v>
      </c>
      <c r="N30" s="8">
        <f t="shared" si="2"/>
        <v>4.0600000000000025E-2</v>
      </c>
      <c r="O30" s="7"/>
      <c r="P30" s="1">
        <v>0.3826</v>
      </c>
      <c r="Q30" s="1">
        <v>0.34110000000000001</v>
      </c>
      <c r="R30" s="8">
        <f t="shared" si="3"/>
        <v>4.1499999999999981E-2</v>
      </c>
    </row>
    <row r="31" spans="2:18" s="2" customFormat="1">
      <c r="B31">
        <v>-3</v>
      </c>
      <c r="C31">
        <v>-1</v>
      </c>
      <c r="D31" s="1">
        <v>152.542</v>
      </c>
      <c r="E31" s="1">
        <v>148.53800000000001</v>
      </c>
      <c r="F31" s="5">
        <f t="shared" si="0"/>
        <v>4.0039999999999907</v>
      </c>
      <c r="G31" s="6"/>
      <c r="H31" s="1">
        <v>0.99024599999999996</v>
      </c>
      <c r="I31" s="1">
        <v>0.93750100000000003</v>
      </c>
      <c r="J31" s="5">
        <f t="shared" si="1"/>
        <v>5.2744999999999931E-2</v>
      </c>
      <c r="K31" s="6"/>
      <c r="L31" s="1">
        <v>0.3679</v>
      </c>
      <c r="M31" s="1">
        <v>0.34749999999999998</v>
      </c>
      <c r="N31" s="8">
        <f t="shared" si="2"/>
        <v>2.0400000000000029E-2</v>
      </c>
      <c r="O31" s="7"/>
      <c r="P31" s="1">
        <v>0.24990000000000001</v>
      </c>
      <c r="Q31" s="1">
        <v>0.24790000000000001</v>
      </c>
      <c r="R31" s="8">
        <f t="shared" si="3"/>
        <v>2.0000000000000018E-3</v>
      </c>
    </row>
    <row r="32" spans="2:18" s="2" customFormat="1">
      <c r="B32">
        <v>-4</v>
      </c>
      <c r="C32">
        <v>-1</v>
      </c>
      <c r="D32" s="1">
        <v>146.30699999999999</v>
      </c>
      <c r="E32" s="1">
        <v>145.06899999999999</v>
      </c>
      <c r="F32" s="5">
        <f t="shared" si="0"/>
        <v>1.2379999999999995</v>
      </c>
      <c r="G32" s="6"/>
      <c r="H32" s="1">
        <v>0.88173699999999999</v>
      </c>
      <c r="I32" s="1">
        <v>0.86569600000000002</v>
      </c>
      <c r="J32" s="5">
        <f t="shared" si="1"/>
        <v>1.6040999999999972E-2</v>
      </c>
      <c r="K32" s="6"/>
      <c r="L32" s="1">
        <v>0.46629999999999999</v>
      </c>
      <c r="M32" s="1">
        <v>0.46879999999999999</v>
      </c>
      <c r="N32" s="8">
        <f t="shared" si="2"/>
        <v>-2.5000000000000022E-3</v>
      </c>
      <c r="O32" s="7"/>
      <c r="P32" s="1">
        <v>0.35820000000000002</v>
      </c>
      <c r="Q32" s="1">
        <v>0.35239999999999999</v>
      </c>
      <c r="R32" s="8">
        <f t="shared" si="3"/>
        <v>5.8000000000000274E-3</v>
      </c>
    </row>
    <row r="33" spans="2:18" s="2" customFormat="1">
      <c r="B33">
        <v>-5</v>
      </c>
      <c r="C33">
        <v>-1</v>
      </c>
      <c r="D33" s="1">
        <v>144.54300000000001</v>
      </c>
      <c r="E33" s="1">
        <v>144.58799999999999</v>
      </c>
      <c r="F33" s="5">
        <f t="shared" si="0"/>
        <v>-4.4999999999987494E-2</v>
      </c>
      <c r="G33" s="6"/>
      <c r="H33" s="1">
        <v>0.882795</v>
      </c>
      <c r="I33" s="1">
        <v>0.86484799999999995</v>
      </c>
      <c r="J33" s="5">
        <f t="shared" si="1"/>
        <v>1.7947000000000046E-2</v>
      </c>
      <c r="K33" s="6"/>
      <c r="L33" s="1">
        <v>0.46710000000000002</v>
      </c>
      <c r="M33" s="1">
        <v>0.45660000000000001</v>
      </c>
      <c r="N33" s="8">
        <f t="shared" si="2"/>
        <v>1.0500000000000009E-2</v>
      </c>
      <c r="O33" s="7"/>
      <c r="P33" s="1">
        <v>0.3548</v>
      </c>
      <c r="Q33" s="1">
        <v>0.33050000000000002</v>
      </c>
      <c r="R33" s="8">
        <f t="shared" si="3"/>
        <v>2.4299999999999988E-2</v>
      </c>
    </row>
    <row r="34" spans="2:18" s="2" customFormat="1">
      <c r="B34">
        <v>-5</v>
      </c>
      <c r="C34">
        <v>0</v>
      </c>
      <c r="D34" s="1">
        <v>142.78899999999999</v>
      </c>
      <c r="E34" s="1">
        <v>146.375</v>
      </c>
      <c r="F34" s="5">
        <f t="shared" si="0"/>
        <v>-3.5860000000000127</v>
      </c>
      <c r="G34" s="6"/>
      <c r="H34" s="1">
        <v>0.89097300000000001</v>
      </c>
      <c r="I34" s="1">
        <v>0.88117599999999996</v>
      </c>
      <c r="J34" s="5">
        <f t="shared" si="1"/>
        <v>9.7970000000000557E-3</v>
      </c>
      <c r="K34" s="6"/>
      <c r="L34" s="1">
        <v>0.45979999999999999</v>
      </c>
      <c r="M34" s="1">
        <v>0.46850000000000003</v>
      </c>
      <c r="N34" s="8">
        <f t="shared" si="2"/>
        <v>-8.700000000000041E-3</v>
      </c>
      <c r="O34" s="7"/>
      <c r="P34" s="1">
        <v>0.34329999999999999</v>
      </c>
      <c r="Q34" s="1">
        <v>0.35239999999999999</v>
      </c>
      <c r="R34" s="8">
        <f t="shared" si="3"/>
        <v>-9.099999999999997E-3</v>
      </c>
    </row>
    <row r="35" spans="2:18" s="2" customFormat="1">
      <c r="B35">
        <v>-4</v>
      </c>
      <c r="C35">
        <v>0</v>
      </c>
      <c r="D35" s="1">
        <v>145.626</v>
      </c>
      <c r="E35" s="1">
        <v>144.9</v>
      </c>
      <c r="F35" s="5">
        <f t="shared" si="0"/>
        <v>0.72599999999999909</v>
      </c>
      <c r="G35" s="6"/>
      <c r="H35" s="1">
        <v>0.87599499999999997</v>
      </c>
      <c r="I35" s="1">
        <v>0.86072899999999997</v>
      </c>
      <c r="J35" s="5">
        <f t="shared" si="1"/>
        <v>1.5266000000000002E-2</v>
      </c>
      <c r="K35" s="6"/>
      <c r="L35" s="1">
        <v>0.4773</v>
      </c>
      <c r="M35" s="1">
        <v>0.46339999999999998</v>
      </c>
      <c r="N35" s="8">
        <f t="shared" si="2"/>
        <v>1.3900000000000023E-2</v>
      </c>
      <c r="O35" s="7"/>
      <c r="P35" s="1">
        <v>0.36420000000000002</v>
      </c>
      <c r="Q35" s="1">
        <v>0.34029999999999999</v>
      </c>
      <c r="R35" s="8">
        <f t="shared" si="3"/>
        <v>2.3900000000000032E-2</v>
      </c>
    </row>
    <row r="36" spans="2:18" s="2" customFormat="1">
      <c r="B36">
        <v>-3</v>
      </c>
      <c r="C36">
        <v>0</v>
      </c>
      <c r="D36" s="1">
        <v>143.99299999999999</v>
      </c>
      <c r="E36" s="1">
        <v>149.202</v>
      </c>
      <c r="F36" s="5">
        <f t="shared" si="0"/>
        <v>-5.2090000000000032</v>
      </c>
      <c r="G36" s="6"/>
      <c r="H36" s="1">
        <v>0.86408499999999999</v>
      </c>
      <c r="I36" s="1">
        <v>0.89522999999999997</v>
      </c>
      <c r="J36" s="5">
        <f t="shared" si="1"/>
        <v>-3.1144999999999978E-2</v>
      </c>
      <c r="K36" s="6"/>
      <c r="L36" s="1">
        <v>0.47089999999999999</v>
      </c>
      <c r="M36" s="1">
        <v>0.45300000000000001</v>
      </c>
      <c r="N36" s="8">
        <f t="shared" si="2"/>
        <v>1.7899999999999971E-2</v>
      </c>
      <c r="O36" s="7"/>
      <c r="P36" s="1">
        <v>0.36330000000000001</v>
      </c>
      <c r="Q36" s="1">
        <v>0.33739999999999998</v>
      </c>
      <c r="R36" s="8">
        <f t="shared" si="3"/>
        <v>2.5900000000000034E-2</v>
      </c>
    </row>
    <row r="37" spans="2:18" s="2" customFormat="1">
      <c r="B37">
        <v>-2</v>
      </c>
      <c r="C37">
        <v>0</v>
      </c>
      <c r="D37" s="1">
        <v>137.74600000000001</v>
      </c>
      <c r="E37" s="1">
        <v>139.892</v>
      </c>
      <c r="F37" s="5">
        <f t="shared" si="0"/>
        <v>-2.1459999999999866</v>
      </c>
      <c r="G37" s="6"/>
      <c r="H37" s="1">
        <v>0.84969700000000004</v>
      </c>
      <c r="I37" s="1">
        <v>0.84388099999999999</v>
      </c>
      <c r="J37" s="5">
        <f t="shared" si="1"/>
        <v>5.8160000000000434E-3</v>
      </c>
      <c r="K37" s="6"/>
      <c r="L37" s="1">
        <v>0.4713</v>
      </c>
      <c r="M37" s="1">
        <v>0.48409999999999997</v>
      </c>
      <c r="N37" s="8">
        <f t="shared" si="2"/>
        <v>-1.2799999999999978E-2</v>
      </c>
      <c r="O37" s="7"/>
      <c r="P37" s="1">
        <v>0.36370000000000002</v>
      </c>
      <c r="Q37" s="1">
        <v>0.35770000000000002</v>
      </c>
      <c r="R37" s="8">
        <f t="shared" si="3"/>
        <v>6.0000000000000053E-3</v>
      </c>
    </row>
    <row r="38" spans="2:18" s="2" customFormat="1">
      <c r="B38">
        <v>-1</v>
      </c>
      <c r="C38">
        <v>0</v>
      </c>
      <c r="D38" s="1">
        <v>141.73599999999999</v>
      </c>
      <c r="E38" s="1">
        <v>148.46799999999999</v>
      </c>
      <c r="F38" s="5">
        <f t="shared" si="0"/>
        <v>-6.7319999999999993</v>
      </c>
      <c r="G38" s="6"/>
      <c r="H38" s="1">
        <v>0.83967800000000004</v>
      </c>
      <c r="I38" s="1">
        <v>0.87981500000000001</v>
      </c>
      <c r="J38" s="5">
        <f t="shared" si="1"/>
        <v>-4.0136999999999978E-2</v>
      </c>
      <c r="K38" s="6"/>
      <c r="L38" s="1">
        <v>0.49120000000000003</v>
      </c>
      <c r="M38" s="1">
        <v>0.48270000000000002</v>
      </c>
      <c r="N38" s="8">
        <f t="shared" si="2"/>
        <v>8.5000000000000075E-3</v>
      </c>
      <c r="O38" s="7"/>
      <c r="P38" s="1">
        <v>0.38300000000000001</v>
      </c>
      <c r="Q38" s="1">
        <v>0.36449999999999999</v>
      </c>
      <c r="R38" s="8">
        <f t="shared" si="3"/>
        <v>1.8500000000000016E-2</v>
      </c>
    </row>
    <row r="39" spans="2:18" s="2" customFormat="1">
      <c r="B39">
        <v>0</v>
      </c>
      <c r="C39">
        <v>0</v>
      </c>
      <c r="D39" s="1">
        <v>149.59299999999999</v>
      </c>
      <c r="E39" s="1">
        <v>147.56</v>
      </c>
      <c r="F39" s="5">
        <f t="shared" si="0"/>
        <v>2.032999999999987</v>
      </c>
      <c r="G39" s="6"/>
      <c r="H39" s="1">
        <v>0.89448099999999997</v>
      </c>
      <c r="I39" s="1">
        <v>0.87716799999999995</v>
      </c>
      <c r="J39" s="5">
        <f t="shared" si="1"/>
        <v>1.7313000000000023E-2</v>
      </c>
      <c r="K39" s="6"/>
      <c r="L39" s="1">
        <v>0.45729999999999998</v>
      </c>
      <c r="M39" s="1">
        <v>0.47560000000000002</v>
      </c>
      <c r="N39" s="8">
        <f t="shared" si="2"/>
        <v>-1.8300000000000038E-2</v>
      </c>
      <c r="O39" s="7"/>
      <c r="P39" s="1">
        <v>0.33160000000000001</v>
      </c>
      <c r="Q39" s="1">
        <v>0.36420000000000002</v>
      </c>
      <c r="R39" s="8">
        <f t="shared" si="3"/>
        <v>-3.2600000000000018E-2</v>
      </c>
    </row>
    <row r="40" spans="2:18" s="2" customFormat="1">
      <c r="B40">
        <v>1</v>
      </c>
      <c r="C40">
        <v>0</v>
      </c>
      <c r="D40" s="1">
        <v>152.24</v>
      </c>
      <c r="E40" s="1">
        <v>152.673</v>
      </c>
      <c r="F40" s="5">
        <f t="shared" si="0"/>
        <v>-0.43299999999999272</v>
      </c>
      <c r="G40" s="6"/>
      <c r="H40" s="1">
        <v>0.90986299999999998</v>
      </c>
      <c r="I40" s="1">
        <v>0.90780499999999997</v>
      </c>
      <c r="J40" s="5">
        <f t="shared" si="1"/>
        <v>2.0580000000000043E-3</v>
      </c>
      <c r="K40" s="6"/>
      <c r="L40" s="1">
        <v>0.4632</v>
      </c>
      <c r="M40" s="1">
        <v>0.47099999999999997</v>
      </c>
      <c r="N40" s="8">
        <f t="shared" si="2"/>
        <v>-7.7999999999999736E-3</v>
      </c>
      <c r="O40" s="7"/>
      <c r="P40" s="1">
        <v>0.33579999999999999</v>
      </c>
      <c r="Q40" s="1">
        <v>0.35420000000000001</v>
      </c>
      <c r="R40" s="8">
        <f t="shared" si="3"/>
        <v>-1.8400000000000027E-2</v>
      </c>
    </row>
    <row r="41" spans="2:18" s="2" customFormat="1">
      <c r="B41">
        <v>2</v>
      </c>
      <c r="C41">
        <v>0</v>
      </c>
      <c r="D41" s="1">
        <v>147.084</v>
      </c>
      <c r="E41" s="1">
        <v>145.19800000000001</v>
      </c>
      <c r="F41" s="5">
        <f t="shared" si="0"/>
        <v>1.8859999999999957</v>
      </c>
      <c r="G41" s="6"/>
      <c r="H41" s="1">
        <v>0.89189399999999996</v>
      </c>
      <c r="I41" s="1">
        <v>0.86893600000000004</v>
      </c>
      <c r="J41" s="5">
        <f t="shared" si="1"/>
        <v>2.2957999999999923E-2</v>
      </c>
      <c r="K41" s="6"/>
      <c r="L41" s="1">
        <v>0.46050000000000002</v>
      </c>
      <c r="M41" s="1">
        <v>0.46139999999999998</v>
      </c>
      <c r="N41" s="8">
        <f t="shared" si="2"/>
        <v>-8.9999999999995639E-4</v>
      </c>
      <c r="O41" s="7"/>
      <c r="P41" s="1">
        <v>0.35270000000000001</v>
      </c>
      <c r="Q41" s="1">
        <v>0.36099999999999999</v>
      </c>
      <c r="R41" s="8">
        <f t="shared" si="3"/>
        <v>-8.2999999999999741E-3</v>
      </c>
    </row>
    <row r="42" spans="2:18" s="2" customFormat="1">
      <c r="B42">
        <v>3</v>
      </c>
      <c r="C42">
        <v>0</v>
      </c>
      <c r="D42" s="1">
        <v>142.05600000000001</v>
      </c>
      <c r="E42" s="1">
        <v>148.548</v>
      </c>
      <c r="F42" s="5">
        <f t="shared" si="0"/>
        <v>-6.4919999999999902</v>
      </c>
      <c r="G42" s="6"/>
      <c r="H42" s="1">
        <v>0.87071900000000002</v>
      </c>
      <c r="I42" s="1">
        <v>0.89829800000000004</v>
      </c>
      <c r="J42" s="5">
        <f t="shared" si="1"/>
        <v>-2.757900000000002E-2</v>
      </c>
      <c r="K42" s="6"/>
      <c r="L42" s="1">
        <v>0.47699999999999998</v>
      </c>
      <c r="M42" s="1">
        <v>0.45169999999999999</v>
      </c>
      <c r="N42" s="8">
        <f t="shared" si="2"/>
        <v>2.5299999999999989E-2</v>
      </c>
      <c r="O42" s="7"/>
      <c r="P42" s="1">
        <v>0.34389999999999998</v>
      </c>
      <c r="Q42" s="1">
        <v>0.3301</v>
      </c>
      <c r="R42" s="8">
        <f t="shared" si="3"/>
        <v>1.3799999999999979E-2</v>
      </c>
    </row>
    <row r="43" spans="2:18" s="2" customFormat="1">
      <c r="B43">
        <v>4</v>
      </c>
      <c r="C43">
        <v>0</v>
      </c>
      <c r="D43" s="1">
        <v>147.98599999999999</v>
      </c>
      <c r="E43" s="1">
        <v>150.184</v>
      </c>
      <c r="F43" s="5">
        <f t="shared" si="0"/>
        <v>-2.1980000000000075</v>
      </c>
      <c r="G43" s="6"/>
      <c r="H43" s="1">
        <v>0.88702800000000004</v>
      </c>
      <c r="I43" s="1">
        <v>0.89440900000000001</v>
      </c>
      <c r="J43" s="5">
        <f t="shared" si="1"/>
        <v>-7.3809999999999709E-3</v>
      </c>
      <c r="K43" s="6"/>
      <c r="L43" s="1">
        <v>0.46920000000000001</v>
      </c>
      <c r="M43" s="1">
        <v>0.4733</v>
      </c>
      <c r="N43" s="8">
        <f t="shared" si="2"/>
        <v>-4.0999999999999925E-3</v>
      </c>
      <c r="O43" s="7"/>
      <c r="P43" s="1">
        <v>0.35299999999999998</v>
      </c>
      <c r="Q43" s="1">
        <v>0.36720000000000003</v>
      </c>
      <c r="R43" s="8">
        <f t="shared" si="3"/>
        <v>-1.4200000000000046E-2</v>
      </c>
    </row>
    <row r="44" spans="2:18" s="2" customFormat="1">
      <c r="B44">
        <v>5</v>
      </c>
      <c r="C44">
        <v>0</v>
      </c>
      <c r="D44" s="1">
        <v>142.161</v>
      </c>
      <c r="E44" s="1">
        <v>144.751</v>
      </c>
      <c r="F44" s="5">
        <f t="shared" si="0"/>
        <v>-2.5900000000000034</v>
      </c>
      <c r="G44" s="6"/>
      <c r="H44" s="1">
        <v>0.85370199999999996</v>
      </c>
      <c r="I44" s="1">
        <v>0.87620699999999996</v>
      </c>
      <c r="J44" s="5">
        <f t="shared" si="1"/>
        <v>-2.2504999999999997E-2</v>
      </c>
      <c r="K44" s="6"/>
      <c r="L44" s="1">
        <v>0.47439999999999999</v>
      </c>
      <c r="M44" s="1">
        <v>0.4763</v>
      </c>
      <c r="N44" s="8">
        <f t="shared" si="2"/>
        <v>-1.9000000000000128E-3</v>
      </c>
      <c r="O44" s="7"/>
      <c r="P44" s="1">
        <v>0.35189999999999999</v>
      </c>
      <c r="Q44" s="1">
        <v>0.36199999999999999</v>
      </c>
      <c r="R44" s="8">
        <f t="shared" si="3"/>
        <v>-1.0099999999999998E-2</v>
      </c>
    </row>
    <row r="45" spans="2:18" s="2" customFormat="1">
      <c r="B45">
        <v>5</v>
      </c>
      <c r="C45">
        <v>1</v>
      </c>
      <c r="D45" s="1">
        <v>137.547</v>
      </c>
      <c r="E45" s="1">
        <v>138.83600000000001</v>
      </c>
      <c r="F45" s="5">
        <f t="shared" si="0"/>
        <v>-1.2890000000000157</v>
      </c>
      <c r="G45" s="6"/>
      <c r="H45" s="1">
        <v>0.83648500000000003</v>
      </c>
      <c r="I45" s="1">
        <v>0.84434200000000004</v>
      </c>
      <c r="J45" s="5">
        <f t="shared" si="1"/>
        <v>-7.8570000000000029E-3</v>
      </c>
      <c r="K45" s="6"/>
      <c r="L45" s="1">
        <v>0.46710000000000002</v>
      </c>
      <c r="M45" s="1">
        <v>0.47649999999999998</v>
      </c>
      <c r="N45" s="8">
        <f t="shared" si="2"/>
        <v>-9.3999999999999639E-3</v>
      </c>
      <c r="O45" s="7"/>
      <c r="P45" s="1">
        <v>0.34279999999999999</v>
      </c>
      <c r="Q45" s="1">
        <v>0.37569999999999998</v>
      </c>
      <c r="R45" s="8">
        <f t="shared" si="3"/>
        <v>-3.2899999999999985E-2</v>
      </c>
    </row>
    <row r="46" spans="2:18" s="2" customFormat="1">
      <c r="B46">
        <v>4</v>
      </c>
      <c r="C46">
        <v>1</v>
      </c>
      <c r="D46" s="1">
        <v>120.741</v>
      </c>
      <c r="E46" s="1">
        <v>131.215</v>
      </c>
      <c r="F46" s="5">
        <f t="shared" si="0"/>
        <v>-10.474000000000004</v>
      </c>
      <c r="G46" s="6"/>
      <c r="H46" s="1">
        <v>0.80405300000000002</v>
      </c>
      <c r="I46" s="1">
        <v>0.83543299999999998</v>
      </c>
      <c r="J46" s="5">
        <f t="shared" si="1"/>
        <v>-3.1379999999999963E-2</v>
      </c>
      <c r="K46" s="6"/>
      <c r="L46" s="1">
        <v>0.45069999999999999</v>
      </c>
      <c r="M46" s="1">
        <v>0.47220000000000001</v>
      </c>
      <c r="N46" s="8">
        <f t="shared" si="2"/>
        <v>-2.1500000000000019E-2</v>
      </c>
      <c r="O46" s="7"/>
      <c r="P46" s="1">
        <v>0.3422</v>
      </c>
      <c r="Q46" s="1">
        <v>0.3397</v>
      </c>
      <c r="R46" s="8">
        <f t="shared" si="3"/>
        <v>2.5000000000000022E-3</v>
      </c>
    </row>
    <row r="47" spans="2:18" s="2" customFormat="1">
      <c r="B47">
        <v>3</v>
      </c>
      <c r="C47">
        <v>1</v>
      </c>
      <c r="D47" s="1">
        <v>120.53700000000001</v>
      </c>
      <c r="E47" s="1">
        <v>131.77699999999999</v>
      </c>
      <c r="F47" s="5">
        <f t="shared" si="0"/>
        <v>-11.239999999999981</v>
      </c>
      <c r="G47" s="6"/>
      <c r="H47" s="1">
        <v>0.84920899999999999</v>
      </c>
      <c r="I47" s="1">
        <v>0.86461399999999999</v>
      </c>
      <c r="J47" s="5">
        <f t="shared" si="1"/>
        <v>-1.5405000000000002E-2</v>
      </c>
      <c r="K47" s="6"/>
      <c r="L47" s="1">
        <v>0.441</v>
      </c>
      <c r="M47" s="1">
        <v>0.44729999999999998</v>
      </c>
      <c r="N47" s="8">
        <f t="shared" si="2"/>
        <v>-6.2999999999999723E-3</v>
      </c>
      <c r="O47" s="7"/>
      <c r="P47" s="1">
        <v>0.3231</v>
      </c>
      <c r="Q47" s="1">
        <v>0.33329999999999999</v>
      </c>
      <c r="R47" s="8">
        <f t="shared" si="3"/>
        <v>-1.0199999999999987E-2</v>
      </c>
    </row>
    <row r="48" spans="2:18" s="2" customFormat="1">
      <c r="B48">
        <v>2</v>
      </c>
      <c r="C48">
        <v>1</v>
      </c>
      <c r="D48" s="1">
        <v>150.32900000000001</v>
      </c>
      <c r="E48" s="1">
        <v>145.9</v>
      </c>
      <c r="F48" s="5">
        <f t="shared" si="0"/>
        <v>4.429000000000002</v>
      </c>
      <c r="G48" s="6"/>
      <c r="H48" s="1">
        <v>0.89661500000000005</v>
      </c>
      <c r="I48" s="1">
        <v>0.86356900000000003</v>
      </c>
      <c r="J48" s="5">
        <f t="shared" si="1"/>
        <v>3.304600000000002E-2</v>
      </c>
      <c r="K48" s="6"/>
      <c r="L48" s="1">
        <v>0.45779999999999998</v>
      </c>
      <c r="M48" s="1">
        <v>0.47070000000000001</v>
      </c>
      <c r="N48" s="8">
        <f t="shared" si="2"/>
        <v>-1.2900000000000023E-2</v>
      </c>
      <c r="O48" s="7"/>
      <c r="P48" s="1">
        <v>0.34399999999999997</v>
      </c>
      <c r="Q48" s="1">
        <v>0.3574</v>
      </c>
      <c r="R48" s="8">
        <f t="shared" si="3"/>
        <v>-1.3400000000000023E-2</v>
      </c>
    </row>
    <row r="49" spans="2:18" s="2" customFormat="1">
      <c r="B49">
        <v>1</v>
      </c>
      <c r="C49">
        <v>1</v>
      </c>
      <c r="D49" s="1">
        <v>143.024</v>
      </c>
      <c r="E49" s="1">
        <v>147.529</v>
      </c>
      <c r="F49" s="5">
        <f t="shared" si="0"/>
        <v>-4.5049999999999955</v>
      </c>
      <c r="G49" s="6"/>
      <c r="H49" s="1">
        <v>0.85547799999999996</v>
      </c>
      <c r="I49" s="1">
        <v>0.87606300000000004</v>
      </c>
      <c r="J49" s="5">
        <f t="shared" si="1"/>
        <v>-2.0585000000000075E-2</v>
      </c>
      <c r="K49" s="6"/>
      <c r="L49" s="1">
        <v>0.47699999999999998</v>
      </c>
      <c r="M49" s="1">
        <v>0.44750000000000001</v>
      </c>
      <c r="N49" s="8">
        <f t="shared" si="2"/>
        <v>2.9499999999999971E-2</v>
      </c>
      <c r="O49" s="7"/>
      <c r="P49" s="1">
        <v>0.36130000000000001</v>
      </c>
      <c r="Q49" s="1">
        <v>0.33529999999999999</v>
      </c>
      <c r="R49" s="8">
        <f t="shared" si="3"/>
        <v>2.6000000000000023E-2</v>
      </c>
    </row>
    <row r="50" spans="2:18" s="2" customFormat="1">
      <c r="B50">
        <v>0</v>
      </c>
      <c r="C50">
        <v>1</v>
      </c>
      <c r="D50" s="1">
        <v>144.49799999999999</v>
      </c>
      <c r="E50" s="1">
        <v>148.02500000000001</v>
      </c>
      <c r="F50" s="5">
        <f t="shared" si="0"/>
        <v>-3.5270000000000152</v>
      </c>
      <c r="G50" s="6"/>
      <c r="H50" s="1">
        <v>0.85838499999999995</v>
      </c>
      <c r="I50" s="1">
        <v>0.87759799999999999</v>
      </c>
      <c r="J50" s="5">
        <f t="shared" si="1"/>
        <v>-1.9213000000000036E-2</v>
      </c>
      <c r="K50" s="6"/>
      <c r="L50" s="1">
        <v>0.4541</v>
      </c>
      <c r="M50" s="1">
        <v>0.4587</v>
      </c>
      <c r="N50" s="8">
        <f t="shared" si="2"/>
        <v>-4.599999999999993E-3</v>
      </c>
      <c r="O50" s="7"/>
      <c r="P50" s="1">
        <v>0.34439999999999998</v>
      </c>
      <c r="Q50" s="1">
        <v>0.34029999999999999</v>
      </c>
      <c r="R50" s="8">
        <f t="shared" si="3"/>
        <v>4.0999999999999925E-3</v>
      </c>
    </row>
    <row r="51" spans="2:18" s="2" customFormat="1">
      <c r="B51">
        <v>-1</v>
      </c>
      <c r="C51">
        <v>1</v>
      </c>
      <c r="D51" s="1">
        <v>148.488</v>
      </c>
      <c r="E51" s="1">
        <v>148.38900000000001</v>
      </c>
      <c r="F51" s="5">
        <f t="shared" si="0"/>
        <v>9.8999999999989541E-2</v>
      </c>
      <c r="G51" s="6"/>
      <c r="H51" s="1">
        <v>0.88321899999999998</v>
      </c>
      <c r="I51" s="1">
        <v>0.89574699999999996</v>
      </c>
      <c r="J51" s="5">
        <f t="shared" si="1"/>
        <v>-1.2527999999999984E-2</v>
      </c>
      <c r="K51" s="6"/>
      <c r="L51" s="1">
        <v>0.4647</v>
      </c>
      <c r="M51" s="1">
        <v>0.4556</v>
      </c>
      <c r="N51" s="8">
        <f t="shared" si="2"/>
        <v>9.099999999999997E-3</v>
      </c>
      <c r="O51" s="7"/>
      <c r="P51" s="1">
        <v>0.36309999999999998</v>
      </c>
      <c r="Q51" s="1">
        <v>0.32619999999999999</v>
      </c>
      <c r="R51" s="8">
        <f t="shared" si="3"/>
        <v>3.6899999999999988E-2</v>
      </c>
    </row>
    <row r="52" spans="2:18" s="2" customFormat="1">
      <c r="B52">
        <v>-2</v>
      </c>
      <c r="C52">
        <v>1</v>
      </c>
      <c r="D52" s="1">
        <v>146.244</v>
      </c>
      <c r="E52" s="1">
        <v>146.709</v>
      </c>
      <c r="F52" s="5">
        <f t="shared" si="0"/>
        <v>-0.46500000000000341</v>
      </c>
      <c r="G52" s="6"/>
      <c r="H52" s="1">
        <v>0.87778699999999998</v>
      </c>
      <c r="I52" s="1">
        <v>0.86680900000000005</v>
      </c>
      <c r="J52" s="5">
        <f t="shared" si="1"/>
        <v>1.0977999999999932E-2</v>
      </c>
      <c r="K52" s="6"/>
      <c r="L52" s="1">
        <v>0.45800000000000002</v>
      </c>
      <c r="M52" s="1">
        <v>0.47360000000000002</v>
      </c>
      <c r="N52" s="8">
        <f t="shared" si="2"/>
        <v>-1.5600000000000003E-2</v>
      </c>
      <c r="O52" s="7"/>
      <c r="P52" s="1">
        <v>0.34620000000000001</v>
      </c>
      <c r="Q52" s="1">
        <v>0.3574</v>
      </c>
      <c r="R52" s="8">
        <f t="shared" si="3"/>
        <v>-1.1199999999999988E-2</v>
      </c>
    </row>
    <row r="53" spans="2:18" s="2" customFormat="1">
      <c r="B53">
        <v>-3</v>
      </c>
      <c r="C53">
        <v>1</v>
      </c>
      <c r="D53" s="1">
        <v>146.876</v>
      </c>
      <c r="E53" s="1">
        <v>149.77500000000001</v>
      </c>
      <c r="F53" s="5">
        <f t="shared" si="0"/>
        <v>-2.8990000000000009</v>
      </c>
      <c r="G53" s="6"/>
      <c r="H53" s="1">
        <v>0.88538799999999995</v>
      </c>
      <c r="I53" s="1">
        <v>0.88900999999999997</v>
      </c>
      <c r="J53" s="5">
        <f t="shared" si="1"/>
        <v>-3.6220000000000141E-3</v>
      </c>
      <c r="K53" s="6"/>
      <c r="L53" s="1">
        <v>0.46579999999999999</v>
      </c>
      <c r="M53" s="1">
        <v>0.4637</v>
      </c>
      <c r="N53" s="8">
        <f t="shared" si="2"/>
        <v>2.0999999999999908E-3</v>
      </c>
      <c r="O53" s="7"/>
      <c r="P53" s="1">
        <v>0.33529999999999999</v>
      </c>
      <c r="Q53" s="1">
        <v>0.34620000000000001</v>
      </c>
      <c r="R53" s="8">
        <f t="shared" si="3"/>
        <v>-1.0900000000000021E-2</v>
      </c>
    </row>
    <row r="54" spans="2:18" s="2" customFormat="1">
      <c r="B54">
        <v>-4</v>
      </c>
      <c r="C54">
        <v>1</v>
      </c>
      <c r="D54" s="1">
        <v>144.53100000000001</v>
      </c>
      <c r="E54" s="1">
        <v>146.22</v>
      </c>
      <c r="F54" s="5">
        <f t="shared" si="0"/>
        <v>-1.688999999999993</v>
      </c>
      <c r="G54" s="6"/>
      <c r="H54" s="1">
        <v>0.88576699999999997</v>
      </c>
      <c r="I54" s="1">
        <v>0.86872899999999997</v>
      </c>
      <c r="J54" s="5">
        <f t="shared" si="1"/>
        <v>1.7037999999999998E-2</v>
      </c>
      <c r="K54" s="6"/>
      <c r="L54" s="1">
        <v>0.44800000000000001</v>
      </c>
      <c r="M54" s="1">
        <v>0.45240000000000002</v>
      </c>
      <c r="N54" s="8">
        <f t="shared" si="2"/>
        <v>-4.400000000000015E-3</v>
      </c>
      <c r="O54" s="7"/>
      <c r="P54" s="1">
        <v>0.34100000000000003</v>
      </c>
      <c r="Q54" s="1">
        <v>0.34029999999999999</v>
      </c>
      <c r="R54" s="8">
        <f t="shared" si="3"/>
        <v>7.0000000000003393E-4</v>
      </c>
    </row>
    <row r="55" spans="2:18" s="2" customFormat="1">
      <c r="B55">
        <v>-5</v>
      </c>
      <c r="C55">
        <v>1</v>
      </c>
      <c r="D55" s="1">
        <v>143.68299999999999</v>
      </c>
      <c r="E55" s="1">
        <v>139.84100000000001</v>
      </c>
      <c r="F55" s="5">
        <f t="shared" si="0"/>
        <v>3.8419999999999845</v>
      </c>
      <c r="G55" s="6"/>
      <c r="H55" s="1">
        <v>0.89066000000000001</v>
      </c>
      <c r="I55" s="1">
        <v>0.83540800000000004</v>
      </c>
      <c r="J55" s="5">
        <f t="shared" si="1"/>
        <v>5.5251999999999968E-2</v>
      </c>
      <c r="K55" s="6"/>
      <c r="L55" s="1">
        <v>0.44419999999999998</v>
      </c>
      <c r="M55" s="1">
        <v>0.46920000000000001</v>
      </c>
      <c r="N55" s="8">
        <f t="shared" si="2"/>
        <v>-2.5000000000000022E-2</v>
      </c>
      <c r="O55" s="7"/>
      <c r="P55" s="1">
        <v>0.3236</v>
      </c>
      <c r="Q55" s="1">
        <v>0.3533</v>
      </c>
      <c r="R55" s="8">
        <f t="shared" si="3"/>
        <v>-2.9700000000000004E-2</v>
      </c>
    </row>
    <row r="56" spans="2:18" s="2" customFormat="1">
      <c r="B56">
        <v>-4</v>
      </c>
      <c r="C56">
        <v>2</v>
      </c>
      <c r="D56" s="1">
        <v>141.58600000000001</v>
      </c>
      <c r="E56" s="1">
        <v>141.565</v>
      </c>
      <c r="F56" s="5">
        <f t="shared" si="0"/>
        <v>2.1000000000015007E-2</v>
      </c>
      <c r="G56" s="6"/>
      <c r="H56" s="1">
        <v>0.870004</v>
      </c>
      <c r="I56" s="1">
        <v>0.85545499999999997</v>
      </c>
      <c r="J56" s="5">
        <f t="shared" si="1"/>
        <v>1.4549000000000034E-2</v>
      </c>
      <c r="K56" s="6"/>
      <c r="L56" s="1">
        <v>0.45900000000000002</v>
      </c>
      <c r="M56" s="1">
        <v>0.48259999999999997</v>
      </c>
      <c r="N56" s="8">
        <f t="shared" si="2"/>
        <v>-2.3599999999999954E-2</v>
      </c>
      <c r="O56" s="7"/>
      <c r="P56" s="1">
        <v>0.35420000000000001</v>
      </c>
      <c r="Q56" s="1">
        <v>0.3498</v>
      </c>
      <c r="R56" s="8">
        <f t="shared" si="3"/>
        <v>4.400000000000015E-3</v>
      </c>
    </row>
    <row r="57" spans="2:18" s="2" customFormat="1">
      <c r="B57">
        <v>-3</v>
      </c>
      <c r="C57">
        <v>2</v>
      </c>
      <c r="D57" s="1">
        <v>132.09100000000001</v>
      </c>
      <c r="E57" s="1">
        <v>133.86199999999999</v>
      </c>
      <c r="F57" s="5">
        <f t="shared" si="0"/>
        <v>-1.7709999999999866</v>
      </c>
      <c r="G57" s="6"/>
      <c r="H57" s="1">
        <v>0.82143600000000006</v>
      </c>
      <c r="I57" s="1">
        <v>0.83047000000000004</v>
      </c>
      <c r="J57" s="5">
        <f t="shared" si="1"/>
        <v>-9.0339999999999865E-3</v>
      </c>
      <c r="K57" s="6"/>
      <c r="L57" s="1">
        <v>0.46239999999999998</v>
      </c>
      <c r="M57" s="1">
        <v>0.45490000000000003</v>
      </c>
      <c r="N57" s="8">
        <f t="shared" si="2"/>
        <v>7.4999999999999512E-3</v>
      </c>
      <c r="O57" s="7"/>
      <c r="P57" s="1">
        <v>0.34889999999999999</v>
      </c>
      <c r="Q57" s="1">
        <v>0.34200000000000003</v>
      </c>
      <c r="R57" s="8">
        <f t="shared" si="3"/>
        <v>6.8999999999999617E-3</v>
      </c>
    </row>
    <row r="58" spans="2:18" s="2" customFormat="1">
      <c r="B58">
        <v>-2</v>
      </c>
      <c r="C58">
        <v>2</v>
      </c>
      <c r="D58" s="1">
        <v>148.49199999999999</v>
      </c>
      <c r="E58" s="1">
        <v>153.35599999999999</v>
      </c>
      <c r="F58" s="5">
        <f t="shared" si="0"/>
        <v>-4.8640000000000043</v>
      </c>
      <c r="G58" s="6"/>
      <c r="H58" s="1">
        <v>0.89005000000000001</v>
      </c>
      <c r="I58" s="1">
        <v>0.91207099999999997</v>
      </c>
      <c r="J58" s="5">
        <f t="shared" si="1"/>
        <v>-2.2020999999999957E-2</v>
      </c>
      <c r="K58" s="6"/>
      <c r="L58" s="1">
        <v>0.46510000000000001</v>
      </c>
      <c r="M58" s="1">
        <v>0.44490000000000002</v>
      </c>
      <c r="N58" s="8">
        <f t="shared" si="2"/>
        <v>2.0199999999999996E-2</v>
      </c>
      <c r="O58" s="7"/>
      <c r="P58" s="1">
        <v>0.35399999999999998</v>
      </c>
      <c r="Q58" s="1">
        <v>0.34100000000000003</v>
      </c>
      <c r="R58" s="8">
        <f t="shared" si="3"/>
        <v>1.2999999999999956E-2</v>
      </c>
    </row>
    <row r="59" spans="2:18" s="2" customFormat="1">
      <c r="B59">
        <v>-1</v>
      </c>
      <c r="C59">
        <v>2</v>
      </c>
      <c r="D59" s="1">
        <v>148.31399999999999</v>
      </c>
      <c r="E59" s="1">
        <v>144.614</v>
      </c>
      <c r="F59" s="5">
        <f t="shared" si="0"/>
        <v>3.6999999999999886</v>
      </c>
      <c r="G59" s="6"/>
      <c r="H59" s="1">
        <v>0.88954900000000003</v>
      </c>
      <c r="I59" s="1">
        <v>0.86218899999999998</v>
      </c>
      <c r="J59" s="5">
        <f t="shared" si="1"/>
        <v>2.7360000000000051E-2</v>
      </c>
      <c r="K59" s="6"/>
      <c r="L59" s="1">
        <v>0.46510000000000001</v>
      </c>
      <c r="M59" s="1">
        <v>0.46389999999999998</v>
      </c>
      <c r="N59" s="8">
        <f t="shared" si="2"/>
        <v>1.2000000000000344E-3</v>
      </c>
      <c r="O59" s="7"/>
      <c r="P59" s="1">
        <v>0.35549999999999998</v>
      </c>
      <c r="Q59" s="1">
        <v>0.3488</v>
      </c>
      <c r="R59" s="8">
        <f t="shared" si="3"/>
        <v>6.6999999999999837E-3</v>
      </c>
    </row>
    <row r="60" spans="2:18" s="2" customFormat="1">
      <c r="B60">
        <v>0</v>
      </c>
      <c r="C60">
        <v>2</v>
      </c>
      <c r="D60" s="1">
        <v>135.87200000000001</v>
      </c>
      <c r="E60" s="1">
        <v>145.88399999999999</v>
      </c>
      <c r="F60" s="5">
        <f t="shared" si="0"/>
        <v>-10.011999999999972</v>
      </c>
      <c r="G60" s="6"/>
      <c r="H60" s="1">
        <v>0.80967500000000003</v>
      </c>
      <c r="I60" s="1">
        <v>0.87837600000000005</v>
      </c>
      <c r="J60" s="5">
        <f t="shared" si="1"/>
        <v>-6.8701000000000012E-2</v>
      </c>
      <c r="K60" s="6"/>
      <c r="L60" s="1">
        <v>0.48870000000000002</v>
      </c>
      <c r="M60" s="1">
        <v>0.45939999999999998</v>
      </c>
      <c r="N60" s="8">
        <f t="shared" si="2"/>
        <v>2.9300000000000048E-2</v>
      </c>
      <c r="O60" s="7"/>
      <c r="P60" s="1">
        <v>0.37409999999999999</v>
      </c>
      <c r="Q60" s="1">
        <v>0.3553</v>
      </c>
      <c r="R60" s="8">
        <f t="shared" si="3"/>
        <v>1.8799999999999983E-2</v>
      </c>
    </row>
    <row r="61" spans="2:18" s="2" customFormat="1">
      <c r="B61">
        <v>1</v>
      </c>
      <c r="C61">
        <v>2</v>
      </c>
      <c r="D61" s="1">
        <v>139.21100000000001</v>
      </c>
      <c r="E61" s="1">
        <v>138.05500000000001</v>
      </c>
      <c r="F61" s="5">
        <f t="shared" si="0"/>
        <v>1.1560000000000059</v>
      </c>
      <c r="G61" s="6"/>
      <c r="H61" s="1">
        <v>0.83810799999999996</v>
      </c>
      <c r="I61" s="1">
        <v>0.81428299999999998</v>
      </c>
      <c r="J61" s="5">
        <f t="shared" si="1"/>
        <v>2.3824999999999985E-2</v>
      </c>
      <c r="K61" s="6"/>
      <c r="L61" s="1">
        <v>0.46750000000000003</v>
      </c>
      <c r="M61" s="1">
        <v>0.48170000000000002</v>
      </c>
      <c r="N61" s="8">
        <f t="shared" si="2"/>
        <v>-1.419999999999999E-2</v>
      </c>
      <c r="O61" s="7"/>
      <c r="P61" s="1">
        <v>0.35199999999999998</v>
      </c>
      <c r="Q61" s="1">
        <v>0.38069999999999998</v>
      </c>
      <c r="R61" s="8">
        <f t="shared" si="3"/>
        <v>-2.8700000000000003E-2</v>
      </c>
    </row>
    <row r="62" spans="2:18" s="2" customFormat="1">
      <c r="B62">
        <v>2</v>
      </c>
      <c r="C62">
        <v>2</v>
      </c>
      <c r="D62" s="1">
        <v>140.423</v>
      </c>
      <c r="E62" s="1">
        <v>144.08799999999999</v>
      </c>
      <c r="F62" s="5">
        <f t="shared" si="0"/>
        <v>-3.664999999999992</v>
      </c>
      <c r="G62" s="6"/>
      <c r="H62" s="1">
        <v>0.85048400000000002</v>
      </c>
      <c r="I62" s="1">
        <v>0.88422999999999996</v>
      </c>
      <c r="J62" s="5">
        <f t="shared" si="1"/>
        <v>-3.3745999999999943E-2</v>
      </c>
      <c r="K62" s="6"/>
      <c r="L62" s="1">
        <v>0.46810000000000002</v>
      </c>
      <c r="M62" s="1">
        <v>0.45419999999999999</v>
      </c>
      <c r="N62" s="8">
        <f t="shared" si="2"/>
        <v>1.3900000000000023E-2</v>
      </c>
      <c r="O62" s="7"/>
      <c r="P62" s="1">
        <v>0.34360000000000002</v>
      </c>
      <c r="Q62" s="1">
        <v>0.34310000000000002</v>
      </c>
      <c r="R62" s="8">
        <f t="shared" si="3"/>
        <v>5.0000000000000044E-4</v>
      </c>
    </row>
    <row r="63" spans="2:18" s="2" customFormat="1">
      <c r="B63">
        <v>3</v>
      </c>
      <c r="C63">
        <v>2</v>
      </c>
      <c r="D63" s="1">
        <v>148.34899999999999</v>
      </c>
      <c r="E63" s="1">
        <v>146.50200000000001</v>
      </c>
      <c r="F63" s="5">
        <f t="shared" si="0"/>
        <v>1.84699999999998</v>
      </c>
      <c r="G63" s="6"/>
      <c r="H63" s="1">
        <v>0.89399799999999996</v>
      </c>
      <c r="I63" s="1">
        <v>0.88437299999999996</v>
      </c>
      <c r="J63" s="5">
        <f t="shared" si="1"/>
        <v>9.6249999999999947E-3</v>
      </c>
      <c r="K63" s="6"/>
      <c r="L63" s="1">
        <v>0.44019999999999998</v>
      </c>
      <c r="M63" s="1">
        <v>0.47060000000000002</v>
      </c>
      <c r="N63" s="8">
        <f t="shared" si="2"/>
        <v>-3.0400000000000038E-2</v>
      </c>
      <c r="O63" s="7"/>
      <c r="P63" s="1">
        <v>0.33989999999999998</v>
      </c>
      <c r="Q63" s="1">
        <v>0.36309999999999998</v>
      </c>
      <c r="R63" s="8">
        <f t="shared" si="3"/>
        <v>-2.3199999999999998E-2</v>
      </c>
    </row>
    <row r="64" spans="2:18" s="2" customFormat="1">
      <c r="B64">
        <v>4</v>
      </c>
      <c r="C64">
        <v>2</v>
      </c>
      <c r="D64" s="1">
        <v>87.825900000000004</v>
      </c>
      <c r="E64" s="1">
        <v>76.093599999999995</v>
      </c>
      <c r="F64" s="5">
        <f t="shared" si="0"/>
        <v>11.732300000000009</v>
      </c>
      <c r="G64" s="6"/>
      <c r="H64" s="1">
        <v>0.66632999999999998</v>
      </c>
      <c r="I64" s="1">
        <v>0.65031399999999995</v>
      </c>
      <c r="J64" s="5">
        <f t="shared" si="1"/>
        <v>1.601600000000003E-2</v>
      </c>
      <c r="K64" s="6"/>
      <c r="L64" s="1">
        <v>0.45279999999999998</v>
      </c>
      <c r="M64" s="1">
        <v>0.47249999999999998</v>
      </c>
      <c r="N64" s="8">
        <f t="shared" si="2"/>
        <v>-1.9699999999999995E-2</v>
      </c>
      <c r="O64" s="7"/>
      <c r="P64" s="1">
        <v>0.3387</v>
      </c>
      <c r="Q64" s="1">
        <v>0.3548</v>
      </c>
      <c r="R64" s="8">
        <f t="shared" si="3"/>
        <v>-1.6100000000000003E-2</v>
      </c>
    </row>
    <row r="65" spans="2:18" s="2" customFormat="1">
      <c r="B65">
        <v>3</v>
      </c>
      <c r="C65">
        <v>3</v>
      </c>
      <c r="D65" s="1">
        <v>133.86000000000001</v>
      </c>
      <c r="E65" s="1">
        <v>134.11600000000001</v>
      </c>
      <c r="F65" s="5">
        <f t="shared" si="0"/>
        <v>-0.25600000000000023</v>
      </c>
      <c r="G65" s="6"/>
      <c r="H65" s="1">
        <v>0.85896600000000001</v>
      </c>
      <c r="I65" s="1">
        <v>0.84792000000000001</v>
      </c>
      <c r="J65" s="5">
        <f t="shared" si="1"/>
        <v>1.1046E-2</v>
      </c>
      <c r="K65" s="6"/>
      <c r="L65" s="1">
        <v>0.45390000000000003</v>
      </c>
      <c r="M65" s="1">
        <v>0.45829999999999999</v>
      </c>
      <c r="N65" s="8">
        <f t="shared" si="2"/>
        <v>-4.3999999999999595E-3</v>
      </c>
      <c r="O65" s="7"/>
      <c r="P65" s="1">
        <v>0.32619999999999999</v>
      </c>
      <c r="Q65" s="1">
        <v>0.3301</v>
      </c>
      <c r="R65" s="8">
        <f t="shared" si="3"/>
        <v>-3.9000000000000146E-3</v>
      </c>
    </row>
    <row r="66" spans="2:18" s="2" customFormat="1">
      <c r="B66">
        <v>1</v>
      </c>
      <c r="C66">
        <v>3</v>
      </c>
      <c r="D66" s="1">
        <v>71.418599999999998</v>
      </c>
      <c r="E66" s="1">
        <v>99.541700000000006</v>
      </c>
      <c r="F66" s="5">
        <f t="shared" si="0"/>
        <v>-28.123100000000008</v>
      </c>
      <c r="G66" s="6"/>
      <c r="H66" s="1">
        <v>0.67696800000000001</v>
      </c>
      <c r="I66" s="1">
        <v>0.70811199999999996</v>
      </c>
      <c r="J66" s="5">
        <f t="shared" si="1"/>
        <v>-3.114399999999995E-2</v>
      </c>
      <c r="K66" s="6"/>
      <c r="L66" s="1">
        <v>0.45590000000000003</v>
      </c>
      <c r="M66" s="1">
        <v>0.45710000000000001</v>
      </c>
      <c r="N66" s="8">
        <f t="shared" si="2"/>
        <v>-1.1999999999999789E-3</v>
      </c>
      <c r="O66" s="7"/>
      <c r="P66" s="1">
        <v>0.34589999999999999</v>
      </c>
      <c r="Q66" s="1">
        <v>0.3306</v>
      </c>
      <c r="R66" s="8">
        <f t="shared" si="3"/>
        <v>1.529999999999998E-2</v>
      </c>
    </row>
    <row r="67" spans="2:18" s="2" customFormat="1">
      <c r="B67">
        <v>0</v>
      </c>
      <c r="C67">
        <v>3</v>
      </c>
      <c r="D67" s="1">
        <v>144.86099999999999</v>
      </c>
      <c r="E67" s="1">
        <v>141.25200000000001</v>
      </c>
      <c r="F67" s="5">
        <f t="shared" si="0"/>
        <v>3.6089999999999804</v>
      </c>
      <c r="G67" s="6"/>
      <c r="H67" s="1">
        <v>0.87401799999999996</v>
      </c>
      <c r="I67" s="1">
        <v>0.84816599999999998</v>
      </c>
      <c r="J67" s="5">
        <f t="shared" si="1"/>
        <v>2.5851999999999986E-2</v>
      </c>
      <c r="K67" s="6"/>
      <c r="L67" s="1">
        <v>0.4622</v>
      </c>
      <c r="M67" s="1">
        <v>0.44169999999999998</v>
      </c>
      <c r="N67" s="8">
        <f t="shared" si="2"/>
        <v>2.0500000000000018E-2</v>
      </c>
      <c r="O67" s="7"/>
      <c r="P67" s="1">
        <v>0.3397</v>
      </c>
      <c r="Q67" s="1">
        <v>0.32650000000000001</v>
      </c>
      <c r="R67" s="8">
        <f t="shared" si="3"/>
        <v>1.319999999999999E-2</v>
      </c>
    </row>
    <row r="68" spans="2:18" s="2" customFormat="1">
      <c r="B68">
        <v>-1</v>
      </c>
      <c r="C68">
        <v>3</v>
      </c>
      <c r="D68" s="1">
        <v>141.38900000000001</v>
      </c>
      <c r="E68" s="1">
        <v>141.322</v>
      </c>
      <c r="F68" s="5">
        <f t="shared" ref="F68:F73" si="4">D68-E68</f>
        <v>6.7000000000007276E-2</v>
      </c>
      <c r="G68" s="6"/>
      <c r="H68" s="1">
        <v>0.86284499999999997</v>
      </c>
      <c r="I68" s="1">
        <v>0.86113799999999996</v>
      </c>
      <c r="J68" s="5">
        <f t="shared" ref="J68:J73" si="5">H68-I68</f>
        <v>1.7070000000000141E-3</v>
      </c>
      <c r="K68" s="6"/>
      <c r="L68" s="1">
        <v>0.47139999999999999</v>
      </c>
      <c r="M68" s="1">
        <v>0.4642</v>
      </c>
      <c r="N68" s="8">
        <f t="shared" ref="N68:N73" si="6">L68-M68</f>
        <v>7.1999999999999842E-3</v>
      </c>
      <c r="O68" s="7"/>
      <c r="P68" s="1">
        <v>0.34889999999999999</v>
      </c>
      <c r="Q68" s="1">
        <v>0.3453</v>
      </c>
      <c r="R68" s="8">
        <f t="shared" ref="R68:R73" si="7">P68-Q68</f>
        <v>3.5999999999999921E-3</v>
      </c>
    </row>
    <row r="69" spans="2:18" s="2" customFormat="1">
      <c r="B69">
        <v>-2</v>
      </c>
      <c r="C69">
        <v>3</v>
      </c>
      <c r="D69" s="1">
        <v>143.54</v>
      </c>
      <c r="E69" s="1">
        <v>141.643</v>
      </c>
      <c r="F69" s="5">
        <f t="shared" si="4"/>
        <v>1.8969999999999914</v>
      </c>
      <c r="G69" s="6"/>
      <c r="H69" s="1">
        <v>0.87161599999999995</v>
      </c>
      <c r="I69" s="1">
        <v>0.84160699999999999</v>
      </c>
      <c r="J69" s="5">
        <f t="shared" si="5"/>
        <v>3.0008999999999952E-2</v>
      </c>
      <c r="K69" s="6"/>
      <c r="L69" s="1">
        <v>0.4582</v>
      </c>
      <c r="M69" s="1">
        <v>0.47120000000000001</v>
      </c>
      <c r="N69" s="8">
        <f t="shared" si="6"/>
        <v>-1.3000000000000012E-2</v>
      </c>
      <c r="O69" s="7"/>
      <c r="P69" s="1">
        <v>0.34939999999999999</v>
      </c>
      <c r="Q69" s="1">
        <v>0.36070000000000002</v>
      </c>
      <c r="R69" s="8">
        <f t="shared" si="7"/>
        <v>-1.1300000000000032E-2</v>
      </c>
    </row>
    <row r="70" spans="2:18" s="2" customFormat="1">
      <c r="B70">
        <v>-3</v>
      </c>
      <c r="C70">
        <v>3</v>
      </c>
      <c r="D70" s="1">
        <v>90.695300000000003</v>
      </c>
      <c r="E70" s="1">
        <v>95.877399999999994</v>
      </c>
      <c r="F70" s="5">
        <f t="shared" si="4"/>
        <v>-5.1820999999999913</v>
      </c>
      <c r="G70" s="6"/>
      <c r="H70" s="1">
        <v>0.81619600000000003</v>
      </c>
      <c r="I70" s="1">
        <v>0.81428800000000001</v>
      </c>
      <c r="J70" s="5">
        <f t="shared" si="5"/>
        <v>1.9080000000000208E-3</v>
      </c>
      <c r="K70" s="6"/>
      <c r="L70" s="1">
        <v>0.46339999999999998</v>
      </c>
      <c r="M70" s="1">
        <v>0.44679999999999997</v>
      </c>
      <c r="N70" s="8">
        <f t="shared" si="6"/>
        <v>1.6600000000000004E-2</v>
      </c>
      <c r="O70" s="7"/>
      <c r="P70" s="1">
        <v>0.33910000000000001</v>
      </c>
      <c r="Q70" s="1">
        <v>0.33119999999999999</v>
      </c>
      <c r="R70" s="8">
        <f t="shared" si="7"/>
        <v>7.9000000000000181E-3</v>
      </c>
    </row>
    <row r="71" spans="2:18" s="2" customFormat="1">
      <c r="B71">
        <v>-1</v>
      </c>
      <c r="C71">
        <v>4</v>
      </c>
      <c r="D71" s="1">
        <v>128.691</v>
      </c>
      <c r="E71" s="1">
        <v>82.699100000000001</v>
      </c>
      <c r="F71" s="5">
        <f t="shared" si="4"/>
        <v>45.991900000000001</v>
      </c>
      <c r="G71" s="6"/>
      <c r="H71" s="1">
        <v>0.81598999999999999</v>
      </c>
      <c r="I71" s="1">
        <v>0.72846900000000003</v>
      </c>
      <c r="J71" s="5">
        <f t="shared" si="5"/>
        <v>8.752099999999996E-2</v>
      </c>
      <c r="K71" s="6"/>
      <c r="L71" s="1">
        <v>0.45689999999999997</v>
      </c>
      <c r="M71" s="1">
        <v>0.4803</v>
      </c>
      <c r="N71" s="8">
        <f t="shared" si="6"/>
        <v>-2.3400000000000032E-2</v>
      </c>
      <c r="O71" s="7"/>
      <c r="P71" s="1">
        <v>0.3397</v>
      </c>
      <c r="Q71" s="1">
        <v>0.3543</v>
      </c>
      <c r="R71" s="8">
        <f t="shared" si="7"/>
        <v>-1.4600000000000002E-2</v>
      </c>
    </row>
    <row r="72" spans="2:18" s="2" customFormat="1">
      <c r="B72">
        <v>0</v>
      </c>
      <c r="C72">
        <v>4</v>
      </c>
      <c r="D72" s="1">
        <v>141.25700000000001</v>
      </c>
      <c r="E72" s="1">
        <v>140.48400000000001</v>
      </c>
      <c r="F72" s="5">
        <f t="shared" si="4"/>
        <v>0.77299999999999613</v>
      </c>
      <c r="G72" s="6"/>
      <c r="H72" s="1">
        <v>0.86521300000000001</v>
      </c>
      <c r="I72" s="1">
        <v>0.85620600000000002</v>
      </c>
      <c r="J72" s="5">
        <f t="shared" si="5"/>
        <v>9.0069999999999872E-3</v>
      </c>
      <c r="K72" s="6"/>
      <c r="L72" s="1">
        <v>0.4788</v>
      </c>
      <c r="M72" s="1">
        <v>0.47820000000000001</v>
      </c>
      <c r="N72" s="8">
        <f t="shared" si="6"/>
        <v>5.9999999999998943E-4</v>
      </c>
      <c r="O72" s="7"/>
      <c r="P72" s="1">
        <v>0.34789999999999999</v>
      </c>
      <c r="Q72" s="1">
        <v>0.35299999999999998</v>
      </c>
      <c r="R72" s="8">
        <f t="shared" si="7"/>
        <v>-5.0999999999999934E-3</v>
      </c>
    </row>
    <row r="73" spans="2:18" s="2" customFormat="1">
      <c r="B73">
        <v>1</v>
      </c>
      <c r="C73">
        <v>4</v>
      </c>
      <c r="D73" s="1">
        <v>131.02099999999999</v>
      </c>
      <c r="E73" s="1">
        <v>135.36000000000001</v>
      </c>
      <c r="F73" s="5">
        <f t="shared" si="4"/>
        <v>-4.3390000000000271</v>
      </c>
      <c r="G73" s="6"/>
      <c r="H73" s="1">
        <v>0.83786899999999997</v>
      </c>
      <c r="I73" s="1">
        <v>0.84803899999999999</v>
      </c>
      <c r="J73" s="5">
        <f t="shared" si="5"/>
        <v>-1.0170000000000012E-2</v>
      </c>
      <c r="K73" s="6"/>
      <c r="L73" s="1">
        <v>0.45540000000000003</v>
      </c>
      <c r="M73" s="1">
        <v>0.44540000000000002</v>
      </c>
      <c r="N73" s="8">
        <f t="shared" si="6"/>
        <v>1.0000000000000009E-2</v>
      </c>
      <c r="O73" s="7"/>
      <c r="P73" s="1">
        <v>0.31719999999999998</v>
      </c>
      <c r="Q73" s="1">
        <v>0.33189999999999997</v>
      </c>
      <c r="R73" s="8">
        <f t="shared" si="7"/>
        <v>-1.4699999999999991E-2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3.2075014954979211</v>
      </c>
      <c r="D77" s="21">
        <f>AVERAGE(D4:E73)</f>
        <v>141.98940428571436</v>
      </c>
      <c r="E77" s="16">
        <f>1000000*0.000167927</f>
        <v>167.92700000000002</v>
      </c>
      <c r="F77" s="16">
        <f>STDEV(F4:F73)</f>
        <v>7.724935690840347</v>
      </c>
      <c r="G77" s="16"/>
      <c r="H77" s="17">
        <f>AVERAGE(H4:I73)</f>
        <v>0.86736618571428581</v>
      </c>
      <c r="I77" s="16">
        <f>1000*0.0010911</f>
        <v>1.0911</v>
      </c>
      <c r="J77" s="16">
        <f>STDEV(J4:J73)</f>
        <v>2.8803682905491144E-2</v>
      </c>
      <c r="K77" s="16"/>
      <c r="L77" s="17">
        <f>AVERAGE(L4:M73)</f>
        <v>0.46309857142857141</v>
      </c>
      <c r="M77" s="16"/>
      <c r="N77" s="16">
        <f>STDEV(N4:N73)</f>
        <v>1.9392413619870551E-2</v>
      </c>
      <c r="O77" s="16"/>
      <c r="P77" s="17">
        <f>AVERAGE(P4:Q73)</f>
        <v>0.34628071428571433</v>
      </c>
      <c r="Q77" s="16"/>
      <c r="R77" s="22">
        <f>STDEV(R4:R73)</f>
        <v>2.000632451761027E-2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4.6001748919711219E-2</v>
      </c>
      <c r="G79" s="25"/>
      <c r="H79" s="25"/>
      <c r="I79" s="25"/>
      <c r="J79" s="25">
        <f>J77/I77</f>
        <v>2.6398756214362704E-2</v>
      </c>
      <c r="K79" s="25"/>
      <c r="L79" s="25"/>
      <c r="M79" s="25"/>
      <c r="N79" s="25">
        <f>N77</f>
        <v>1.9392413619870551E-2</v>
      </c>
      <c r="O79" s="25"/>
      <c r="P79" s="25"/>
      <c r="Q79" s="25"/>
      <c r="R79" s="26">
        <f>R77</f>
        <v>2.000632451761027E-2</v>
      </c>
    </row>
    <row r="85" spans="2:18" s="2" customFormat="1">
      <c r="B85">
        <v>2</v>
      </c>
      <c r="C85">
        <v>3</v>
      </c>
      <c r="D85" s="1">
        <v>13.015499999999999</v>
      </c>
      <c r="E85" s="1">
        <v>21.684699999999999</v>
      </c>
      <c r="F85" s="5">
        <f>D85-E85</f>
        <v>-8.6692</v>
      </c>
      <c r="G85" s="6"/>
      <c r="H85" s="1">
        <v>4.0636700000000001E-3</v>
      </c>
      <c r="I85" s="1">
        <v>0.29779299999999997</v>
      </c>
      <c r="J85" s="5">
        <f>H85-I85</f>
        <v>-0.29372932999999996</v>
      </c>
      <c r="K85" s="6"/>
      <c r="L85" s="1">
        <v>-8888889</v>
      </c>
      <c r="M85" s="1">
        <v>0.4798</v>
      </c>
      <c r="N85" s="8">
        <f>L85-M85</f>
        <v>-8888889.4798000008</v>
      </c>
      <c r="O85" s="7"/>
      <c r="P85" s="1">
        <v>0.45700000000000002</v>
      </c>
      <c r="Q85" s="1">
        <v>0.37109999999999999</v>
      </c>
      <c r="R85" s="8">
        <f>P85-Q85</f>
        <v>8.5900000000000032E-2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85"/>
  <sheetViews>
    <sheetView topLeftCell="A64" workbookViewId="0">
      <selection activeCell="E78" sqref="E78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0.9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18.205200000000001</v>
      </c>
      <c r="E4" s="1">
        <v>18.584299999999999</v>
      </c>
      <c r="F4" s="5">
        <f>D4-E4</f>
        <v>-0.37909999999999755</v>
      </c>
      <c r="G4" s="6"/>
      <c r="H4" s="1">
        <v>0.124833</v>
      </c>
      <c r="I4" s="1">
        <v>0.132268</v>
      </c>
      <c r="J4" s="5">
        <f>H4-I4</f>
        <v>-7.4349999999999972E-3</v>
      </c>
      <c r="K4" s="6"/>
      <c r="L4" s="1">
        <v>0.36859999999999998</v>
      </c>
      <c r="M4" s="1">
        <v>0.36349999999999999</v>
      </c>
      <c r="N4" s="8">
        <f>L4-M4</f>
        <v>5.0999999999999934E-3</v>
      </c>
      <c r="O4" s="7"/>
      <c r="P4" s="1">
        <v>0.34499999999999997</v>
      </c>
      <c r="Q4" s="1">
        <v>0.34029999999999999</v>
      </c>
      <c r="R4" s="8">
        <f>P4-Q4</f>
        <v>4.699999999999982E-3</v>
      </c>
    </row>
    <row r="5" spans="1:18" s="2" customFormat="1">
      <c r="B5">
        <v>0</v>
      </c>
      <c r="C5">
        <v>-4</v>
      </c>
      <c r="D5" s="1">
        <v>18.659800000000001</v>
      </c>
      <c r="E5" s="1">
        <v>18.867100000000001</v>
      </c>
      <c r="F5" s="5">
        <f t="shared" ref="F5:F67" si="0">D5-E5</f>
        <v>-0.20730000000000004</v>
      </c>
      <c r="G5" s="6"/>
      <c r="H5" s="1">
        <v>0.13108800000000001</v>
      </c>
      <c r="I5" s="1">
        <v>0.13211400000000001</v>
      </c>
      <c r="J5" s="5">
        <f t="shared" ref="J5:J67" si="1">H5-I5</f>
        <v>-1.0259999999999991E-3</v>
      </c>
      <c r="K5" s="6"/>
      <c r="L5" s="1">
        <v>0.3589</v>
      </c>
      <c r="M5" s="1">
        <v>0.36570000000000003</v>
      </c>
      <c r="N5" s="8">
        <f t="shared" ref="N5:N67" si="2">L5-M5</f>
        <v>-6.8000000000000282E-3</v>
      </c>
      <c r="O5" s="7"/>
      <c r="P5" s="1">
        <v>0.34329999999999999</v>
      </c>
      <c r="Q5" s="1">
        <v>0.3488</v>
      </c>
      <c r="R5" s="8">
        <f t="shared" ref="R5:R67" si="3">P5-Q5</f>
        <v>-5.5000000000000049E-3</v>
      </c>
    </row>
    <row r="6" spans="1:18" s="2" customFormat="1">
      <c r="B6">
        <v>1</v>
      </c>
      <c r="C6">
        <v>-4</v>
      </c>
      <c r="D6" s="1">
        <v>18.645800000000001</v>
      </c>
      <c r="E6" s="1">
        <v>18.597000000000001</v>
      </c>
      <c r="F6" s="5">
        <f t="shared" si="0"/>
        <v>4.8799999999999955E-2</v>
      </c>
      <c r="G6" s="6"/>
      <c r="H6" s="1">
        <v>0.130219</v>
      </c>
      <c r="I6" s="1">
        <v>0.12875300000000001</v>
      </c>
      <c r="J6" s="5">
        <f t="shared" si="1"/>
        <v>1.4659999999999951E-3</v>
      </c>
      <c r="K6" s="6"/>
      <c r="L6" s="1">
        <v>0.36180000000000001</v>
      </c>
      <c r="M6" s="1">
        <v>0.37490000000000001</v>
      </c>
      <c r="N6" s="8">
        <f t="shared" si="2"/>
        <v>-1.3100000000000001E-2</v>
      </c>
      <c r="O6" s="7"/>
      <c r="P6" s="1">
        <v>0.34310000000000002</v>
      </c>
      <c r="Q6" s="1">
        <v>0.35959999999999998</v>
      </c>
      <c r="R6" s="8">
        <f t="shared" si="3"/>
        <v>-1.6499999999999959E-2</v>
      </c>
    </row>
    <row r="7" spans="1:18" s="2" customFormat="1">
      <c r="B7">
        <v>3</v>
      </c>
      <c r="C7">
        <v>-3</v>
      </c>
      <c r="D7" s="1">
        <v>18.890799999999999</v>
      </c>
      <c r="E7" s="1">
        <v>18.994800000000001</v>
      </c>
      <c r="F7" s="5">
        <f t="shared" si="0"/>
        <v>-0.10400000000000276</v>
      </c>
      <c r="G7" s="6"/>
      <c r="H7" s="1">
        <v>0.13280700000000001</v>
      </c>
      <c r="I7" s="1">
        <v>0.13364000000000001</v>
      </c>
      <c r="J7" s="5">
        <f t="shared" si="1"/>
        <v>-8.3300000000000041E-4</v>
      </c>
      <c r="K7" s="6"/>
      <c r="L7" s="1">
        <v>0.35060000000000002</v>
      </c>
      <c r="M7" s="1">
        <v>0.34939999999999999</v>
      </c>
      <c r="N7" s="8">
        <f t="shared" si="2"/>
        <v>1.2000000000000344E-3</v>
      </c>
      <c r="O7" s="7"/>
      <c r="P7" s="1">
        <v>0.33029999999999998</v>
      </c>
      <c r="Q7" s="1">
        <v>0.32819999999999999</v>
      </c>
      <c r="R7" s="8">
        <f t="shared" si="3"/>
        <v>2.0999999999999908E-3</v>
      </c>
    </row>
    <row r="8" spans="1:18" s="2" customFormat="1">
      <c r="B8">
        <v>2</v>
      </c>
      <c r="C8">
        <v>-3</v>
      </c>
      <c r="D8" s="1">
        <v>18.825299999999999</v>
      </c>
      <c r="E8" s="1">
        <v>18.779699999999998</v>
      </c>
      <c r="F8" s="5">
        <f t="shared" si="0"/>
        <v>4.5600000000000307E-2</v>
      </c>
      <c r="G8" s="6"/>
      <c r="H8" s="1">
        <v>0.13215099999999999</v>
      </c>
      <c r="I8" s="1">
        <v>0.12977</v>
      </c>
      <c r="J8" s="5">
        <f t="shared" si="1"/>
        <v>2.3809999999999942E-3</v>
      </c>
      <c r="K8" s="6"/>
      <c r="L8" s="1">
        <v>0.34639999999999999</v>
      </c>
      <c r="M8" s="1">
        <v>0.3649</v>
      </c>
      <c r="N8" s="8">
        <f t="shared" si="2"/>
        <v>-1.8500000000000016E-2</v>
      </c>
      <c r="O8" s="7"/>
      <c r="P8" s="1">
        <v>0.32519999999999999</v>
      </c>
      <c r="Q8" s="1">
        <v>0.34260000000000002</v>
      </c>
      <c r="R8" s="8">
        <f t="shared" si="3"/>
        <v>-1.7400000000000027E-2</v>
      </c>
    </row>
    <row r="9" spans="1:18" s="2" customFormat="1">
      <c r="B9">
        <v>1</v>
      </c>
      <c r="C9">
        <v>-3</v>
      </c>
      <c r="D9" s="1">
        <v>18.587</v>
      </c>
      <c r="E9" s="1">
        <v>18.753299999999999</v>
      </c>
      <c r="F9" s="5">
        <f t="shared" si="0"/>
        <v>-0.16629999999999967</v>
      </c>
      <c r="G9" s="6"/>
      <c r="H9" s="1">
        <v>0.129251</v>
      </c>
      <c r="I9" s="1">
        <v>0.13144900000000001</v>
      </c>
      <c r="J9" s="5">
        <f t="shared" si="1"/>
        <v>-2.1980000000000055E-3</v>
      </c>
      <c r="K9" s="6"/>
      <c r="L9" s="1">
        <v>0.35720000000000002</v>
      </c>
      <c r="M9" s="1">
        <v>0.36709999999999998</v>
      </c>
      <c r="N9" s="8">
        <f t="shared" si="2"/>
        <v>-9.8999999999999644E-3</v>
      </c>
      <c r="O9" s="7"/>
      <c r="P9" s="1">
        <v>0.34029999999999999</v>
      </c>
      <c r="Q9" s="1">
        <v>0.35299999999999998</v>
      </c>
      <c r="R9" s="8">
        <f t="shared" si="3"/>
        <v>-1.2699999999999989E-2</v>
      </c>
    </row>
    <row r="10" spans="1:18" s="2" customFormat="1">
      <c r="B10">
        <v>0</v>
      </c>
      <c r="C10">
        <v>-3</v>
      </c>
      <c r="D10" s="1">
        <v>18.8508</v>
      </c>
      <c r="E10" s="1">
        <v>18.739599999999999</v>
      </c>
      <c r="F10" s="5">
        <f t="shared" si="0"/>
        <v>0.11120000000000019</v>
      </c>
      <c r="G10" s="6"/>
      <c r="H10" s="1">
        <v>0.13237399999999999</v>
      </c>
      <c r="I10" s="1">
        <v>0.13136400000000001</v>
      </c>
      <c r="J10" s="5">
        <f t="shared" si="1"/>
        <v>1.0099999999999831E-3</v>
      </c>
      <c r="K10" s="6"/>
      <c r="L10" s="1">
        <v>0.3579</v>
      </c>
      <c r="M10" s="1">
        <v>0.35089999999999999</v>
      </c>
      <c r="N10" s="8">
        <f t="shared" si="2"/>
        <v>7.0000000000000062E-3</v>
      </c>
      <c r="O10" s="7"/>
      <c r="P10" s="1">
        <v>0.3377</v>
      </c>
      <c r="Q10" s="1">
        <v>0.31740000000000002</v>
      </c>
      <c r="R10" s="8">
        <f t="shared" si="3"/>
        <v>2.0299999999999985E-2</v>
      </c>
    </row>
    <row r="11" spans="1:18" s="2" customFormat="1">
      <c r="B11">
        <v>-1</v>
      </c>
      <c r="C11">
        <v>-3</v>
      </c>
      <c r="D11" s="1">
        <v>18.856100000000001</v>
      </c>
      <c r="E11" s="1">
        <v>19.172000000000001</v>
      </c>
      <c r="F11" s="5">
        <f t="shared" si="0"/>
        <v>-0.31589999999999918</v>
      </c>
      <c r="G11" s="6"/>
      <c r="H11" s="1">
        <v>0.13276499999999999</v>
      </c>
      <c r="I11" s="1">
        <v>0.13598299999999999</v>
      </c>
      <c r="J11" s="5">
        <f t="shared" si="1"/>
        <v>-3.2179999999999986E-3</v>
      </c>
      <c r="K11" s="6"/>
      <c r="L11" s="1">
        <v>0.35610000000000003</v>
      </c>
      <c r="M11" s="1">
        <v>0.35099999999999998</v>
      </c>
      <c r="N11" s="8">
        <f t="shared" si="2"/>
        <v>5.1000000000000489E-3</v>
      </c>
      <c r="O11" s="7"/>
      <c r="P11" s="1">
        <v>0.32990000000000003</v>
      </c>
      <c r="Q11" s="1">
        <v>0.31890000000000002</v>
      </c>
      <c r="R11" s="8">
        <f t="shared" si="3"/>
        <v>1.100000000000001E-2</v>
      </c>
    </row>
    <row r="12" spans="1:18" s="2" customFormat="1">
      <c r="B12">
        <v>-2</v>
      </c>
      <c r="C12">
        <v>-3</v>
      </c>
      <c r="D12" s="1">
        <v>18.9407</v>
      </c>
      <c r="E12" s="1">
        <v>18.6738</v>
      </c>
      <c r="F12" s="5">
        <f t="shared" si="0"/>
        <v>0.26689999999999969</v>
      </c>
      <c r="G12" s="6"/>
      <c r="H12" s="1">
        <v>0.13290099999999999</v>
      </c>
      <c r="I12" s="1">
        <v>0.13006899999999999</v>
      </c>
      <c r="J12" s="5">
        <f t="shared" si="1"/>
        <v>2.8320000000000012E-3</v>
      </c>
      <c r="K12" s="6"/>
      <c r="L12" s="1">
        <v>0.3513</v>
      </c>
      <c r="M12" s="1">
        <v>0.36720000000000003</v>
      </c>
      <c r="N12" s="8">
        <f t="shared" si="2"/>
        <v>-1.5900000000000025E-2</v>
      </c>
      <c r="O12" s="7"/>
      <c r="P12" s="1">
        <v>0.33200000000000002</v>
      </c>
      <c r="Q12" s="1">
        <v>0.33950000000000002</v>
      </c>
      <c r="R12" s="8">
        <f t="shared" si="3"/>
        <v>-7.5000000000000067E-3</v>
      </c>
    </row>
    <row r="13" spans="1:18" s="2" customFormat="1">
      <c r="B13">
        <v>-3</v>
      </c>
      <c r="C13">
        <v>-3</v>
      </c>
      <c r="D13" s="1">
        <v>18.563099999999999</v>
      </c>
      <c r="E13" s="1">
        <v>18.7285</v>
      </c>
      <c r="F13" s="5">
        <f t="shared" si="0"/>
        <v>-0.16540000000000177</v>
      </c>
      <c r="G13" s="6"/>
      <c r="H13" s="1">
        <v>0.13011500000000001</v>
      </c>
      <c r="I13" s="1">
        <v>0.13064600000000001</v>
      </c>
      <c r="J13" s="5">
        <f t="shared" si="1"/>
        <v>-5.3100000000000369E-4</v>
      </c>
      <c r="K13" s="6"/>
      <c r="L13" s="1">
        <v>0.34399999999999997</v>
      </c>
      <c r="M13" s="1">
        <v>0.36699999999999999</v>
      </c>
      <c r="N13" s="8">
        <f t="shared" si="2"/>
        <v>-2.300000000000002E-2</v>
      </c>
      <c r="O13" s="7"/>
      <c r="P13" s="1">
        <v>0.3216</v>
      </c>
      <c r="Q13" s="1">
        <v>0.33810000000000001</v>
      </c>
      <c r="R13" s="8">
        <f t="shared" si="3"/>
        <v>-1.6500000000000015E-2</v>
      </c>
    </row>
    <row r="14" spans="1:18" s="2" customFormat="1">
      <c r="B14">
        <v>-4</v>
      </c>
      <c r="C14">
        <v>-2</v>
      </c>
      <c r="D14" s="1">
        <v>18.755199999999999</v>
      </c>
      <c r="E14" s="1">
        <v>18.497</v>
      </c>
      <c r="F14" s="5">
        <f t="shared" si="0"/>
        <v>0.25819999999999865</v>
      </c>
      <c r="G14" s="6"/>
      <c r="H14" s="1">
        <v>0.13161500000000001</v>
      </c>
      <c r="I14" s="1">
        <v>0.12981699999999999</v>
      </c>
      <c r="J14" s="5">
        <f t="shared" si="1"/>
        <v>1.7980000000000218E-3</v>
      </c>
      <c r="K14" s="6"/>
      <c r="L14" s="1">
        <v>0.35909999999999997</v>
      </c>
      <c r="M14" s="1">
        <v>0.35289999999999999</v>
      </c>
      <c r="N14" s="8">
        <f t="shared" si="2"/>
        <v>6.1999999999999833E-3</v>
      </c>
      <c r="O14" s="7"/>
      <c r="P14" s="1">
        <v>0.34010000000000001</v>
      </c>
      <c r="Q14" s="1">
        <v>0.33029999999999998</v>
      </c>
      <c r="R14" s="8">
        <f t="shared" si="3"/>
        <v>9.8000000000000309E-3</v>
      </c>
    </row>
    <row r="15" spans="1:18" s="2" customFormat="1">
      <c r="B15">
        <v>-3</v>
      </c>
      <c r="C15">
        <v>-2</v>
      </c>
      <c r="D15" s="1">
        <v>18.835799999999999</v>
      </c>
      <c r="E15" s="1">
        <v>18.690100000000001</v>
      </c>
      <c r="F15" s="5">
        <f t="shared" si="0"/>
        <v>0.14569999999999794</v>
      </c>
      <c r="G15" s="6"/>
      <c r="H15" s="1">
        <v>0.13117699999999999</v>
      </c>
      <c r="I15" s="1">
        <v>0.129998</v>
      </c>
      <c r="J15" s="5">
        <f t="shared" si="1"/>
        <v>1.1789999999999856E-3</v>
      </c>
      <c r="K15" s="6"/>
      <c r="L15" s="1">
        <v>0.36199999999999999</v>
      </c>
      <c r="M15" s="1">
        <v>0.35249999999999998</v>
      </c>
      <c r="N15" s="8">
        <f t="shared" si="2"/>
        <v>9.5000000000000084E-3</v>
      </c>
      <c r="O15" s="7"/>
      <c r="P15" s="1">
        <v>0.34200000000000003</v>
      </c>
      <c r="Q15" s="1">
        <v>0.32640000000000002</v>
      </c>
      <c r="R15" s="8">
        <f t="shared" si="3"/>
        <v>1.5600000000000003E-2</v>
      </c>
    </row>
    <row r="16" spans="1:18" s="2" customFormat="1">
      <c r="B16">
        <v>-2</v>
      </c>
      <c r="C16">
        <v>-2</v>
      </c>
      <c r="D16" s="1">
        <v>18.760400000000001</v>
      </c>
      <c r="E16" s="1">
        <v>18.744900000000001</v>
      </c>
      <c r="F16" s="5">
        <f t="shared" si="0"/>
        <v>1.5499999999999403E-2</v>
      </c>
      <c r="G16" s="6"/>
      <c r="H16" s="1">
        <v>0.13115199999999999</v>
      </c>
      <c r="I16" s="1">
        <v>0.12947</v>
      </c>
      <c r="J16" s="5">
        <f t="shared" si="1"/>
        <v>1.6819999999999891E-3</v>
      </c>
      <c r="K16" s="6"/>
      <c r="L16" s="1">
        <v>0.35820000000000002</v>
      </c>
      <c r="M16" s="1">
        <v>0.34810000000000002</v>
      </c>
      <c r="N16" s="8">
        <f t="shared" si="2"/>
        <v>1.0099999999999998E-2</v>
      </c>
      <c r="O16" s="7"/>
      <c r="P16" s="1">
        <v>0.33839999999999998</v>
      </c>
      <c r="Q16" s="1">
        <v>0.32779999999999998</v>
      </c>
      <c r="R16" s="8">
        <f t="shared" si="3"/>
        <v>1.0599999999999998E-2</v>
      </c>
    </row>
    <row r="17" spans="2:18" s="2" customFormat="1">
      <c r="B17">
        <v>-1</v>
      </c>
      <c r="C17">
        <v>-2</v>
      </c>
      <c r="D17" s="1">
        <v>18.520900000000001</v>
      </c>
      <c r="E17" s="1">
        <v>18.640899999999998</v>
      </c>
      <c r="F17" s="5">
        <f t="shared" si="0"/>
        <v>-0.11999999999999744</v>
      </c>
      <c r="G17" s="6"/>
      <c r="H17" s="1">
        <v>0.12723999999999999</v>
      </c>
      <c r="I17" s="1">
        <v>0.12848000000000001</v>
      </c>
      <c r="J17" s="5">
        <f t="shared" si="1"/>
        <v>-1.2400000000000189E-3</v>
      </c>
      <c r="K17" s="6"/>
      <c r="L17" s="1">
        <v>0.35639999999999999</v>
      </c>
      <c r="M17" s="1">
        <v>0.37109999999999999</v>
      </c>
      <c r="N17" s="8">
        <f t="shared" si="2"/>
        <v>-1.4699999999999991E-2</v>
      </c>
      <c r="O17" s="7"/>
      <c r="P17" s="1">
        <v>0.33700000000000002</v>
      </c>
      <c r="Q17" s="1">
        <v>0.33550000000000002</v>
      </c>
      <c r="R17" s="8">
        <f t="shared" si="3"/>
        <v>1.5000000000000013E-3</v>
      </c>
    </row>
    <row r="18" spans="2:18" s="2" customFormat="1">
      <c r="B18">
        <v>0</v>
      </c>
      <c r="C18">
        <v>-2</v>
      </c>
      <c r="D18" s="1">
        <v>18.3398</v>
      </c>
      <c r="E18" s="1">
        <v>18.429200000000002</v>
      </c>
      <c r="F18" s="5">
        <f t="shared" si="0"/>
        <v>-8.9400000000001256E-2</v>
      </c>
      <c r="G18" s="6"/>
      <c r="H18" s="1">
        <v>0.12609799999999999</v>
      </c>
      <c r="I18" s="1">
        <v>0.127029</v>
      </c>
      <c r="J18" s="5">
        <f t="shared" si="1"/>
        <v>-9.3100000000001515E-4</v>
      </c>
      <c r="K18" s="6"/>
      <c r="L18" s="1">
        <v>0.37290000000000001</v>
      </c>
      <c r="M18" s="1">
        <v>0.37059999999999998</v>
      </c>
      <c r="N18" s="8">
        <f t="shared" si="2"/>
        <v>2.3000000000000242E-3</v>
      </c>
      <c r="O18" s="7"/>
      <c r="P18" s="1">
        <v>0.35449999999999998</v>
      </c>
      <c r="Q18" s="1">
        <v>0.34499999999999997</v>
      </c>
      <c r="R18" s="8">
        <f t="shared" si="3"/>
        <v>9.5000000000000084E-3</v>
      </c>
    </row>
    <row r="19" spans="2:18" s="2" customFormat="1">
      <c r="B19">
        <v>1</v>
      </c>
      <c r="C19">
        <v>-2</v>
      </c>
      <c r="D19" s="1">
        <v>18.2683</v>
      </c>
      <c r="E19" s="1">
        <v>18.7392</v>
      </c>
      <c r="F19" s="5">
        <f t="shared" si="0"/>
        <v>-0.47090000000000032</v>
      </c>
      <c r="G19" s="6"/>
      <c r="H19" s="1">
        <v>0.12514800000000001</v>
      </c>
      <c r="I19" s="1">
        <v>0.13116900000000001</v>
      </c>
      <c r="J19" s="5">
        <f t="shared" si="1"/>
        <v>-6.0209999999999986E-3</v>
      </c>
      <c r="K19" s="6"/>
      <c r="L19" s="1">
        <v>0.36070000000000002</v>
      </c>
      <c r="M19" s="1">
        <v>0.36649999999999999</v>
      </c>
      <c r="N19" s="8">
        <f t="shared" si="2"/>
        <v>-5.7999999999999718E-3</v>
      </c>
      <c r="O19" s="7"/>
      <c r="P19" s="1">
        <v>0.3296</v>
      </c>
      <c r="Q19" s="1">
        <v>0.35039999999999999</v>
      </c>
      <c r="R19" s="8">
        <f t="shared" si="3"/>
        <v>-2.0799999999999985E-2</v>
      </c>
    </row>
    <row r="20" spans="2:18" s="2" customFormat="1">
      <c r="B20">
        <v>2</v>
      </c>
      <c r="C20">
        <v>-2</v>
      </c>
      <c r="D20" s="1">
        <v>18.485299999999999</v>
      </c>
      <c r="E20" s="1">
        <v>18.840399999999999</v>
      </c>
      <c r="F20" s="5">
        <f t="shared" si="0"/>
        <v>-0.35510000000000019</v>
      </c>
      <c r="G20" s="6"/>
      <c r="H20" s="1">
        <v>0.12737200000000001</v>
      </c>
      <c r="I20" s="1">
        <v>0.13167799999999999</v>
      </c>
      <c r="J20" s="5">
        <f t="shared" si="1"/>
        <v>-4.3059999999999765E-3</v>
      </c>
      <c r="K20" s="6"/>
      <c r="L20" s="1">
        <v>0.35870000000000002</v>
      </c>
      <c r="M20" s="1">
        <v>0.35299999999999998</v>
      </c>
      <c r="N20" s="8">
        <f t="shared" si="2"/>
        <v>5.7000000000000384E-3</v>
      </c>
      <c r="O20" s="7"/>
      <c r="P20" s="1">
        <v>0.3362</v>
      </c>
      <c r="Q20" s="1">
        <v>0.33410000000000001</v>
      </c>
      <c r="R20" s="8">
        <f t="shared" si="3"/>
        <v>2.0999999999999908E-3</v>
      </c>
    </row>
    <row r="21" spans="2:18" s="2" customFormat="1">
      <c r="B21">
        <v>3</v>
      </c>
      <c r="C21">
        <v>-2</v>
      </c>
      <c r="D21" s="1">
        <v>18.894500000000001</v>
      </c>
      <c r="E21" s="1">
        <v>19.071000000000002</v>
      </c>
      <c r="F21" s="5">
        <f t="shared" si="0"/>
        <v>-0.17650000000000077</v>
      </c>
      <c r="G21" s="6"/>
      <c r="H21" s="1">
        <v>0.13251499999999999</v>
      </c>
      <c r="I21" s="1">
        <v>0.13339500000000001</v>
      </c>
      <c r="J21" s="5">
        <f t="shared" si="1"/>
        <v>-8.8000000000001966E-4</v>
      </c>
      <c r="K21" s="6"/>
      <c r="L21" s="1">
        <v>0.3579</v>
      </c>
      <c r="M21" s="1">
        <v>0.34749999999999998</v>
      </c>
      <c r="N21" s="8">
        <f t="shared" si="2"/>
        <v>1.040000000000002E-2</v>
      </c>
      <c r="O21" s="7"/>
      <c r="P21" s="1">
        <v>0.34160000000000001</v>
      </c>
      <c r="Q21" s="1">
        <v>0.33040000000000003</v>
      </c>
      <c r="R21" s="8">
        <f t="shared" si="3"/>
        <v>1.1199999999999988E-2</v>
      </c>
    </row>
    <row r="22" spans="2:18" s="2" customFormat="1">
      <c r="B22">
        <v>4</v>
      </c>
      <c r="C22">
        <v>-2</v>
      </c>
      <c r="D22" s="1">
        <v>18.590599999999998</v>
      </c>
      <c r="E22" s="1">
        <v>18.9603</v>
      </c>
      <c r="F22" s="5">
        <f t="shared" si="0"/>
        <v>-0.36970000000000169</v>
      </c>
      <c r="G22" s="6"/>
      <c r="H22" s="1">
        <v>0.129438</v>
      </c>
      <c r="I22" s="1">
        <v>0.131464</v>
      </c>
      <c r="J22" s="5">
        <f t="shared" si="1"/>
        <v>-2.026E-3</v>
      </c>
      <c r="K22" s="6"/>
      <c r="L22" s="1">
        <v>0.3664</v>
      </c>
      <c r="M22" s="1">
        <v>0.3533</v>
      </c>
      <c r="N22" s="8">
        <f t="shared" si="2"/>
        <v>1.3100000000000001E-2</v>
      </c>
      <c r="O22" s="7"/>
      <c r="P22" s="1">
        <v>0.34649999999999997</v>
      </c>
      <c r="Q22" s="1">
        <v>0.32869999999999999</v>
      </c>
      <c r="R22" s="8">
        <f t="shared" si="3"/>
        <v>1.7799999999999983E-2</v>
      </c>
    </row>
    <row r="23" spans="2:18" s="2" customFormat="1">
      <c r="B23">
        <v>5</v>
      </c>
      <c r="C23">
        <v>-1</v>
      </c>
      <c r="D23" s="1">
        <v>18.7468</v>
      </c>
      <c r="E23" s="1">
        <v>18.5002</v>
      </c>
      <c r="F23" s="5">
        <f t="shared" si="0"/>
        <v>0.24660000000000082</v>
      </c>
      <c r="G23" s="6"/>
      <c r="H23" s="1">
        <v>0.130685</v>
      </c>
      <c r="I23" s="1">
        <v>0.12839800000000001</v>
      </c>
      <c r="J23" s="5">
        <f t="shared" si="1"/>
        <v>2.2869999999999835E-3</v>
      </c>
      <c r="K23" s="6"/>
      <c r="L23" s="1">
        <v>0.35630000000000001</v>
      </c>
      <c r="M23" s="1">
        <v>0.36270000000000002</v>
      </c>
      <c r="N23" s="8">
        <f t="shared" si="2"/>
        <v>-6.4000000000000168E-3</v>
      </c>
      <c r="O23" s="7"/>
      <c r="P23" s="1">
        <v>0.3362</v>
      </c>
      <c r="Q23" s="1">
        <v>0.33179999999999998</v>
      </c>
      <c r="R23" s="8">
        <f t="shared" si="3"/>
        <v>4.400000000000015E-3</v>
      </c>
    </row>
    <row r="24" spans="2:18" s="2" customFormat="1">
      <c r="B24">
        <v>4</v>
      </c>
      <c r="C24">
        <v>-1</v>
      </c>
      <c r="D24" s="1">
        <v>18.682300000000001</v>
      </c>
      <c r="E24" s="1">
        <v>18.651299999999999</v>
      </c>
      <c r="F24" s="5">
        <f t="shared" si="0"/>
        <v>3.1000000000002359E-2</v>
      </c>
      <c r="G24" s="6"/>
      <c r="H24" s="1">
        <v>0.130385</v>
      </c>
      <c r="I24" s="1">
        <v>0.129163</v>
      </c>
      <c r="J24" s="5">
        <f t="shared" si="1"/>
        <v>1.2220000000000009E-3</v>
      </c>
      <c r="K24" s="6"/>
      <c r="L24" s="1">
        <v>0.3574</v>
      </c>
      <c r="M24" s="1">
        <v>0.37090000000000001</v>
      </c>
      <c r="N24" s="8">
        <f t="shared" si="2"/>
        <v>-1.3500000000000012E-2</v>
      </c>
      <c r="O24" s="7"/>
      <c r="P24" s="1">
        <v>0.33879999999999999</v>
      </c>
      <c r="Q24" s="1">
        <v>0.33889999999999998</v>
      </c>
      <c r="R24" s="8">
        <f t="shared" si="3"/>
        <v>-9.9999999999988987E-5</v>
      </c>
    </row>
    <row r="25" spans="2:18" s="2" customFormat="1">
      <c r="B25">
        <v>3</v>
      </c>
      <c r="C25">
        <v>-1</v>
      </c>
      <c r="D25" s="1">
        <v>18.4239</v>
      </c>
      <c r="E25" s="1">
        <v>18.6477</v>
      </c>
      <c r="F25" s="5">
        <f t="shared" si="0"/>
        <v>-0.22380000000000067</v>
      </c>
      <c r="G25" s="6"/>
      <c r="H25" s="1">
        <v>0.12697</v>
      </c>
      <c r="I25" s="1">
        <v>0.12948200000000001</v>
      </c>
      <c r="J25" s="5">
        <f t="shared" si="1"/>
        <v>-2.5120000000000142E-3</v>
      </c>
      <c r="K25" s="6"/>
      <c r="L25" s="1">
        <v>0.36030000000000001</v>
      </c>
      <c r="M25" s="1">
        <v>0.35449999999999998</v>
      </c>
      <c r="N25" s="8">
        <f t="shared" si="2"/>
        <v>5.8000000000000274E-3</v>
      </c>
      <c r="O25" s="7"/>
      <c r="P25" s="1">
        <v>0.33710000000000001</v>
      </c>
      <c r="Q25" s="1">
        <v>0.32019999999999998</v>
      </c>
      <c r="R25" s="8">
        <f t="shared" si="3"/>
        <v>1.6900000000000026E-2</v>
      </c>
    </row>
    <row r="26" spans="2:18" s="2" customFormat="1">
      <c r="B26">
        <v>2</v>
      </c>
      <c r="C26">
        <v>-1</v>
      </c>
      <c r="D26" s="1">
        <v>18.832799999999999</v>
      </c>
      <c r="E26" s="1">
        <v>18.723700000000001</v>
      </c>
      <c r="F26" s="5">
        <f t="shared" si="0"/>
        <v>0.10909999999999798</v>
      </c>
      <c r="G26" s="6"/>
      <c r="H26" s="1">
        <v>0.13101399999999999</v>
      </c>
      <c r="I26" s="1">
        <v>0.13009499999999999</v>
      </c>
      <c r="J26" s="5">
        <f t="shared" si="1"/>
        <v>9.1900000000000315E-4</v>
      </c>
      <c r="K26" s="6"/>
      <c r="L26" s="1">
        <v>0.36049999999999999</v>
      </c>
      <c r="M26" s="1">
        <v>0.37140000000000001</v>
      </c>
      <c r="N26" s="8">
        <f t="shared" si="2"/>
        <v>-1.0900000000000021E-2</v>
      </c>
      <c r="O26" s="7"/>
      <c r="P26" s="1">
        <v>0.34439999999999998</v>
      </c>
      <c r="Q26" s="1">
        <v>0.34699999999999998</v>
      </c>
      <c r="R26" s="8">
        <f t="shared" si="3"/>
        <v>-2.5999999999999912E-3</v>
      </c>
    </row>
    <row r="27" spans="2:18" s="2" customFormat="1">
      <c r="B27">
        <v>1</v>
      </c>
      <c r="C27">
        <v>-1</v>
      </c>
      <c r="D27" s="1">
        <v>18.907699999999998</v>
      </c>
      <c r="E27" s="1">
        <v>18.588999999999999</v>
      </c>
      <c r="F27" s="5">
        <f t="shared" si="0"/>
        <v>0.31869999999999976</v>
      </c>
      <c r="G27" s="6"/>
      <c r="H27" s="1">
        <v>0.13224</v>
      </c>
      <c r="I27" s="1">
        <v>0.12817000000000001</v>
      </c>
      <c r="J27" s="5">
        <f t="shared" si="1"/>
        <v>4.0699999999999903E-3</v>
      </c>
      <c r="K27" s="6"/>
      <c r="L27" s="1">
        <v>0.35270000000000001</v>
      </c>
      <c r="M27" s="1">
        <v>0.3644</v>
      </c>
      <c r="N27" s="8">
        <f t="shared" si="2"/>
        <v>-1.1699999999999988E-2</v>
      </c>
      <c r="O27" s="7"/>
      <c r="P27" s="1">
        <v>0.3387</v>
      </c>
      <c r="Q27" s="1">
        <v>0.33810000000000001</v>
      </c>
      <c r="R27" s="8">
        <f t="shared" si="3"/>
        <v>5.9999999999998943E-4</v>
      </c>
    </row>
    <row r="28" spans="2:18" s="2" customFormat="1">
      <c r="B28">
        <v>0</v>
      </c>
      <c r="C28">
        <v>-1</v>
      </c>
      <c r="D28" s="1">
        <v>18.499099999999999</v>
      </c>
      <c r="E28" s="1">
        <v>18.589600000000001</v>
      </c>
      <c r="F28" s="5">
        <f t="shared" si="0"/>
        <v>-9.0500000000002245E-2</v>
      </c>
      <c r="G28" s="6"/>
      <c r="H28" s="1">
        <v>0.126725</v>
      </c>
      <c r="I28" s="1">
        <v>0.12603600000000001</v>
      </c>
      <c r="J28" s="5">
        <f t="shared" si="1"/>
        <v>6.8899999999999517E-4</v>
      </c>
      <c r="K28" s="6"/>
      <c r="L28" s="1">
        <v>0.36780000000000002</v>
      </c>
      <c r="M28" s="1">
        <v>0.36909999999999998</v>
      </c>
      <c r="N28" s="8">
        <f t="shared" si="2"/>
        <v>-1.2999999999999678E-3</v>
      </c>
      <c r="O28" s="7"/>
      <c r="P28" s="1">
        <v>0.3483</v>
      </c>
      <c r="Q28" s="1">
        <v>0.35089999999999999</v>
      </c>
      <c r="R28" s="8">
        <f t="shared" si="3"/>
        <v>-2.5999999999999912E-3</v>
      </c>
    </row>
    <row r="29" spans="2:18" s="2" customFormat="1">
      <c r="B29">
        <v>-1</v>
      </c>
      <c r="C29">
        <v>-1</v>
      </c>
      <c r="D29" s="1">
        <v>18.591899999999999</v>
      </c>
      <c r="E29" s="1">
        <v>18.819600000000001</v>
      </c>
      <c r="F29" s="5">
        <f t="shared" si="0"/>
        <v>-0.22770000000000223</v>
      </c>
      <c r="G29" s="6"/>
      <c r="H29" s="1">
        <v>0.12826899999999999</v>
      </c>
      <c r="I29" s="1">
        <v>0.12940399999999999</v>
      </c>
      <c r="J29" s="5">
        <f t="shared" si="1"/>
        <v>-1.1349999999999971E-3</v>
      </c>
      <c r="K29" s="6"/>
      <c r="L29" s="1">
        <v>0.36780000000000002</v>
      </c>
      <c r="M29" s="1">
        <v>0.35720000000000002</v>
      </c>
      <c r="N29" s="8">
        <f t="shared" si="2"/>
        <v>1.0599999999999998E-2</v>
      </c>
      <c r="O29" s="7"/>
      <c r="P29" s="1">
        <v>0.34549999999999997</v>
      </c>
      <c r="Q29" s="1">
        <v>0.33210000000000001</v>
      </c>
      <c r="R29" s="8">
        <f t="shared" si="3"/>
        <v>1.3399999999999967E-2</v>
      </c>
    </row>
    <row r="30" spans="2:18" s="2" customFormat="1">
      <c r="B30">
        <v>-2</v>
      </c>
      <c r="C30">
        <v>-1</v>
      </c>
      <c r="D30" s="1">
        <v>18.376100000000001</v>
      </c>
      <c r="E30" s="1">
        <v>18.2882</v>
      </c>
      <c r="F30" s="5">
        <f t="shared" si="0"/>
        <v>8.7900000000001199E-2</v>
      </c>
      <c r="G30" s="6"/>
      <c r="H30" s="1">
        <v>0.127388</v>
      </c>
      <c r="I30" s="1">
        <v>0.12567800000000001</v>
      </c>
      <c r="J30" s="5">
        <f t="shared" si="1"/>
        <v>1.7099999999999893E-3</v>
      </c>
      <c r="K30" s="6"/>
      <c r="L30" s="1">
        <v>0.36880000000000002</v>
      </c>
      <c r="M30" s="1">
        <v>0.3584</v>
      </c>
      <c r="N30" s="8">
        <f t="shared" si="2"/>
        <v>1.040000000000002E-2</v>
      </c>
      <c r="O30" s="7"/>
      <c r="P30" s="1">
        <v>0.34639999999999999</v>
      </c>
      <c r="Q30" s="1">
        <v>0.33939999999999998</v>
      </c>
      <c r="R30" s="8">
        <f t="shared" si="3"/>
        <v>7.0000000000000062E-3</v>
      </c>
    </row>
    <row r="31" spans="2:18" s="2" customFormat="1">
      <c r="B31">
        <v>-3</v>
      </c>
      <c r="C31">
        <v>-1</v>
      </c>
      <c r="D31" s="1">
        <v>19.9374</v>
      </c>
      <c r="E31" s="1">
        <v>19.488099999999999</v>
      </c>
      <c r="F31" s="5">
        <f t="shared" si="0"/>
        <v>0.44930000000000092</v>
      </c>
      <c r="G31" s="6"/>
      <c r="H31" s="1">
        <v>0.14277000000000001</v>
      </c>
      <c r="I31" s="1">
        <v>0.13887099999999999</v>
      </c>
      <c r="J31" s="5">
        <f t="shared" si="1"/>
        <v>3.8990000000000136E-3</v>
      </c>
      <c r="K31" s="6"/>
      <c r="L31" s="1">
        <v>0.31319999999999998</v>
      </c>
      <c r="M31" s="1">
        <v>0.32890000000000003</v>
      </c>
      <c r="N31" s="8">
        <f t="shared" si="2"/>
        <v>-1.5700000000000047E-2</v>
      </c>
      <c r="O31" s="7"/>
      <c r="P31" s="1">
        <v>0.29599999999999999</v>
      </c>
      <c r="Q31" s="1">
        <v>0.30449999999999999</v>
      </c>
      <c r="R31" s="8">
        <f t="shared" si="3"/>
        <v>-8.5000000000000075E-3</v>
      </c>
    </row>
    <row r="32" spans="2:18" s="2" customFormat="1">
      <c r="B32">
        <v>-4</v>
      </c>
      <c r="C32">
        <v>-1</v>
      </c>
      <c r="D32" s="1">
        <v>18.387899999999998</v>
      </c>
      <c r="E32" s="1">
        <v>18.7681</v>
      </c>
      <c r="F32" s="5">
        <f t="shared" si="0"/>
        <v>-0.38020000000000209</v>
      </c>
      <c r="G32" s="6"/>
      <c r="H32" s="1">
        <v>0.12778900000000001</v>
      </c>
      <c r="I32" s="1">
        <v>0.13184399999999999</v>
      </c>
      <c r="J32" s="5">
        <f t="shared" si="1"/>
        <v>-4.0549999999999753E-3</v>
      </c>
      <c r="K32" s="6"/>
      <c r="L32" s="1">
        <v>0.36009999999999998</v>
      </c>
      <c r="M32" s="1">
        <v>0.36199999999999999</v>
      </c>
      <c r="N32" s="8">
        <f t="shared" si="2"/>
        <v>-1.9000000000000128E-3</v>
      </c>
      <c r="O32" s="7"/>
      <c r="P32" s="1">
        <v>0.34360000000000002</v>
      </c>
      <c r="Q32" s="1">
        <v>0.3367</v>
      </c>
      <c r="R32" s="8">
        <f t="shared" si="3"/>
        <v>6.9000000000000172E-3</v>
      </c>
    </row>
    <row r="33" spans="2:18" s="2" customFormat="1">
      <c r="B33">
        <v>-5</v>
      </c>
      <c r="C33">
        <v>-1</v>
      </c>
      <c r="D33" s="1">
        <v>18.5684</v>
      </c>
      <c r="E33" s="1">
        <v>18.5731</v>
      </c>
      <c r="F33" s="5">
        <f t="shared" si="0"/>
        <v>-4.6999999999997044E-3</v>
      </c>
      <c r="G33" s="6"/>
      <c r="H33" s="1">
        <v>0.13075000000000001</v>
      </c>
      <c r="I33" s="1">
        <v>0.129665</v>
      </c>
      <c r="J33" s="5">
        <f t="shared" si="1"/>
        <v>1.0850000000000026E-3</v>
      </c>
      <c r="K33" s="6"/>
      <c r="L33" s="1">
        <v>0.36209999999999998</v>
      </c>
      <c r="M33" s="1">
        <v>0.34439999999999998</v>
      </c>
      <c r="N33" s="8">
        <f t="shared" si="2"/>
        <v>1.7699999999999994E-2</v>
      </c>
      <c r="O33" s="7"/>
      <c r="P33" s="1">
        <v>0.3377</v>
      </c>
      <c r="Q33" s="1">
        <v>0.32329999999999998</v>
      </c>
      <c r="R33" s="8">
        <f t="shared" si="3"/>
        <v>1.4400000000000024E-2</v>
      </c>
    </row>
    <row r="34" spans="2:18" s="2" customFormat="1">
      <c r="B34">
        <v>-5</v>
      </c>
      <c r="C34">
        <v>0</v>
      </c>
      <c r="D34" s="1">
        <v>18.918600000000001</v>
      </c>
      <c r="E34" s="1">
        <v>18.206299999999999</v>
      </c>
      <c r="F34" s="5">
        <f t="shared" si="0"/>
        <v>0.7123000000000026</v>
      </c>
      <c r="G34" s="6"/>
      <c r="H34" s="1">
        <v>0.13403200000000001</v>
      </c>
      <c r="I34" s="1">
        <v>0.128136</v>
      </c>
      <c r="J34" s="5">
        <f t="shared" si="1"/>
        <v>5.8960000000000123E-3</v>
      </c>
      <c r="K34" s="6"/>
      <c r="L34" s="1">
        <v>0.34010000000000001</v>
      </c>
      <c r="M34" s="1">
        <v>0.36980000000000002</v>
      </c>
      <c r="N34" s="8">
        <f t="shared" si="2"/>
        <v>-2.9700000000000004E-2</v>
      </c>
      <c r="O34" s="7"/>
      <c r="P34" s="1">
        <v>0.31759999999999999</v>
      </c>
      <c r="Q34" s="1">
        <v>0.32750000000000001</v>
      </c>
      <c r="R34" s="8">
        <f t="shared" si="3"/>
        <v>-9.9000000000000199E-3</v>
      </c>
    </row>
    <row r="35" spans="2:18" s="2" customFormat="1">
      <c r="B35">
        <v>-4</v>
      </c>
      <c r="C35">
        <v>0</v>
      </c>
      <c r="D35" s="1">
        <v>18.802</v>
      </c>
      <c r="E35" s="1">
        <v>18.2927</v>
      </c>
      <c r="F35" s="5">
        <f t="shared" si="0"/>
        <v>0.50929999999999964</v>
      </c>
      <c r="G35" s="6"/>
      <c r="H35" s="1">
        <v>0.13161400000000001</v>
      </c>
      <c r="I35" s="1">
        <v>0.12753700000000001</v>
      </c>
      <c r="J35" s="5">
        <f t="shared" si="1"/>
        <v>4.0769999999999973E-3</v>
      </c>
      <c r="K35" s="6"/>
      <c r="L35" s="1">
        <v>0.35620000000000002</v>
      </c>
      <c r="M35" s="1">
        <v>0.35809999999999997</v>
      </c>
      <c r="N35" s="8">
        <f t="shared" si="2"/>
        <v>-1.8999999999999573E-3</v>
      </c>
      <c r="O35" s="7"/>
      <c r="P35" s="1">
        <v>0.3327</v>
      </c>
      <c r="Q35" s="1">
        <v>0.33210000000000001</v>
      </c>
      <c r="R35" s="8">
        <f t="shared" si="3"/>
        <v>5.9999999999998943E-4</v>
      </c>
    </row>
    <row r="36" spans="2:18" s="2" customFormat="1">
      <c r="B36">
        <v>-3</v>
      </c>
      <c r="C36">
        <v>0</v>
      </c>
      <c r="D36" s="1">
        <v>18.758700000000001</v>
      </c>
      <c r="E36" s="1">
        <v>18.685500000000001</v>
      </c>
      <c r="F36" s="5">
        <f t="shared" si="0"/>
        <v>7.3199999999999932E-2</v>
      </c>
      <c r="G36" s="6"/>
      <c r="H36" s="1">
        <v>0.13181799999999999</v>
      </c>
      <c r="I36" s="1">
        <v>0.13006599999999999</v>
      </c>
      <c r="J36" s="5">
        <f t="shared" si="1"/>
        <v>1.7520000000000036E-3</v>
      </c>
      <c r="K36" s="6"/>
      <c r="L36" s="1">
        <v>0.36149999999999999</v>
      </c>
      <c r="M36" s="1">
        <v>0.36649999999999999</v>
      </c>
      <c r="N36" s="8">
        <f t="shared" si="2"/>
        <v>-5.0000000000000044E-3</v>
      </c>
      <c r="O36" s="7"/>
      <c r="P36" s="1">
        <v>0.3422</v>
      </c>
      <c r="Q36" s="1">
        <v>0.34770000000000001</v>
      </c>
      <c r="R36" s="8">
        <f t="shared" si="3"/>
        <v>-5.5000000000000049E-3</v>
      </c>
    </row>
    <row r="37" spans="2:18" s="2" customFormat="1">
      <c r="B37">
        <v>-2</v>
      </c>
      <c r="C37">
        <v>0</v>
      </c>
      <c r="D37" s="1">
        <v>18.467700000000001</v>
      </c>
      <c r="E37" s="1">
        <v>18.494399999999999</v>
      </c>
      <c r="F37" s="5">
        <f t="shared" si="0"/>
        <v>-2.669999999999817E-2</v>
      </c>
      <c r="G37" s="6"/>
      <c r="H37" s="1">
        <v>0.12846099999999999</v>
      </c>
      <c r="I37" s="1">
        <v>0.12734799999999999</v>
      </c>
      <c r="J37" s="5">
        <f t="shared" si="1"/>
        <v>1.1130000000000029E-3</v>
      </c>
      <c r="K37" s="6"/>
      <c r="L37" s="1">
        <v>0.36259999999999998</v>
      </c>
      <c r="M37" s="1">
        <v>0.35639999999999999</v>
      </c>
      <c r="N37" s="8">
        <f t="shared" si="2"/>
        <v>6.1999999999999833E-3</v>
      </c>
      <c r="O37" s="7"/>
      <c r="P37" s="1">
        <v>0.34860000000000002</v>
      </c>
      <c r="Q37" s="1">
        <v>0.33350000000000002</v>
      </c>
      <c r="R37" s="8">
        <f t="shared" si="3"/>
        <v>1.5100000000000002E-2</v>
      </c>
    </row>
    <row r="38" spans="2:18" s="2" customFormat="1">
      <c r="B38">
        <v>-1</v>
      </c>
      <c r="C38">
        <v>0</v>
      </c>
      <c r="D38" s="1">
        <v>18.494900000000001</v>
      </c>
      <c r="E38" s="1">
        <v>18.5745</v>
      </c>
      <c r="F38" s="5">
        <f t="shared" si="0"/>
        <v>-7.9599999999999227E-2</v>
      </c>
      <c r="G38" s="6"/>
      <c r="H38" s="1">
        <v>0.127497</v>
      </c>
      <c r="I38" s="1">
        <v>0.128084</v>
      </c>
      <c r="J38" s="5">
        <f t="shared" si="1"/>
        <v>-5.8700000000000419E-4</v>
      </c>
      <c r="K38" s="6"/>
      <c r="L38" s="1">
        <v>0.36720000000000003</v>
      </c>
      <c r="M38" s="1">
        <v>0.36890000000000001</v>
      </c>
      <c r="N38" s="8">
        <f t="shared" si="2"/>
        <v>-1.6999999999999793E-3</v>
      </c>
      <c r="O38" s="7"/>
      <c r="P38" s="1">
        <v>0.34889999999999999</v>
      </c>
      <c r="Q38" s="1">
        <v>0.34210000000000002</v>
      </c>
      <c r="R38" s="8">
        <f t="shared" si="3"/>
        <v>6.7999999999999727E-3</v>
      </c>
    </row>
    <row r="39" spans="2:18" s="2" customFormat="1">
      <c r="B39">
        <v>0</v>
      </c>
      <c r="C39">
        <v>0</v>
      </c>
      <c r="D39" s="1">
        <v>18.670200000000001</v>
      </c>
      <c r="E39" s="1">
        <v>18.938400000000001</v>
      </c>
      <c r="F39" s="5">
        <f t="shared" si="0"/>
        <v>-0.26820000000000022</v>
      </c>
      <c r="G39" s="6"/>
      <c r="H39" s="1">
        <v>0.127806</v>
      </c>
      <c r="I39" s="1">
        <v>0.13034399999999999</v>
      </c>
      <c r="J39" s="5">
        <f t="shared" si="1"/>
        <v>-2.5379999999999847E-3</v>
      </c>
      <c r="K39" s="6"/>
      <c r="L39" s="1">
        <v>0.35859999999999997</v>
      </c>
      <c r="M39" s="1">
        <v>0.35980000000000001</v>
      </c>
      <c r="N39" s="8">
        <f t="shared" si="2"/>
        <v>-1.2000000000000344E-3</v>
      </c>
      <c r="O39" s="7"/>
      <c r="P39" s="1">
        <v>0.34110000000000001</v>
      </c>
      <c r="Q39" s="1">
        <v>0.3427</v>
      </c>
      <c r="R39" s="8">
        <f t="shared" si="3"/>
        <v>-1.5999999999999903E-3</v>
      </c>
    </row>
    <row r="40" spans="2:18" s="2" customFormat="1">
      <c r="B40">
        <v>1</v>
      </c>
      <c r="C40">
        <v>0</v>
      </c>
      <c r="D40" s="1">
        <v>18.577000000000002</v>
      </c>
      <c r="E40" s="1">
        <v>18.8566</v>
      </c>
      <c r="F40" s="5">
        <f t="shared" si="0"/>
        <v>-0.27959999999999852</v>
      </c>
      <c r="G40" s="6"/>
      <c r="H40" s="1">
        <v>0.127747</v>
      </c>
      <c r="I40" s="1">
        <v>0.13117200000000001</v>
      </c>
      <c r="J40" s="5">
        <f t="shared" si="1"/>
        <v>-3.4250000000000114E-3</v>
      </c>
      <c r="K40" s="6"/>
      <c r="L40" s="1">
        <v>0.35549999999999998</v>
      </c>
      <c r="M40" s="1">
        <v>0.36370000000000002</v>
      </c>
      <c r="N40" s="8">
        <f t="shared" si="2"/>
        <v>-8.2000000000000406E-3</v>
      </c>
      <c r="O40" s="7"/>
      <c r="P40" s="1">
        <v>0.33379999999999999</v>
      </c>
      <c r="Q40" s="1">
        <v>0.34360000000000002</v>
      </c>
      <c r="R40" s="8">
        <f t="shared" si="3"/>
        <v>-9.8000000000000309E-3</v>
      </c>
    </row>
    <row r="41" spans="2:18" s="2" customFormat="1">
      <c r="B41">
        <v>2</v>
      </c>
      <c r="C41">
        <v>0</v>
      </c>
      <c r="D41" s="1">
        <v>18.673200000000001</v>
      </c>
      <c r="E41" s="1">
        <v>18.545400000000001</v>
      </c>
      <c r="F41" s="5">
        <f t="shared" si="0"/>
        <v>0.12780000000000058</v>
      </c>
      <c r="G41" s="6"/>
      <c r="H41" s="1">
        <v>0.130216</v>
      </c>
      <c r="I41" s="1">
        <v>0.12762799999999999</v>
      </c>
      <c r="J41" s="5">
        <f t="shared" si="1"/>
        <v>2.588000000000007E-3</v>
      </c>
      <c r="K41" s="6"/>
      <c r="L41" s="1">
        <v>0.35720000000000002</v>
      </c>
      <c r="M41" s="1">
        <v>0.36199999999999999</v>
      </c>
      <c r="N41" s="8">
        <f t="shared" si="2"/>
        <v>-4.799999999999971E-3</v>
      </c>
      <c r="O41" s="7"/>
      <c r="P41" s="1">
        <v>0.34210000000000002</v>
      </c>
      <c r="Q41" s="1">
        <v>0.34310000000000002</v>
      </c>
      <c r="R41" s="8">
        <f t="shared" si="3"/>
        <v>-1.0000000000000009E-3</v>
      </c>
    </row>
    <row r="42" spans="2:18" s="2" customFormat="1">
      <c r="B42">
        <v>3</v>
      </c>
      <c r="C42">
        <v>0</v>
      </c>
      <c r="D42" s="1">
        <v>18.504799999999999</v>
      </c>
      <c r="E42" s="1">
        <v>18.402799999999999</v>
      </c>
      <c r="F42" s="5">
        <f t="shared" si="0"/>
        <v>0.10200000000000031</v>
      </c>
      <c r="G42" s="6"/>
      <c r="H42" s="1">
        <v>0.12859200000000001</v>
      </c>
      <c r="I42" s="1">
        <v>0.13098000000000001</v>
      </c>
      <c r="J42" s="5">
        <f t="shared" si="1"/>
        <v>-2.3880000000000012E-3</v>
      </c>
      <c r="K42" s="6"/>
      <c r="L42" s="1">
        <v>0.36420000000000002</v>
      </c>
      <c r="M42" s="1">
        <v>0.36130000000000001</v>
      </c>
      <c r="N42" s="8">
        <f t="shared" si="2"/>
        <v>2.9000000000000137E-3</v>
      </c>
      <c r="O42" s="7"/>
      <c r="P42" s="1">
        <v>0.3417</v>
      </c>
      <c r="Q42" s="1">
        <v>0.34470000000000001</v>
      </c>
      <c r="R42" s="8">
        <f t="shared" si="3"/>
        <v>-3.0000000000000027E-3</v>
      </c>
    </row>
    <row r="43" spans="2:18" s="2" customFormat="1">
      <c r="B43">
        <v>4</v>
      </c>
      <c r="C43">
        <v>0</v>
      </c>
      <c r="D43" s="1">
        <v>19.057300000000001</v>
      </c>
      <c r="E43" s="1">
        <v>18.647200000000002</v>
      </c>
      <c r="F43" s="5">
        <f t="shared" si="0"/>
        <v>0.41009999999999991</v>
      </c>
      <c r="G43" s="6"/>
      <c r="H43" s="1">
        <v>0.13411100000000001</v>
      </c>
      <c r="I43" s="1">
        <v>0.12945200000000001</v>
      </c>
      <c r="J43" s="5">
        <f t="shared" si="1"/>
        <v>4.6589999999999965E-3</v>
      </c>
      <c r="K43" s="6"/>
      <c r="L43" s="1">
        <v>0.34710000000000002</v>
      </c>
      <c r="M43" s="1">
        <v>0.36080000000000001</v>
      </c>
      <c r="N43" s="8">
        <f t="shared" si="2"/>
        <v>-1.369999999999999E-2</v>
      </c>
      <c r="O43" s="7"/>
      <c r="P43" s="1">
        <v>0.33350000000000002</v>
      </c>
      <c r="Q43" s="1">
        <v>0.33839999999999998</v>
      </c>
      <c r="R43" s="8">
        <f t="shared" si="3"/>
        <v>-4.8999999999999599E-3</v>
      </c>
    </row>
    <row r="44" spans="2:18" s="2" customFormat="1">
      <c r="B44">
        <v>5</v>
      </c>
      <c r="C44">
        <v>0</v>
      </c>
      <c r="D44" s="1">
        <v>18.846</v>
      </c>
      <c r="E44" s="1">
        <v>18.62</v>
      </c>
      <c r="F44" s="5">
        <f t="shared" si="0"/>
        <v>0.22599999999999909</v>
      </c>
      <c r="G44" s="6"/>
      <c r="H44" s="1">
        <v>0.13130700000000001</v>
      </c>
      <c r="I44" s="1">
        <v>0.130993</v>
      </c>
      <c r="J44" s="5">
        <f t="shared" si="1"/>
        <v>3.1400000000000872E-4</v>
      </c>
      <c r="K44" s="6"/>
      <c r="L44" s="1">
        <v>0.35089999999999999</v>
      </c>
      <c r="M44" s="1">
        <v>0.36330000000000001</v>
      </c>
      <c r="N44" s="8">
        <f t="shared" si="2"/>
        <v>-1.2400000000000022E-2</v>
      </c>
      <c r="O44" s="7"/>
      <c r="P44" s="1">
        <v>0.32940000000000003</v>
      </c>
      <c r="Q44" s="1">
        <v>0.3392</v>
      </c>
      <c r="R44" s="8">
        <f t="shared" si="3"/>
        <v>-9.7999999999999754E-3</v>
      </c>
    </row>
    <row r="45" spans="2:18" s="2" customFormat="1">
      <c r="B45">
        <v>5</v>
      </c>
      <c r="C45">
        <v>1</v>
      </c>
      <c r="D45" s="1">
        <v>18.426100000000002</v>
      </c>
      <c r="E45" s="1">
        <v>17.942499999999999</v>
      </c>
      <c r="F45" s="5">
        <f t="shared" si="0"/>
        <v>0.48360000000000269</v>
      </c>
      <c r="G45" s="6"/>
      <c r="H45" s="1">
        <v>0.128492</v>
      </c>
      <c r="I45" s="1">
        <v>0.130134</v>
      </c>
      <c r="J45" s="5">
        <f t="shared" si="1"/>
        <v>-1.6420000000000046E-3</v>
      </c>
      <c r="K45" s="6"/>
      <c r="L45" s="1">
        <v>0.36399999999999999</v>
      </c>
      <c r="M45" s="1">
        <v>0.35449999999999998</v>
      </c>
      <c r="N45" s="8">
        <f t="shared" si="2"/>
        <v>9.5000000000000084E-3</v>
      </c>
      <c r="O45" s="7"/>
      <c r="P45" s="1">
        <v>0.34520000000000001</v>
      </c>
      <c r="Q45" s="1">
        <v>0.32779999999999998</v>
      </c>
      <c r="R45" s="8">
        <f t="shared" si="3"/>
        <v>1.7400000000000027E-2</v>
      </c>
    </row>
    <row r="46" spans="2:18" s="2" customFormat="1">
      <c r="B46">
        <v>4</v>
      </c>
      <c r="C46">
        <v>1</v>
      </c>
      <c r="D46" s="1">
        <v>18.3322</v>
      </c>
      <c r="E46" s="1">
        <v>13.053900000000001</v>
      </c>
      <c r="F46" s="5">
        <f t="shared" si="0"/>
        <v>5.2782999999999998</v>
      </c>
      <c r="G46" s="6"/>
      <c r="H46" s="1">
        <v>0.13017200000000001</v>
      </c>
      <c r="I46" s="1">
        <v>0.13147400000000001</v>
      </c>
      <c r="J46" s="5">
        <f t="shared" si="1"/>
        <v>-1.3019999999999976E-3</v>
      </c>
      <c r="K46" s="6"/>
      <c r="L46" s="1">
        <v>0.35980000000000001</v>
      </c>
      <c r="M46" s="1">
        <v>0.34770000000000001</v>
      </c>
      <c r="N46" s="8">
        <f t="shared" si="2"/>
        <v>1.21E-2</v>
      </c>
      <c r="O46" s="7"/>
      <c r="P46" s="1">
        <v>0.33889999999999998</v>
      </c>
      <c r="Q46" s="1">
        <v>0.3286</v>
      </c>
      <c r="R46" s="8">
        <f t="shared" si="3"/>
        <v>1.0299999999999976E-2</v>
      </c>
    </row>
    <row r="47" spans="2:18" s="2" customFormat="1">
      <c r="B47">
        <v>3</v>
      </c>
      <c r="C47">
        <v>1</v>
      </c>
      <c r="D47" s="1">
        <v>17.3049</v>
      </c>
      <c r="E47" s="1">
        <v>17.816500000000001</v>
      </c>
      <c r="F47" s="5">
        <f t="shared" si="0"/>
        <v>-0.51160000000000139</v>
      </c>
      <c r="G47" s="6"/>
      <c r="H47" s="1">
        <v>0.13339799999999999</v>
      </c>
      <c r="I47" s="1">
        <v>0.131102</v>
      </c>
      <c r="J47" s="5">
        <f t="shared" si="1"/>
        <v>2.2959999999999925E-3</v>
      </c>
      <c r="K47" s="6"/>
      <c r="L47" s="1">
        <v>0.35199999999999998</v>
      </c>
      <c r="M47" s="1">
        <v>0.35349999999999998</v>
      </c>
      <c r="N47" s="8">
        <f t="shared" si="2"/>
        <v>-1.5000000000000013E-3</v>
      </c>
      <c r="O47" s="7"/>
      <c r="P47" s="1">
        <v>0.32890000000000003</v>
      </c>
      <c r="Q47" s="1">
        <v>0.32700000000000001</v>
      </c>
      <c r="R47" s="8">
        <f t="shared" si="3"/>
        <v>1.9000000000000128E-3</v>
      </c>
    </row>
    <row r="48" spans="2:18" s="2" customFormat="1">
      <c r="B48">
        <v>2</v>
      </c>
      <c r="C48">
        <v>1</v>
      </c>
      <c r="D48" s="1">
        <v>18.842700000000001</v>
      </c>
      <c r="E48" s="1">
        <v>18.474399999999999</v>
      </c>
      <c r="F48" s="5">
        <f t="shared" si="0"/>
        <v>0.3683000000000014</v>
      </c>
      <c r="G48" s="6"/>
      <c r="H48" s="1">
        <v>0.13040499999999999</v>
      </c>
      <c r="I48" s="1">
        <v>0.12814</v>
      </c>
      <c r="J48" s="5">
        <f t="shared" si="1"/>
        <v>2.2649999999999892E-3</v>
      </c>
      <c r="K48" s="6"/>
      <c r="L48" s="1">
        <v>0.34589999999999999</v>
      </c>
      <c r="M48" s="1">
        <v>0.3669</v>
      </c>
      <c r="N48" s="8">
        <f t="shared" si="2"/>
        <v>-2.1000000000000019E-2</v>
      </c>
      <c r="O48" s="7"/>
      <c r="P48" s="1">
        <v>0.32940000000000003</v>
      </c>
      <c r="Q48" s="1">
        <v>0.33529999999999999</v>
      </c>
      <c r="R48" s="8">
        <f t="shared" si="3"/>
        <v>-5.8999999999999608E-3</v>
      </c>
    </row>
    <row r="49" spans="2:18" s="2" customFormat="1">
      <c r="B49">
        <v>1</v>
      </c>
      <c r="C49">
        <v>1</v>
      </c>
      <c r="D49" s="1">
        <v>18.675699999999999</v>
      </c>
      <c r="E49" s="1">
        <v>18.594899999999999</v>
      </c>
      <c r="F49" s="5">
        <f t="shared" si="0"/>
        <v>8.0799999999999983E-2</v>
      </c>
      <c r="G49" s="6"/>
      <c r="H49" s="1">
        <v>0.13012899999999999</v>
      </c>
      <c r="I49" s="1">
        <v>0.12839999999999999</v>
      </c>
      <c r="J49" s="5">
        <f t="shared" si="1"/>
        <v>1.7290000000000083E-3</v>
      </c>
      <c r="K49" s="6"/>
      <c r="L49" s="1">
        <v>0.3574</v>
      </c>
      <c r="M49" s="1">
        <v>0.37690000000000001</v>
      </c>
      <c r="N49" s="8">
        <f t="shared" si="2"/>
        <v>-1.9500000000000017E-2</v>
      </c>
      <c r="O49" s="7"/>
      <c r="P49" s="1">
        <v>0.34399999999999997</v>
      </c>
      <c r="Q49" s="1">
        <v>0.3584</v>
      </c>
      <c r="R49" s="8">
        <f t="shared" si="3"/>
        <v>-1.4400000000000024E-2</v>
      </c>
    </row>
    <row r="50" spans="2:18" s="2" customFormat="1">
      <c r="B50">
        <v>0</v>
      </c>
      <c r="C50">
        <v>1</v>
      </c>
      <c r="D50" s="1">
        <v>18.584599999999998</v>
      </c>
      <c r="E50" s="1">
        <v>18.395199999999999</v>
      </c>
      <c r="F50" s="5">
        <f t="shared" si="0"/>
        <v>0.18939999999999912</v>
      </c>
      <c r="G50" s="6"/>
      <c r="H50" s="1">
        <v>0.12909999999999999</v>
      </c>
      <c r="I50" s="1">
        <v>0.127336</v>
      </c>
      <c r="J50" s="5">
        <f t="shared" si="1"/>
        <v>1.7639999999999878E-3</v>
      </c>
      <c r="K50" s="6"/>
      <c r="L50" s="1">
        <v>0.3589</v>
      </c>
      <c r="M50" s="1">
        <v>0.36759999999999998</v>
      </c>
      <c r="N50" s="8">
        <f t="shared" si="2"/>
        <v>-8.6999999999999855E-3</v>
      </c>
      <c r="O50" s="7"/>
      <c r="P50" s="1">
        <v>0.34499999999999997</v>
      </c>
      <c r="Q50" s="1">
        <v>0.34260000000000002</v>
      </c>
      <c r="R50" s="8">
        <f t="shared" si="3"/>
        <v>2.3999999999999577E-3</v>
      </c>
    </row>
    <row r="51" spans="2:18" s="2" customFormat="1">
      <c r="B51">
        <v>-1</v>
      </c>
      <c r="C51">
        <v>1</v>
      </c>
      <c r="D51" s="1">
        <v>18.602699999999999</v>
      </c>
      <c r="E51" s="1">
        <v>18.435099999999998</v>
      </c>
      <c r="F51" s="5">
        <f t="shared" si="0"/>
        <v>0.16760000000000019</v>
      </c>
      <c r="G51" s="6"/>
      <c r="H51" s="1">
        <v>0.128243</v>
      </c>
      <c r="I51" s="1">
        <v>0.12757399999999999</v>
      </c>
      <c r="J51" s="5">
        <f t="shared" si="1"/>
        <v>6.6900000000000293E-4</v>
      </c>
      <c r="K51" s="6"/>
      <c r="L51" s="1">
        <v>0.3508</v>
      </c>
      <c r="M51" s="1">
        <v>0.36470000000000002</v>
      </c>
      <c r="N51" s="8">
        <f t="shared" si="2"/>
        <v>-1.3900000000000023E-2</v>
      </c>
      <c r="O51" s="7"/>
      <c r="P51" s="1">
        <v>0.32790000000000002</v>
      </c>
      <c r="Q51" s="1">
        <v>0.34449999999999997</v>
      </c>
      <c r="R51" s="8">
        <f t="shared" si="3"/>
        <v>-1.6599999999999948E-2</v>
      </c>
    </row>
    <row r="52" spans="2:18" s="2" customFormat="1">
      <c r="B52">
        <v>-2</v>
      </c>
      <c r="C52">
        <v>1</v>
      </c>
      <c r="D52" s="1">
        <v>18.448399999999999</v>
      </c>
      <c r="E52" s="1">
        <v>18.672599999999999</v>
      </c>
      <c r="F52" s="5">
        <f t="shared" si="0"/>
        <v>-0.22419999999999973</v>
      </c>
      <c r="G52" s="6"/>
      <c r="H52" s="1">
        <v>0.12815299999999999</v>
      </c>
      <c r="I52" s="1">
        <v>0.12956999999999999</v>
      </c>
      <c r="J52" s="5">
        <f t="shared" si="1"/>
        <v>-1.4170000000000016E-3</v>
      </c>
      <c r="K52" s="6"/>
      <c r="L52" s="1">
        <v>0.3523</v>
      </c>
      <c r="M52" s="1">
        <v>0.3533</v>
      </c>
      <c r="N52" s="8">
        <f t="shared" si="2"/>
        <v>-1.0000000000000009E-3</v>
      </c>
      <c r="O52" s="7"/>
      <c r="P52" s="1">
        <v>0.33400000000000002</v>
      </c>
      <c r="Q52" s="1">
        <v>0.32629999999999998</v>
      </c>
      <c r="R52" s="8">
        <f t="shared" si="3"/>
        <v>7.7000000000000401E-3</v>
      </c>
    </row>
    <row r="53" spans="2:18" s="2" customFormat="1">
      <c r="B53">
        <v>-3</v>
      </c>
      <c r="C53">
        <v>1</v>
      </c>
      <c r="D53" s="1">
        <v>18.7578</v>
      </c>
      <c r="E53" s="1">
        <v>18.718900000000001</v>
      </c>
      <c r="F53" s="5">
        <f t="shared" si="0"/>
        <v>3.8899999999998158E-2</v>
      </c>
      <c r="G53" s="6"/>
      <c r="H53" s="1">
        <v>0.13058700000000001</v>
      </c>
      <c r="I53" s="1">
        <v>0.13109599999999999</v>
      </c>
      <c r="J53" s="5">
        <f t="shared" si="1"/>
        <v>-5.0899999999998169E-4</v>
      </c>
      <c r="K53" s="6"/>
      <c r="L53" s="1">
        <v>0.36809999999999998</v>
      </c>
      <c r="M53" s="1">
        <v>0.36209999999999998</v>
      </c>
      <c r="N53" s="8">
        <f t="shared" si="2"/>
        <v>6.0000000000000053E-3</v>
      </c>
      <c r="O53" s="7"/>
      <c r="P53" s="1">
        <v>0.34789999999999999</v>
      </c>
      <c r="Q53" s="1">
        <v>0.34079999999999999</v>
      </c>
      <c r="R53" s="8">
        <f t="shared" si="3"/>
        <v>7.0999999999999952E-3</v>
      </c>
    </row>
    <row r="54" spans="2:18" s="2" customFormat="1">
      <c r="B54">
        <v>-4</v>
      </c>
      <c r="C54">
        <v>1</v>
      </c>
      <c r="D54" s="1">
        <v>18.378299999999999</v>
      </c>
      <c r="E54" s="1">
        <v>18.589500000000001</v>
      </c>
      <c r="F54" s="5">
        <f t="shared" si="0"/>
        <v>-0.21120000000000161</v>
      </c>
      <c r="G54" s="6"/>
      <c r="H54" s="1">
        <v>0.12776000000000001</v>
      </c>
      <c r="I54" s="1">
        <v>0.128993</v>
      </c>
      <c r="J54" s="5">
        <f t="shared" si="1"/>
        <v>-1.2329999999999841E-3</v>
      </c>
      <c r="K54" s="6"/>
      <c r="L54" s="1">
        <v>0.36249999999999999</v>
      </c>
      <c r="M54" s="1">
        <v>0.36049999999999999</v>
      </c>
      <c r="N54" s="8">
        <f t="shared" si="2"/>
        <v>2.0000000000000018E-3</v>
      </c>
      <c r="O54" s="7"/>
      <c r="P54" s="1">
        <v>0.34760000000000002</v>
      </c>
      <c r="Q54" s="1">
        <v>0.3301</v>
      </c>
      <c r="R54" s="8">
        <f t="shared" si="3"/>
        <v>1.7500000000000016E-2</v>
      </c>
    </row>
    <row r="55" spans="2:18" s="2" customFormat="1">
      <c r="B55">
        <v>-5</v>
      </c>
      <c r="C55">
        <v>1</v>
      </c>
      <c r="D55" s="1">
        <v>18.4436</v>
      </c>
      <c r="E55" s="1">
        <v>18.3353</v>
      </c>
      <c r="F55" s="5">
        <f t="shared" si="0"/>
        <v>0.10829999999999984</v>
      </c>
      <c r="G55" s="6"/>
      <c r="H55" s="1">
        <v>0.13067000000000001</v>
      </c>
      <c r="I55" s="1">
        <v>0.130386</v>
      </c>
      <c r="J55" s="5">
        <f t="shared" si="1"/>
        <v>2.8400000000000647E-4</v>
      </c>
      <c r="K55" s="6"/>
      <c r="L55" s="1">
        <v>0.34260000000000002</v>
      </c>
      <c r="M55" s="1">
        <v>0.3589</v>
      </c>
      <c r="N55" s="8">
        <f t="shared" si="2"/>
        <v>-1.6299999999999981E-2</v>
      </c>
      <c r="O55" s="7"/>
      <c r="P55" s="1">
        <v>0.32069999999999999</v>
      </c>
      <c r="Q55" s="1">
        <v>0.33639999999999998</v>
      </c>
      <c r="R55" s="8">
        <f t="shared" si="3"/>
        <v>-1.5699999999999992E-2</v>
      </c>
    </row>
    <row r="56" spans="2:18" s="2" customFormat="1">
      <c r="B56">
        <v>-4</v>
      </c>
      <c r="C56">
        <v>2</v>
      </c>
      <c r="D56" s="1">
        <v>18.233599999999999</v>
      </c>
      <c r="E56" s="1">
        <v>18.3005</v>
      </c>
      <c r="F56" s="5">
        <f t="shared" si="0"/>
        <v>-6.6900000000000404E-2</v>
      </c>
      <c r="G56" s="6"/>
      <c r="H56" s="1">
        <v>0.12684200000000001</v>
      </c>
      <c r="I56" s="1">
        <v>0.127835</v>
      </c>
      <c r="J56" s="5">
        <f t="shared" si="1"/>
        <v>-9.9299999999999389E-4</v>
      </c>
      <c r="K56" s="6"/>
      <c r="L56" s="1">
        <v>0.36840000000000001</v>
      </c>
      <c r="M56" s="1">
        <v>0.3674</v>
      </c>
      <c r="N56" s="8">
        <f t="shared" si="2"/>
        <v>1.0000000000000009E-3</v>
      </c>
      <c r="O56" s="7"/>
      <c r="P56" s="1">
        <v>0.34229999999999999</v>
      </c>
      <c r="Q56" s="1">
        <v>0.3367</v>
      </c>
      <c r="R56" s="8">
        <f t="shared" si="3"/>
        <v>5.5999999999999939E-3</v>
      </c>
    </row>
    <row r="57" spans="2:18" s="2" customFormat="1">
      <c r="B57">
        <v>-3</v>
      </c>
      <c r="C57">
        <v>2</v>
      </c>
      <c r="D57" s="1">
        <v>18.528300000000002</v>
      </c>
      <c r="E57" s="1">
        <v>18.6313</v>
      </c>
      <c r="F57" s="5">
        <f t="shared" si="0"/>
        <v>-0.10299999999999798</v>
      </c>
      <c r="G57" s="6"/>
      <c r="H57" s="1">
        <v>0.131193</v>
      </c>
      <c r="I57" s="1">
        <v>0.12972600000000001</v>
      </c>
      <c r="J57" s="5">
        <f t="shared" si="1"/>
        <v>1.4669999999999961E-3</v>
      </c>
      <c r="K57" s="6"/>
      <c r="L57" s="1">
        <v>0.34860000000000002</v>
      </c>
      <c r="M57" s="1">
        <v>0.3483</v>
      </c>
      <c r="N57" s="8">
        <f t="shared" si="2"/>
        <v>3.0000000000002247E-4</v>
      </c>
      <c r="O57" s="7"/>
      <c r="P57" s="1">
        <v>0.3216</v>
      </c>
      <c r="Q57" s="1">
        <v>0.33040000000000003</v>
      </c>
      <c r="R57" s="8">
        <f t="shared" si="3"/>
        <v>-8.80000000000003E-3</v>
      </c>
    </row>
    <row r="58" spans="2:18" s="2" customFormat="1">
      <c r="B58">
        <v>-2</v>
      </c>
      <c r="C58">
        <v>2</v>
      </c>
      <c r="D58" s="1">
        <v>18.7028</v>
      </c>
      <c r="E58" s="1">
        <v>18.7163</v>
      </c>
      <c r="F58" s="5">
        <f t="shared" si="0"/>
        <v>-1.3500000000000512E-2</v>
      </c>
      <c r="G58" s="6"/>
      <c r="H58" s="1">
        <v>0.130962</v>
      </c>
      <c r="I58" s="1">
        <v>0.13154399999999999</v>
      </c>
      <c r="J58" s="5">
        <f t="shared" si="1"/>
        <v>-5.8199999999999918E-4</v>
      </c>
      <c r="K58" s="6"/>
      <c r="L58" s="1">
        <v>0.35339999999999999</v>
      </c>
      <c r="M58" s="1">
        <v>0.34989999999999999</v>
      </c>
      <c r="N58" s="8">
        <f t="shared" si="2"/>
        <v>3.5000000000000031E-3</v>
      </c>
      <c r="O58" s="7"/>
      <c r="P58" s="1">
        <v>0.33079999999999998</v>
      </c>
      <c r="Q58" s="1">
        <v>0.33129999999999998</v>
      </c>
      <c r="R58" s="8">
        <f t="shared" si="3"/>
        <v>-5.0000000000000044E-4</v>
      </c>
    </row>
    <row r="59" spans="2:18" s="2" customFormat="1">
      <c r="B59">
        <v>-1</v>
      </c>
      <c r="C59">
        <v>2</v>
      </c>
      <c r="D59" s="1">
        <v>18.674700000000001</v>
      </c>
      <c r="E59" s="1">
        <v>18.5793</v>
      </c>
      <c r="F59" s="5">
        <f t="shared" si="0"/>
        <v>9.5400000000001484E-2</v>
      </c>
      <c r="G59" s="6"/>
      <c r="H59" s="1">
        <v>0.12942100000000001</v>
      </c>
      <c r="I59" s="1">
        <v>0.12917799999999999</v>
      </c>
      <c r="J59" s="5">
        <f t="shared" si="1"/>
        <v>2.4300000000002098E-4</v>
      </c>
      <c r="K59" s="6"/>
      <c r="L59" s="1">
        <v>0.35099999999999998</v>
      </c>
      <c r="M59" s="1">
        <v>0.37340000000000001</v>
      </c>
      <c r="N59" s="8">
        <f t="shared" si="2"/>
        <v>-2.2400000000000031E-2</v>
      </c>
      <c r="O59" s="7"/>
      <c r="P59" s="1">
        <v>0.32119999999999999</v>
      </c>
      <c r="Q59" s="1">
        <v>0.3553</v>
      </c>
      <c r="R59" s="8">
        <f t="shared" si="3"/>
        <v>-3.4100000000000019E-2</v>
      </c>
    </row>
    <row r="60" spans="2:18" s="2" customFormat="1">
      <c r="B60">
        <v>0</v>
      </c>
      <c r="C60">
        <v>2</v>
      </c>
      <c r="D60" s="1">
        <v>18.3932</v>
      </c>
      <c r="E60" s="1">
        <v>18.476199999999999</v>
      </c>
      <c r="F60" s="5">
        <f t="shared" si="0"/>
        <v>-8.2999999999998408E-2</v>
      </c>
      <c r="G60" s="6"/>
      <c r="H60" s="1">
        <v>0.127662</v>
      </c>
      <c r="I60" s="1">
        <v>0.129</v>
      </c>
      <c r="J60" s="5">
        <f t="shared" si="1"/>
        <v>-1.3380000000000059E-3</v>
      </c>
      <c r="K60" s="6"/>
      <c r="L60" s="1">
        <v>0.36809999999999998</v>
      </c>
      <c r="M60" s="1">
        <v>0.36909999999999998</v>
      </c>
      <c r="N60" s="8">
        <f t="shared" si="2"/>
        <v>-1.0000000000000009E-3</v>
      </c>
      <c r="O60" s="7"/>
      <c r="P60" s="1">
        <v>0.33889999999999998</v>
      </c>
      <c r="Q60" s="1">
        <v>0.34439999999999998</v>
      </c>
      <c r="R60" s="8">
        <f t="shared" si="3"/>
        <v>-5.5000000000000049E-3</v>
      </c>
    </row>
    <row r="61" spans="2:18" s="2" customFormat="1">
      <c r="B61">
        <v>1</v>
      </c>
      <c r="C61">
        <v>2</v>
      </c>
      <c r="D61" s="1">
        <v>18.676300000000001</v>
      </c>
      <c r="E61" s="1">
        <v>18.664300000000001</v>
      </c>
      <c r="F61" s="5">
        <f t="shared" si="0"/>
        <v>1.2000000000000455E-2</v>
      </c>
      <c r="G61" s="6"/>
      <c r="H61" s="1">
        <v>0.13050300000000001</v>
      </c>
      <c r="I61" s="1">
        <v>0.130329</v>
      </c>
      <c r="J61" s="5">
        <f t="shared" si="1"/>
        <v>1.7400000000000748E-4</v>
      </c>
      <c r="K61" s="6"/>
      <c r="L61" s="1">
        <v>0.35830000000000001</v>
      </c>
      <c r="M61" s="1">
        <v>0.36070000000000002</v>
      </c>
      <c r="N61" s="8">
        <f t="shared" si="2"/>
        <v>-2.4000000000000132E-3</v>
      </c>
      <c r="O61" s="7"/>
      <c r="P61" s="1">
        <v>0.33250000000000002</v>
      </c>
      <c r="Q61" s="1">
        <v>0.33550000000000002</v>
      </c>
      <c r="R61" s="8">
        <f t="shared" si="3"/>
        <v>-3.0000000000000027E-3</v>
      </c>
    </row>
    <row r="62" spans="2:18" s="2" customFormat="1">
      <c r="B62">
        <v>2</v>
      </c>
      <c r="C62">
        <v>2</v>
      </c>
      <c r="D62" s="1">
        <v>18.963999999999999</v>
      </c>
      <c r="E62" s="1">
        <v>18.876300000000001</v>
      </c>
      <c r="F62" s="5">
        <f t="shared" si="0"/>
        <v>8.7699999999998113E-2</v>
      </c>
      <c r="G62" s="6"/>
      <c r="H62" s="1">
        <v>0.13284799999999999</v>
      </c>
      <c r="I62" s="1">
        <v>0.132964</v>
      </c>
      <c r="J62" s="5">
        <f t="shared" si="1"/>
        <v>-1.1600000000000499E-4</v>
      </c>
      <c r="K62" s="6"/>
      <c r="L62" s="1">
        <v>0.3528</v>
      </c>
      <c r="M62" s="1">
        <v>0.35260000000000002</v>
      </c>
      <c r="N62" s="8">
        <f t="shared" si="2"/>
        <v>1.9999999999997797E-4</v>
      </c>
      <c r="O62" s="7"/>
      <c r="P62" s="1">
        <v>0.32750000000000001</v>
      </c>
      <c r="Q62" s="1">
        <v>0.3236</v>
      </c>
      <c r="R62" s="8">
        <f t="shared" si="3"/>
        <v>3.9000000000000146E-3</v>
      </c>
    </row>
    <row r="63" spans="2:18" s="2" customFormat="1">
      <c r="B63">
        <v>3</v>
      </c>
      <c r="C63">
        <v>2</v>
      </c>
      <c r="D63" s="1">
        <v>19.061699999999998</v>
      </c>
      <c r="E63" s="1">
        <v>18.904199999999999</v>
      </c>
      <c r="F63" s="5">
        <f t="shared" si="0"/>
        <v>0.15749999999999886</v>
      </c>
      <c r="G63" s="6"/>
      <c r="H63" s="1">
        <v>0.134683</v>
      </c>
      <c r="I63" s="1">
        <v>0.13270499999999999</v>
      </c>
      <c r="J63" s="5">
        <f t="shared" si="1"/>
        <v>1.9780000000000075E-3</v>
      </c>
      <c r="K63" s="6"/>
      <c r="L63" s="1">
        <v>0.34699999999999998</v>
      </c>
      <c r="M63" s="1">
        <v>0.36</v>
      </c>
      <c r="N63" s="8">
        <f t="shared" si="2"/>
        <v>-1.3000000000000012E-2</v>
      </c>
      <c r="O63" s="7"/>
      <c r="P63" s="1">
        <v>0.32129999999999997</v>
      </c>
      <c r="Q63" s="1">
        <v>0.34110000000000001</v>
      </c>
      <c r="R63" s="8">
        <f t="shared" si="3"/>
        <v>-1.980000000000004E-2</v>
      </c>
    </row>
    <row r="64" spans="2:18" s="2" customFormat="1">
      <c r="B64">
        <v>4</v>
      </c>
      <c r="C64">
        <v>2</v>
      </c>
      <c r="D64" s="1">
        <v>18.343</v>
      </c>
      <c r="E64" s="1">
        <v>18.1935</v>
      </c>
      <c r="F64" s="5">
        <f t="shared" si="0"/>
        <v>0.14949999999999974</v>
      </c>
      <c r="G64" s="6"/>
      <c r="H64" s="1">
        <v>0.12833800000000001</v>
      </c>
      <c r="I64" s="1">
        <v>0.131406</v>
      </c>
      <c r="J64" s="5">
        <f t="shared" si="1"/>
        <v>-3.0679999999999874E-3</v>
      </c>
      <c r="K64" s="6"/>
      <c r="L64" s="1">
        <v>0.36049999999999999</v>
      </c>
      <c r="M64" s="1">
        <v>0.35980000000000001</v>
      </c>
      <c r="N64" s="8">
        <f t="shared" si="2"/>
        <v>6.9999999999997842E-4</v>
      </c>
      <c r="O64" s="7"/>
      <c r="P64" s="1">
        <v>0.33910000000000001</v>
      </c>
      <c r="Q64" s="1">
        <v>0.33789999999999998</v>
      </c>
      <c r="R64" s="8">
        <f t="shared" si="3"/>
        <v>1.2000000000000344E-3</v>
      </c>
    </row>
    <row r="65" spans="2:18" s="2" customFormat="1">
      <c r="B65">
        <v>3</v>
      </c>
      <c r="C65">
        <v>3</v>
      </c>
      <c r="D65" s="1">
        <v>18.560700000000001</v>
      </c>
      <c r="E65" s="1">
        <v>18.364000000000001</v>
      </c>
      <c r="F65" s="5">
        <f t="shared" si="0"/>
        <v>0.19669999999999987</v>
      </c>
      <c r="G65" s="6"/>
      <c r="H65" s="1">
        <v>0.12950900000000001</v>
      </c>
      <c r="I65" s="1">
        <v>0.130217</v>
      </c>
      <c r="J65" s="5">
        <f t="shared" si="1"/>
        <v>-7.0799999999998642E-4</v>
      </c>
      <c r="K65" s="6"/>
      <c r="L65" s="1">
        <v>0.36990000000000001</v>
      </c>
      <c r="M65" s="1">
        <v>0.36620000000000003</v>
      </c>
      <c r="N65" s="8">
        <f t="shared" si="2"/>
        <v>3.6999999999999811E-3</v>
      </c>
      <c r="O65" s="7"/>
      <c r="P65" s="1">
        <v>0.35680000000000001</v>
      </c>
      <c r="Q65" s="1">
        <v>0.34639999999999999</v>
      </c>
      <c r="R65" s="8">
        <f t="shared" si="3"/>
        <v>1.040000000000002E-2</v>
      </c>
    </row>
    <row r="66" spans="2:18" s="2" customFormat="1">
      <c r="B66">
        <v>1</v>
      </c>
      <c r="C66">
        <v>3</v>
      </c>
      <c r="D66" s="1">
        <v>17.8185</v>
      </c>
      <c r="E66" s="1">
        <v>17.6004</v>
      </c>
      <c r="F66" s="5">
        <f t="shared" si="0"/>
        <v>0.21809999999999974</v>
      </c>
      <c r="G66" s="6"/>
      <c r="H66" s="1">
        <v>0.123756</v>
      </c>
      <c r="I66" s="1">
        <v>0.12620999999999999</v>
      </c>
      <c r="J66" s="5">
        <f t="shared" si="1"/>
        <v>-2.453999999999984E-3</v>
      </c>
      <c r="K66" s="6"/>
      <c r="L66" s="1">
        <v>0.36940000000000001</v>
      </c>
      <c r="M66" s="1">
        <v>0.34639999999999999</v>
      </c>
      <c r="N66" s="8">
        <f t="shared" si="2"/>
        <v>2.300000000000002E-2</v>
      </c>
      <c r="O66" s="7"/>
      <c r="P66" s="1">
        <v>0.34420000000000001</v>
      </c>
      <c r="Q66" s="1">
        <v>0.32519999999999999</v>
      </c>
      <c r="R66" s="8">
        <f t="shared" si="3"/>
        <v>1.9000000000000017E-2</v>
      </c>
    </row>
    <row r="67" spans="2:18" s="2" customFormat="1">
      <c r="B67">
        <v>0</v>
      </c>
      <c r="C67">
        <v>3</v>
      </c>
      <c r="D67" s="1">
        <v>18.155100000000001</v>
      </c>
      <c r="E67" s="1">
        <v>18.427</v>
      </c>
      <c r="F67" s="5">
        <f t="shared" si="0"/>
        <v>-0.2718999999999987</v>
      </c>
      <c r="G67" s="6"/>
      <c r="H67" s="1">
        <v>0.12639900000000001</v>
      </c>
      <c r="I67" s="1">
        <v>0.128001</v>
      </c>
      <c r="J67" s="5">
        <f t="shared" si="1"/>
        <v>-1.6019999999999923E-3</v>
      </c>
      <c r="K67" s="6"/>
      <c r="L67" s="1">
        <v>0.36699999999999999</v>
      </c>
      <c r="M67" s="1">
        <v>0.3679</v>
      </c>
      <c r="N67" s="8">
        <f t="shared" si="2"/>
        <v>-9.000000000000119E-4</v>
      </c>
      <c r="O67" s="7"/>
      <c r="P67" s="1">
        <v>0.34570000000000001</v>
      </c>
      <c r="Q67" s="1">
        <v>0.3357</v>
      </c>
      <c r="R67" s="8">
        <f t="shared" si="3"/>
        <v>1.0000000000000009E-2</v>
      </c>
    </row>
    <row r="68" spans="2:18" s="2" customFormat="1">
      <c r="B68">
        <v>-1</v>
      </c>
      <c r="C68">
        <v>3</v>
      </c>
      <c r="D68" s="1">
        <v>18.426200000000001</v>
      </c>
      <c r="E68" s="1">
        <v>18.505099999999999</v>
      </c>
      <c r="F68" s="5">
        <f t="shared" ref="F68:F73" si="4">D68-E68</f>
        <v>-7.8899999999997306E-2</v>
      </c>
      <c r="G68" s="6"/>
      <c r="H68" s="1">
        <v>0.12928999999999999</v>
      </c>
      <c r="I68" s="1">
        <v>0.12873899999999999</v>
      </c>
      <c r="J68" s="5">
        <f t="shared" ref="J68:J73" si="5">H68-I68</f>
        <v>5.5099999999999594E-4</v>
      </c>
      <c r="K68" s="6"/>
      <c r="L68" s="1">
        <v>0.36080000000000001</v>
      </c>
      <c r="M68" s="1">
        <v>0.37230000000000002</v>
      </c>
      <c r="N68" s="8">
        <f t="shared" ref="N68:N73" si="6">L68-M68</f>
        <v>-1.150000000000001E-2</v>
      </c>
      <c r="O68" s="7"/>
      <c r="P68" s="1">
        <v>0.34179999999999999</v>
      </c>
      <c r="Q68" s="1">
        <v>0.34439999999999998</v>
      </c>
      <c r="R68" s="8">
        <f t="shared" ref="R68:R73" si="7">P68-Q68</f>
        <v>-2.5999999999999912E-3</v>
      </c>
    </row>
    <row r="69" spans="2:18" s="2" customFormat="1">
      <c r="B69">
        <v>-2</v>
      </c>
      <c r="C69">
        <v>3</v>
      </c>
      <c r="D69" s="1">
        <v>18.2898</v>
      </c>
      <c r="E69" s="1">
        <v>18.559999999999999</v>
      </c>
      <c r="F69" s="5">
        <f t="shared" si="4"/>
        <v>-0.27019999999999911</v>
      </c>
      <c r="G69" s="6"/>
      <c r="H69" s="1">
        <v>0.12792999999999999</v>
      </c>
      <c r="I69" s="1">
        <v>0.13103699999999999</v>
      </c>
      <c r="J69" s="5">
        <f t="shared" si="5"/>
        <v>-3.1069999999999987E-3</v>
      </c>
      <c r="K69" s="6"/>
      <c r="L69" s="1">
        <v>0.36859999999999998</v>
      </c>
      <c r="M69" s="1">
        <v>0.36570000000000003</v>
      </c>
      <c r="N69" s="8">
        <f t="shared" si="6"/>
        <v>2.8999999999999582E-3</v>
      </c>
      <c r="O69" s="7"/>
      <c r="P69" s="1">
        <v>0.34570000000000001</v>
      </c>
      <c r="Q69" s="1">
        <v>0.34079999999999999</v>
      </c>
      <c r="R69" s="8">
        <f t="shared" si="7"/>
        <v>4.9000000000000155E-3</v>
      </c>
    </row>
    <row r="70" spans="2:18" s="2" customFormat="1">
      <c r="B70">
        <v>-3</v>
      </c>
      <c r="C70">
        <v>3</v>
      </c>
      <c r="D70" s="1">
        <v>18.301500000000001</v>
      </c>
      <c r="E70" s="1">
        <v>18.2117</v>
      </c>
      <c r="F70" s="5">
        <f t="shared" si="4"/>
        <v>8.9800000000000324E-2</v>
      </c>
      <c r="G70" s="6"/>
      <c r="H70" s="1">
        <v>0.12759100000000001</v>
      </c>
      <c r="I70" s="1">
        <v>0.13006200000000001</v>
      </c>
      <c r="J70" s="5">
        <f t="shared" si="5"/>
        <v>-2.471000000000001E-3</v>
      </c>
      <c r="K70" s="6"/>
      <c r="L70" s="1">
        <v>0.36809999999999998</v>
      </c>
      <c r="M70" s="1">
        <v>0.36520000000000002</v>
      </c>
      <c r="N70" s="8">
        <f t="shared" si="6"/>
        <v>2.8999999999999582E-3</v>
      </c>
      <c r="O70" s="7"/>
      <c r="P70" s="1">
        <v>0.33250000000000002</v>
      </c>
      <c r="Q70" s="1">
        <v>0.3488</v>
      </c>
      <c r="R70" s="8">
        <f t="shared" si="7"/>
        <v>-1.6299999999999981E-2</v>
      </c>
    </row>
    <row r="71" spans="2:18" s="2" customFormat="1">
      <c r="B71">
        <v>-1</v>
      </c>
      <c r="C71">
        <v>4</v>
      </c>
      <c r="D71" s="1">
        <v>18.220300000000002</v>
      </c>
      <c r="E71" s="1">
        <v>17.728899999999999</v>
      </c>
      <c r="F71" s="5">
        <f t="shared" si="4"/>
        <v>0.49140000000000228</v>
      </c>
      <c r="G71" s="6"/>
      <c r="H71" s="1">
        <v>0.12861900000000001</v>
      </c>
      <c r="I71" s="1">
        <v>0.12748699999999999</v>
      </c>
      <c r="J71" s="5">
        <f t="shared" si="5"/>
        <v>1.1320000000000219E-3</v>
      </c>
      <c r="K71" s="6"/>
      <c r="L71" s="1">
        <v>0.37280000000000002</v>
      </c>
      <c r="M71" s="1">
        <v>0.3538</v>
      </c>
      <c r="N71" s="8">
        <f t="shared" si="6"/>
        <v>1.9000000000000017E-2</v>
      </c>
      <c r="O71" s="7"/>
      <c r="P71" s="1">
        <v>0.35820000000000002</v>
      </c>
      <c r="Q71" s="1">
        <v>0.32450000000000001</v>
      </c>
      <c r="R71" s="8">
        <f t="shared" si="7"/>
        <v>3.3700000000000008E-2</v>
      </c>
    </row>
    <row r="72" spans="2:18" s="2" customFormat="1">
      <c r="B72">
        <v>0</v>
      </c>
      <c r="C72">
        <v>4</v>
      </c>
      <c r="D72" s="1">
        <v>18.160399999999999</v>
      </c>
      <c r="E72" s="1">
        <v>18.116599999999998</v>
      </c>
      <c r="F72" s="5">
        <f t="shared" si="4"/>
        <v>4.3800000000000949E-2</v>
      </c>
      <c r="G72" s="6"/>
      <c r="H72" s="1">
        <v>0.12500700000000001</v>
      </c>
      <c r="I72" s="1">
        <v>0.12656999999999999</v>
      </c>
      <c r="J72" s="5">
        <f t="shared" si="5"/>
        <v>-1.5629999999999811E-3</v>
      </c>
      <c r="K72" s="6"/>
      <c r="L72" s="1">
        <v>0.3846</v>
      </c>
      <c r="M72" s="1">
        <v>0.37159999999999999</v>
      </c>
      <c r="N72" s="8">
        <f t="shared" si="6"/>
        <v>1.3000000000000012E-2</v>
      </c>
      <c r="O72" s="7"/>
      <c r="P72" s="1">
        <v>0.3659</v>
      </c>
      <c r="Q72" s="1">
        <v>0.33839999999999998</v>
      </c>
      <c r="R72" s="8">
        <f t="shared" si="7"/>
        <v>2.7500000000000024E-2</v>
      </c>
    </row>
    <row r="73" spans="2:18" s="2" customFormat="1">
      <c r="B73">
        <v>1</v>
      </c>
      <c r="C73">
        <v>4</v>
      </c>
      <c r="D73" s="1">
        <v>17.755700000000001</v>
      </c>
      <c r="E73" s="1">
        <v>18.194600000000001</v>
      </c>
      <c r="F73" s="5">
        <f t="shared" si="4"/>
        <v>-0.43890000000000029</v>
      </c>
      <c r="G73" s="6"/>
      <c r="H73" s="1">
        <v>0.126444</v>
      </c>
      <c r="I73" s="1">
        <v>0.12962899999999999</v>
      </c>
      <c r="J73" s="5">
        <f t="shared" si="5"/>
        <v>-3.1849999999999934E-3</v>
      </c>
      <c r="K73" s="6"/>
      <c r="L73" s="1">
        <v>0.37080000000000002</v>
      </c>
      <c r="M73" s="1">
        <v>0.35110000000000002</v>
      </c>
      <c r="N73" s="8">
        <f t="shared" si="6"/>
        <v>1.9699999999999995E-2</v>
      </c>
      <c r="O73" s="7"/>
      <c r="P73" s="1">
        <v>0.34520000000000001</v>
      </c>
      <c r="Q73" s="1">
        <v>0.3291</v>
      </c>
      <c r="R73" s="8">
        <f t="shared" si="7"/>
        <v>1.6100000000000003E-2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1.5713484026367723</v>
      </c>
      <c r="D77" s="21">
        <f>AVERAGE(D4:E73)</f>
        <v>18.533909999999995</v>
      </c>
      <c r="E77" s="16">
        <f>1000000*0.0000200213</f>
        <v>20.0213</v>
      </c>
      <c r="F77" s="16">
        <f>STDEV(F4:F73)</f>
        <v>0.67934801325526206</v>
      </c>
      <c r="G77" s="16"/>
      <c r="H77" s="17">
        <f>AVERAGE(H4:I73)</f>
        <v>0.12983212142857134</v>
      </c>
      <c r="I77" s="16">
        <f>1000*0.00013688</f>
        <v>0.13688</v>
      </c>
      <c r="J77" s="16">
        <f>STDEV(J4:J73)</f>
        <v>2.4563474291204369E-3</v>
      </c>
      <c r="K77" s="16"/>
      <c r="L77" s="17">
        <f>AVERAGE(L4:M73)</f>
        <v>0.35962285714285708</v>
      </c>
      <c r="M77" s="16"/>
      <c r="N77" s="16">
        <f>STDEV(N4:N73)</f>
        <v>1.1242392412807927E-2</v>
      </c>
      <c r="O77" s="16"/>
      <c r="P77" s="17">
        <f>AVERAGE(P4:Q73)</f>
        <v>0.33727928571428573</v>
      </c>
      <c r="Q77" s="16"/>
      <c r="R77" s="22">
        <f>STDEV(R4:R73)</f>
        <v>1.2498068173703254E-2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3.3931263866745019E-2</v>
      </c>
      <c r="G79" s="25"/>
      <c r="H79" s="25"/>
      <c r="I79" s="25"/>
      <c r="J79" s="25">
        <f>J77/I77</f>
        <v>1.7945261755701613E-2</v>
      </c>
      <c r="K79" s="25"/>
      <c r="L79" s="25"/>
      <c r="M79" s="25"/>
      <c r="N79" s="25">
        <f>N77</f>
        <v>1.1242392412807927E-2</v>
      </c>
      <c r="O79" s="25"/>
      <c r="P79" s="25"/>
      <c r="Q79" s="25"/>
      <c r="R79" s="26">
        <f>R77</f>
        <v>1.2498068173703254E-2</v>
      </c>
    </row>
    <row r="85" spans="2:18" s="2" customFormat="1">
      <c r="B85">
        <v>2</v>
      </c>
      <c r="C85">
        <v>3</v>
      </c>
      <c r="D85" s="1">
        <v>-2.8899999999999998E-4</v>
      </c>
      <c r="E85" s="1">
        <v>-2.8800000000000001E-4</v>
      </c>
      <c r="F85" s="5">
        <f>D85-E85</f>
        <v>-9.999999999999701E-7</v>
      </c>
      <c r="G85" s="6"/>
      <c r="H85" s="1">
        <v>2.6000000000000001E-8</v>
      </c>
      <c r="I85" s="1">
        <v>2.7999999999999999E-8</v>
      </c>
      <c r="J85" s="5">
        <f>H85-I85</f>
        <v>-1.9999999999999981E-9</v>
      </c>
      <c r="K85" s="6"/>
      <c r="L85" s="1">
        <v>-7777778</v>
      </c>
      <c r="M85" s="1">
        <v>-7777778</v>
      </c>
      <c r="N85" s="8">
        <f>L85-M85</f>
        <v>0</v>
      </c>
      <c r="O85" s="7"/>
      <c r="P85" s="1">
        <v>-8888889</v>
      </c>
      <c r="Q85" s="1">
        <v>-8888889</v>
      </c>
      <c r="R85" s="8">
        <f>P85-Q85</f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85"/>
  <sheetViews>
    <sheetView topLeftCell="A67" workbookViewId="0">
      <selection activeCell="I78" sqref="I78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0.9</v>
      </c>
      <c r="E1" s="28" t="s">
        <v>19</v>
      </c>
      <c r="F1" s="29">
        <v>0.11700000000000001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52.063600000000001</v>
      </c>
      <c r="E4" s="1">
        <v>50.355400000000003</v>
      </c>
      <c r="F4" s="5">
        <f>D4-E4</f>
        <v>1.7081999999999979</v>
      </c>
      <c r="G4" s="6"/>
      <c r="H4" s="1">
        <v>0.31143599999999999</v>
      </c>
      <c r="I4" s="1">
        <v>0.29807400000000001</v>
      </c>
      <c r="J4" s="5">
        <f>H4-I4</f>
        <v>1.3361999999999985E-2</v>
      </c>
      <c r="K4" s="6"/>
      <c r="L4" s="1">
        <v>0.43140000000000001</v>
      </c>
      <c r="M4" s="1">
        <v>0.44240000000000002</v>
      </c>
      <c r="N4" s="8">
        <f>L4-M4</f>
        <v>-1.100000000000001E-2</v>
      </c>
      <c r="O4" s="7"/>
      <c r="P4" s="1">
        <v>0.36840000000000001</v>
      </c>
      <c r="Q4" s="1">
        <v>0.40410000000000001</v>
      </c>
      <c r="R4" s="8">
        <f>P4-Q4</f>
        <v>-3.570000000000001E-2</v>
      </c>
    </row>
    <row r="5" spans="1:18" s="2" customFormat="1">
      <c r="B5">
        <v>0</v>
      </c>
      <c r="C5">
        <v>-4</v>
      </c>
      <c r="D5" s="1">
        <v>52.977600000000002</v>
      </c>
      <c r="E5" s="1">
        <v>51.552700000000002</v>
      </c>
      <c r="F5" s="5">
        <f t="shared" ref="F5:F67" si="0">D5-E5</f>
        <v>1.4249000000000009</v>
      </c>
      <c r="G5" s="6"/>
      <c r="H5" s="1">
        <v>0.32025300000000001</v>
      </c>
      <c r="I5" s="1">
        <v>0.30526199999999998</v>
      </c>
      <c r="J5" s="5">
        <f t="shared" ref="J5:J67" si="1">H5-I5</f>
        <v>1.4991000000000032E-2</v>
      </c>
      <c r="K5" s="6"/>
      <c r="L5" s="1">
        <v>0.41120000000000001</v>
      </c>
      <c r="M5" s="1">
        <v>0.43440000000000001</v>
      </c>
      <c r="N5" s="8">
        <f t="shared" ref="N5:N67" si="2">L5-M5</f>
        <v>-2.3199999999999998E-2</v>
      </c>
      <c r="O5" s="7"/>
      <c r="P5" s="1">
        <v>0.3367</v>
      </c>
      <c r="Q5" s="1">
        <v>0.39779999999999999</v>
      </c>
      <c r="R5" s="8">
        <f t="shared" ref="R5:R67" si="3">P5-Q5</f>
        <v>-6.1099999999999988E-2</v>
      </c>
    </row>
    <row r="6" spans="1:18" s="2" customFormat="1">
      <c r="B6">
        <v>1</v>
      </c>
      <c r="C6">
        <v>-4</v>
      </c>
      <c r="D6" s="1">
        <v>54.030900000000003</v>
      </c>
      <c r="E6" s="1">
        <v>52.951799999999999</v>
      </c>
      <c r="F6" s="5">
        <f t="shared" si="0"/>
        <v>1.0791000000000039</v>
      </c>
      <c r="G6" s="6"/>
      <c r="H6" s="1">
        <v>0.320268</v>
      </c>
      <c r="I6" s="1">
        <v>0.316085</v>
      </c>
      <c r="J6" s="5">
        <f t="shared" si="1"/>
        <v>4.1829999999999923E-3</v>
      </c>
      <c r="K6" s="6"/>
      <c r="L6" s="1">
        <v>0.4143</v>
      </c>
      <c r="M6" s="1">
        <v>0.41449999999999998</v>
      </c>
      <c r="N6" s="8">
        <f t="shared" si="2"/>
        <v>-1.9999999999997797E-4</v>
      </c>
      <c r="O6" s="7"/>
      <c r="P6" s="1">
        <v>0.37730000000000002</v>
      </c>
      <c r="Q6" s="1">
        <v>0.37009999999999998</v>
      </c>
      <c r="R6" s="8">
        <f t="shared" si="3"/>
        <v>7.2000000000000397E-3</v>
      </c>
    </row>
    <row r="7" spans="1:18" s="2" customFormat="1">
      <c r="B7">
        <v>3</v>
      </c>
      <c r="C7">
        <v>-3</v>
      </c>
      <c r="D7" s="1">
        <v>54.734900000000003</v>
      </c>
      <c r="E7" s="1">
        <v>53.769599999999997</v>
      </c>
      <c r="F7" s="5">
        <f t="shared" si="0"/>
        <v>0.96530000000000626</v>
      </c>
      <c r="G7" s="6"/>
      <c r="H7" s="1">
        <v>0.32247799999999999</v>
      </c>
      <c r="I7" s="1">
        <v>0.325519</v>
      </c>
      <c r="J7" s="5">
        <f t="shared" si="1"/>
        <v>-3.0410000000000159E-3</v>
      </c>
      <c r="K7" s="6"/>
      <c r="L7" s="1">
        <v>0.42009999999999997</v>
      </c>
      <c r="M7" s="1">
        <v>0.4133</v>
      </c>
      <c r="N7" s="8">
        <f t="shared" si="2"/>
        <v>6.7999999999999727E-3</v>
      </c>
      <c r="O7" s="7"/>
      <c r="P7" s="1">
        <v>0.38019999999999998</v>
      </c>
      <c r="Q7" s="1">
        <v>0.378</v>
      </c>
      <c r="R7" s="8">
        <f t="shared" si="3"/>
        <v>2.1999999999999797E-3</v>
      </c>
    </row>
    <row r="8" spans="1:18" s="2" customFormat="1">
      <c r="B8">
        <v>2</v>
      </c>
      <c r="C8">
        <v>-3</v>
      </c>
      <c r="D8" s="1">
        <v>54.384799999999998</v>
      </c>
      <c r="E8" s="1">
        <v>52.903700000000001</v>
      </c>
      <c r="F8" s="5">
        <f t="shared" si="0"/>
        <v>1.4810999999999979</v>
      </c>
      <c r="G8" s="6"/>
      <c r="H8" s="1">
        <v>0.31944</v>
      </c>
      <c r="I8" s="1">
        <v>0.31679400000000002</v>
      </c>
      <c r="J8" s="5">
        <f t="shared" si="1"/>
        <v>2.6459999999999817E-3</v>
      </c>
      <c r="K8" s="6"/>
      <c r="L8" s="1">
        <v>0.42870000000000003</v>
      </c>
      <c r="M8" s="1">
        <v>0.41139999999999999</v>
      </c>
      <c r="N8" s="8">
        <f t="shared" si="2"/>
        <v>1.7300000000000038E-2</v>
      </c>
      <c r="O8" s="7"/>
      <c r="P8" s="1">
        <v>0.40560000000000002</v>
      </c>
      <c r="Q8" s="1">
        <v>0.36980000000000002</v>
      </c>
      <c r="R8" s="8">
        <f t="shared" si="3"/>
        <v>3.5799999999999998E-2</v>
      </c>
    </row>
    <row r="9" spans="1:18" s="2" customFormat="1">
      <c r="B9">
        <v>1</v>
      </c>
      <c r="C9">
        <v>-3</v>
      </c>
      <c r="D9" s="1">
        <v>52.670400000000001</v>
      </c>
      <c r="E9" s="1">
        <v>52.055500000000002</v>
      </c>
      <c r="F9" s="5">
        <f t="shared" si="0"/>
        <v>0.61489999999999867</v>
      </c>
      <c r="G9" s="6"/>
      <c r="H9" s="1">
        <v>0.31194100000000002</v>
      </c>
      <c r="I9" s="1">
        <v>0.30699500000000002</v>
      </c>
      <c r="J9" s="5">
        <f t="shared" si="1"/>
        <v>4.9460000000000059E-3</v>
      </c>
      <c r="K9" s="6"/>
      <c r="L9" s="1">
        <v>0.41820000000000002</v>
      </c>
      <c r="M9" s="1">
        <v>0.41920000000000002</v>
      </c>
      <c r="N9" s="8">
        <f t="shared" si="2"/>
        <v>-1.0000000000000009E-3</v>
      </c>
      <c r="O9" s="7"/>
      <c r="P9" s="1">
        <v>0.38869999999999999</v>
      </c>
      <c r="Q9" s="1">
        <v>0.36080000000000001</v>
      </c>
      <c r="R9" s="8">
        <f t="shared" si="3"/>
        <v>2.789999999999998E-2</v>
      </c>
    </row>
    <row r="10" spans="1:18" s="2" customFormat="1">
      <c r="B10">
        <v>0</v>
      </c>
      <c r="C10">
        <v>-3</v>
      </c>
      <c r="D10" s="1">
        <v>53.567100000000003</v>
      </c>
      <c r="E10" s="1">
        <v>54.450800000000001</v>
      </c>
      <c r="F10" s="5">
        <f t="shared" si="0"/>
        <v>-0.88369999999999749</v>
      </c>
      <c r="G10" s="6"/>
      <c r="H10" s="1">
        <v>0.31401099999999998</v>
      </c>
      <c r="I10" s="1">
        <v>0.32716499999999998</v>
      </c>
      <c r="J10" s="5">
        <f t="shared" si="1"/>
        <v>-1.3153999999999999E-2</v>
      </c>
      <c r="K10" s="6"/>
      <c r="L10" s="1">
        <v>0.4209</v>
      </c>
      <c r="M10" s="1">
        <v>0.41039999999999999</v>
      </c>
      <c r="N10" s="8">
        <f t="shared" si="2"/>
        <v>1.0500000000000009E-2</v>
      </c>
      <c r="O10" s="7"/>
      <c r="P10" s="1">
        <v>0.37830000000000003</v>
      </c>
      <c r="Q10" s="1">
        <v>0.38030000000000003</v>
      </c>
      <c r="R10" s="8">
        <f t="shared" si="3"/>
        <v>-2.0000000000000018E-3</v>
      </c>
    </row>
    <row r="11" spans="1:18" s="2" customFormat="1">
      <c r="B11">
        <v>-1</v>
      </c>
      <c r="C11">
        <v>-3</v>
      </c>
      <c r="D11" s="1">
        <v>53.484200000000001</v>
      </c>
      <c r="E11" s="1">
        <v>53.2729</v>
      </c>
      <c r="F11" s="5">
        <f t="shared" si="0"/>
        <v>0.21130000000000138</v>
      </c>
      <c r="G11" s="6"/>
      <c r="H11" s="1">
        <v>0.31828699999999999</v>
      </c>
      <c r="I11" s="1">
        <v>0.31923899999999999</v>
      </c>
      <c r="J11" s="5">
        <f t="shared" si="1"/>
        <v>-9.520000000000084E-4</v>
      </c>
      <c r="K11" s="6"/>
      <c r="L11" s="1">
        <v>0.4274</v>
      </c>
      <c r="M11" s="1">
        <v>0.41289999999999999</v>
      </c>
      <c r="N11" s="8">
        <f t="shared" si="2"/>
        <v>1.4500000000000013E-2</v>
      </c>
      <c r="O11" s="7"/>
      <c r="P11" s="1">
        <v>0.36149999999999999</v>
      </c>
      <c r="Q11" s="1">
        <v>0.36670000000000003</v>
      </c>
      <c r="R11" s="8">
        <f t="shared" si="3"/>
        <v>-5.2000000000000379E-3</v>
      </c>
    </row>
    <row r="12" spans="1:18" s="2" customFormat="1">
      <c r="B12">
        <v>-2</v>
      </c>
      <c r="C12">
        <v>-3</v>
      </c>
      <c r="D12" s="1">
        <v>52.7806</v>
      </c>
      <c r="E12" s="1">
        <v>52.058</v>
      </c>
      <c r="F12" s="5">
        <f t="shared" si="0"/>
        <v>0.72259999999999991</v>
      </c>
      <c r="G12" s="6"/>
      <c r="H12" s="1">
        <v>0.31518299999999999</v>
      </c>
      <c r="I12" s="1">
        <v>0.30402200000000001</v>
      </c>
      <c r="J12" s="5">
        <f t="shared" si="1"/>
        <v>1.1160999999999976E-2</v>
      </c>
      <c r="K12" s="6"/>
      <c r="L12" s="1">
        <v>0.41260000000000002</v>
      </c>
      <c r="M12" s="1">
        <v>0.42620000000000002</v>
      </c>
      <c r="N12" s="8">
        <f t="shared" si="2"/>
        <v>-1.3600000000000001E-2</v>
      </c>
      <c r="O12" s="7"/>
      <c r="P12" s="1">
        <v>0.36230000000000001</v>
      </c>
      <c r="Q12" s="1">
        <v>0.38840000000000002</v>
      </c>
      <c r="R12" s="8">
        <f t="shared" si="3"/>
        <v>-2.6100000000000012E-2</v>
      </c>
    </row>
    <row r="13" spans="1:18" s="2" customFormat="1">
      <c r="B13">
        <v>-3</v>
      </c>
      <c r="C13">
        <v>-3</v>
      </c>
      <c r="D13" s="1">
        <v>50.991700000000002</v>
      </c>
      <c r="E13" s="1">
        <v>51.700600000000001</v>
      </c>
      <c r="F13" s="5">
        <f t="shared" si="0"/>
        <v>-0.70889999999999986</v>
      </c>
      <c r="G13" s="6"/>
      <c r="H13" s="1">
        <v>0.30285299999999998</v>
      </c>
      <c r="I13" s="1">
        <v>0.30454599999999998</v>
      </c>
      <c r="J13" s="5">
        <f t="shared" si="1"/>
        <v>-1.6930000000000001E-3</v>
      </c>
      <c r="K13" s="6"/>
      <c r="L13" s="1">
        <v>0.43559999999999999</v>
      </c>
      <c r="M13" s="1">
        <v>0.42580000000000001</v>
      </c>
      <c r="N13" s="8">
        <f t="shared" si="2"/>
        <v>9.7999999999999754E-3</v>
      </c>
      <c r="O13" s="7"/>
      <c r="P13" s="1">
        <v>0.39429999999999998</v>
      </c>
      <c r="Q13" s="1">
        <v>0.38969999999999999</v>
      </c>
      <c r="R13" s="8">
        <f t="shared" si="3"/>
        <v>4.599999999999993E-3</v>
      </c>
    </row>
    <row r="14" spans="1:18" s="2" customFormat="1">
      <c r="B14">
        <v>-4</v>
      </c>
      <c r="C14">
        <v>-2</v>
      </c>
      <c r="D14" s="1">
        <v>50.325600000000001</v>
      </c>
      <c r="E14" s="1">
        <v>51.485799999999998</v>
      </c>
      <c r="F14" s="5">
        <f t="shared" si="0"/>
        <v>-1.1601999999999961</v>
      </c>
      <c r="G14" s="6"/>
      <c r="H14" s="1">
        <v>0.30149900000000002</v>
      </c>
      <c r="I14" s="1">
        <v>0.30127599999999999</v>
      </c>
      <c r="J14" s="5">
        <f t="shared" si="1"/>
        <v>2.2300000000002873E-4</v>
      </c>
      <c r="K14" s="6"/>
      <c r="L14" s="1">
        <v>0.4395</v>
      </c>
      <c r="M14" s="1">
        <v>0.42620000000000002</v>
      </c>
      <c r="N14" s="8">
        <f t="shared" si="2"/>
        <v>1.3299999999999979E-2</v>
      </c>
      <c r="O14" s="7"/>
      <c r="P14" s="1">
        <v>0.39389999999999997</v>
      </c>
      <c r="Q14" s="1">
        <v>0.39410000000000001</v>
      </c>
      <c r="R14" s="8">
        <f t="shared" si="3"/>
        <v>-2.0000000000003348E-4</v>
      </c>
    </row>
    <row r="15" spans="1:18" s="2" customFormat="1">
      <c r="B15">
        <v>-3</v>
      </c>
      <c r="C15">
        <v>-2</v>
      </c>
      <c r="D15" s="1">
        <v>53.696100000000001</v>
      </c>
      <c r="E15" s="1">
        <v>53.848999999999997</v>
      </c>
      <c r="F15" s="5">
        <f t="shared" si="0"/>
        <v>-0.15289999999999537</v>
      </c>
      <c r="G15" s="6"/>
      <c r="H15" s="1">
        <v>0.31806400000000001</v>
      </c>
      <c r="I15" s="1">
        <v>0.31894899999999998</v>
      </c>
      <c r="J15" s="5">
        <f t="shared" si="1"/>
        <v>-8.8499999999996914E-4</v>
      </c>
      <c r="K15" s="6"/>
      <c r="L15" s="1">
        <v>0.41139999999999999</v>
      </c>
      <c r="M15" s="1">
        <v>0.4168</v>
      </c>
      <c r="N15" s="8">
        <f t="shared" si="2"/>
        <v>-5.4000000000000159E-3</v>
      </c>
      <c r="O15" s="7"/>
      <c r="P15" s="1">
        <v>0.37919999999999998</v>
      </c>
      <c r="Q15" s="1">
        <v>0.38919999999999999</v>
      </c>
      <c r="R15" s="8">
        <f t="shared" si="3"/>
        <v>-1.0000000000000009E-2</v>
      </c>
    </row>
    <row r="16" spans="1:18" s="2" customFormat="1">
      <c r="B16">
        <v>-2</v>
      </c>
      <c r="C16">
        <v>-2</v>
      </c>
      <c r="D16" s="1">
        <v>52.527099999999997</v>
      </c>
      <c r="E16" s="1">
        <v>52.317300000000003</v>
      </c>
      <c r="F16" s="5">
        <f t="shared" si="0"/>
        <v>0.20979999999999421</v>
      </c>
      <c r="G16" s="6"/>
      <c r="H16" s="1">
        <v>0.30832100000000001</v>
      </c>
      <c r="I16" s="1">
        <v>0.31318600000000002</v>
      </c>
      <c r="J16" s="5">
        <f t="shared" si="1"/>
        <v>-4.8650000000000082E-3</v>
      </c>
      <c r="K16" s="6"/>
      <c r="L16" s="1">
        <v>0.43409999999999999</v>
      </c>
      <c r="M16" s="1">
        <v>0.40899999999999997</v>
      </c>
      <c r="N16" s="8">
        <f t="shared" si="2"/>
        <v>2.5100000000000011E-2</v>
      </c>
      <c r="O16" s="7"/>
      <c r="P16" s="1">
        <v>0.39439999999999997</v>
      </c>
      <c r="Q16" s="1">
        <v>0.36809999999999998</v>
      </c>
      <c r="R16" s="8">
        <f t="shared" si="3"/>
        <v>2.629999999999999E-2</v>
      </c>
    </row>
    <row r="17" spans="2:18" s="2" customFormat="1">
      <c r="B17">
        <v>-1</v>
      </c>
      <c r="C17">
        <v>-2</v>
      </c>
      <c r="D17" s="1">
        <v>52.277900000000002</v>
      </c>
      <c r="E17" s="1">
        <v>53.553699999999999</v>
      </c>
      <c r="F17" s="5">
        <f t="shared" si="0"/>
        <v>-1.2757999999999967</v>
      </c>
      <c r="G17" s="6"/>
      <c r="H17" s="1">
        <v>0.307114</v>
      </c>
      <c r="I17" s="1">
        <v>0.32090400000000002</v>
      </c>
      <c r="J17" s="5">
        <f t="shared" si="1"/>
        <v>-1.3790000000000024E-2</v>
      </c>
      <c r="K17" s="6"/>
      <c r="L17" s="1">
        <v>0.42209999999999998</v>
      </c>
      <c r="M17" s="1">
        <v>0.4209</v>
      </c>
      <c r="N17" s="8">
        <f t="shared" si="2"/>
        <v>1.1999999999999789E-3</v>
      </c>
      <c r="O17" s="7"/>
      <c r="P17" s="1">
        <v>0.38450000000000001</v>
      </c>
      <c r="Q17" s="1">
        <v>0.37530000000000002</v>
      </c>
      <c r="R17" s="8">
        <f t="shared" si="3"/>
        <v>9.199999999999986E-3</v>
      </c>
    </row>
    <row r="18" spans="2:18" s="2" customFormat="1">
      <c r="B18">
        <v>0</v>
      </c>
      <c r="C18">
        <v>-2</v>
      </c>
      <c r="D18" s="1">
        <v>51.841999999999999</v>
      </c>
      <c r="E18" s="1">
        <v>52.3</v>
      </c>
      <c r="F18" s="5">
        <f t="shared" si="0"/>
        <v>-0.45799999999999841</v>
      </c>
      <c r="G18" s="6"/>
      <c r="H18" s="1">
        <v>0.30672300000000002</v>
      </c>
      <c r="I18" s="1">
        <v>0.30600500000000003</v>
      </c>
      <c r="J18" s="5">
        <f t="shared" si="1"/>
        <v>7.1799999999999642E-4</v>
      </c>
      <c r="K18" s="6"/>
      <c r="L18" s="1">
        <v>0.42849999999999999</v>
      </c>
      <c r="M18" s="1">
        <v>0.4299</v>
      </c>
      <c r="N18" s="8">
        <f t="shared" si="2"/>
        <v>-1.4000000000000123E-3</v>
      </c>
      <c r="O18" s="7"/>
      <c r="P18" s="1">
        <v>0.37969999999999998</v>
      </c>
      <c r="Q18" s="1">
        <v>0.3982</v>
      </c>
      <c r="R18" s="8">
        <f t="shared" si="3"/>
        <v>-1.8500000000000016E-2</v>
      </c>
    </row>
    <row r="19" spans="2:18" s="2" customFormat="1">
      <c r="B19">
        <v>1</v>
      </c>
      <c r="C19">
        <v>-2</v>
      </c>
      <c r="D19" s="1">
        <v>52.061799999999998</v>
      </c>
      <c r="E19" s="1">
        <v>51.859900000000003</v>
      </c>
      <c r="F19" s="5">
        <f t="shared" si="0"/>
        <v>0.20189999999999486</v>
      </c>
      <c r="G19" s="6"/>
      <c r="H19" s="1">
        <v>0.30958999999999998</v>
      </c>
      <c r="I19" s="1">
        <v>0.30957099999999999</v>
      </c>
      <c r="J19" s="5">
        <f t="shared" si="1"/>
        <v>1.8999999999991246E-5</v>
      </c>
      <c r="K19" s="6"/>
      <c r="L19" s="1">
        <v>0.42070000000000002</v>
      </c>
      <c r="M19" s="1">
        <v>0.41470000000000001</v>
      </c>
      <c r="N19" s="8">
        <f t="shared" si="2"/>
        <v>6.0000000000000053E-3</v>
      </c>
      <c r="O19" s="7"/>
      <c r="P19" s="1">
        <v>0.38190000000000002</v>
      </c>
      <c r="Q19" s="1">
        <v>0.38269999999999998</v>
      </c>
      <c r="R19" s="8">
        <f t="shared" si="3"/>
        <v>-7.999999999999674E-4</v>
      </c>
    </row>
    <row r="20" spans="2:18" s="2" customFormat="1">
      <c r="B20">
        <v>2</v>
      </c>
      <c r="C20">
        <v>-2</v>
      </c>
      <c r="D20" s="1">
        <v>52.130600000000001</v>
      </c>
      <c r="E20" s="1">
        <v>51.290199999999999</v>
      </c>
      <c r="F20" s="5">
        <f t="shared" si="0"/>
        <v>0.84040000000000248</v>
      </c>
      <c r="G20" s="6"/>
      <c r="H20" s="1">
        <v>0.30570799999999998</v>
      </c>
      <c r="I20" s="1">
        <v>0.30408000000000002</v>
      </c>
      <c r="J20" s="5">
        <f t="shared" si="1"/>
        <v>1.6279999999999628E-3</v>
      </c>
      <c r="K20" s="6"/>
      <c r="L20" s="1">
        <v>0.42720000000000002</v>
      </c>
      <c r="M20" s="1">
        <v>0.42409999999999998</v>
      </c>
      <c r="N20" s="8">
        <f t="shared" si="2"/>
        <v>3.1000000000000472E-3</v>
      </c>
      <c r="O20" s="7"/>
      <c r="P20" s="1">
        <v>0.3851</v>
      </c>
      <c r="Q20" s="1">
        <v>0.37109999999999999</v>
      </c>
      <c r="R20" s="8">
        <f t="shared" si="3"/>
        <v>1.4000000000000012E-2</v>
      </c>
    </row>
    <row r="21" spans="2:18" s="2" customFormat="1">
      <c r="B21">
        <v>3</v>
      </c>
      <c r="C21">
        <v>-2</v>
      </c>
      <c r="D21" s="1">
        <v>53.2119</v>
      </c>
      <c r="E21" s="1">
        <v>53.0105</v>
      </c>
      <c r="F21" s="5">
        <f t="shared" si="0"/>
        <v>0.20139999999999958</v>
      </c>
      <c r="G21" s="6"/>
      <c r="H21" s="1">
        <v>0.32032100000000002</v>
      </c>
      <c r="I21" s="1">
        <v>0.31501699999999999</v>
      </c>
      <c r="J21" s="5">
        <f t="shared" si="1"/>
        <v>5.3040000000000309E-3</v>
      </c>
      <c r="K21" s="6"/>
      <c r="L21" s="1">
        <v>0.42259999999999998</v>
      </c>
      <c r="M21" s="1">
        <v>0.42020000000000002</v>
      </c>
      <c r="N21" s="8">
        <f t="shared" si="2"/>
        <v>2.3999999999999577E-3</v>
      </c>
      <c r="O21" s="7"/>
      <c r="P21" s="1">
        <v>0.36180000000000001</v>
      </c>
      <c r="Q21" s="1">
        <v>0.378</v>
      </c>
      <c r="R21" s="8">
        <f t="shared" si="3"/>
        <v>-1.6199999999999992E-2</v>
      </c>
    </row>
    <row r="22" spans="2:18" s="2" customFormat="1">
      <c r="B22">
        <v>4</v>
      </c>
      <c r="C22">
        <v>-2</v>
      </c>
      <c r="D22" s="1">
        <v>52.517499999999998</v>
      </c>
      <c r="E22" s="1">
        <v>52.012500000000003</v>
      </c>
      <c r="F22" s="5">
        <f t="shared" si="0"/>
        <v>0.50499999999999545</v>
      </c>
      <c r="G22" s="6"/>
      <c r="H22" s="1">
        <v>0.31412600000000002</v>
      </c>
      <c r="I22" s="1">
        <v>0.31051800000000002</v>
      </c>
      <c r="J22" s="5">
        <f t="shared" si="1"/>
        <v>3.6080000000000001E-3</v>
      </c>
      <c r="K22" s="6"/>
      <c r="L22" s="1">
        <v>0.42159999999999997</v>
      </c>
      <c r="M22" s="1">
        <v>0.41449999999999998</v>
      </c>
      <c r="N22" s="8">
        <f t="shared" si="2"/>
        <v>7.0999999999999952E-3</v>
      </c>
      <c r="O22" s="7"/>
      <c r="P22" s="1">
        <v>0.36840000000000001</v>
      </c>
      <c r="Q22" s="1">
        <v>0.36809999999999998</v>
      </c>
      <c r="R22" s="8">
        <f t="shared" si="3"/>
        <v>3.0000000000002247E-4</v>
      </c>
    </row>
    <row r="23" spans="2:18" s="2" customFormat="1">
      <c r="B23">
        <v>5</v>
      </c>
      <c r="C23">
        <v>-1</v>
      </c>
      <c r="D23" s="1">
        <v>53.118099999999998</v>
      </c>
      <c r="E23" s="1">
        <v>52.151400000000002</v>
      </c>
      <c r="F23" s="5">
        <f t="shared" si="0"/>
        <v>0.9666999999999959</v>
      </c>
      <c r="G23" s="6"/>
      <c r="H23" s="1">
        <v>0.322631</v>
      </c>
      <c r="I23" s="1">
        <v>0.31525300000000001</v>
      </c>
      <c r="J23" s="5">
        <f t="shared" si="1"/>
        <v>7.3779999999999957E-3</v>
      </c>
      <c r="K23" s="6"/>
      <c r="L23" s="1">
        <v>0.40510000000000002</v>
      </c>
      <c r="M23" s="1">
        <v>0.4133</v>
      </c>
      <c r="N23" s="8">
        <f t="shared" si="2"/>
        <v>-8.1999999999999851E-3</v>
      </c>
      <c r="O23" s="7"/>
      <c r="P23" s="1">
        <v>0.37359999999999999</v>
      </c>
      <c r="Q23" s="1">
        <v>0.38040000000000002</v>
      </c>
      <c r="R23" s="8">
        <f t="shared" si="3"/>
        <v>-6.8000000000000282E-3</v>
      </c>
    </row>
    <row r="24" spans="2:18" s="2" customFormat="1">
      <c r="B24">
        <v>4</v>
      </c>
      <c r="C24">
        <v>-1</v>
      </c>
      <c r="D24" s="1">
        <v>53.770800000000001</v>
      </c>
      <c r="E24" s="1">
        <v>52.414999999999999</v>
      </c>
      <c r="F24" s="5">
        <f t="shared" si="0"/>
        <v>1.3558000000000021</v>
      </c>
      <c r="G24" s="6"/>
      <c r="H24" s="1">
        <v>0.31756200000000001</v>
      </c>
      <c r="I24" s="1">
        <v>0.31261099999999997</v>
      </c>
      <c r="J24" s="5">
        <f t="shared" si="1"/>
        <v>4.9510000000000387E-3</v>
      </c>
      <c r="K24" s="6"/>
      <c r="L24" s="1">
        <v>0.4163</v>
      </c>
      <c r="M24" s="1">
        <v>0.42459999999999998</v>
      </c>
      <c r="N24" s="8">
        <f t="shared" si="2"/>
        <v>-8.2999999999999741E-3</v>
      </c>
      <c r="O24" s="7"/>
      <c r="P24" s="1">
        <v>0.38819999999999999</v>
      </c>
      <c r="Q24" s="1">
        <v>0.38400000000000001</v>
      </c>
      <c r="R24" s="8">
        <f t="shared" si="3"/>
        <v>4.1999999999999815E-3</v>
      </c>
    </row>
    <row r="25" spans="2:18" s="2" customFormat="1">
      <c r="B25">
        <v>3</v>
      </c>
      <c r="C25">
        <v>-1</v>
      </c>
      <c r="D25" s="1">
        <v>51.604900000000001</v>
      </c>
      <c r="E25" s="1">
        <v>52.797699999999999</v>
      </c>
      <c r="F25" s="5">
        <f t="shared" si="0"/>
        <v>-1.1927999999999983</v>
      </c>
      <c r="G25" s="6"/>
      <c r="H25" s="1">
        <v>0.302149</v>
      </c>
      <c r="I25" s="1">
        <v>0.31600800000000001</v>
      </c>
      <c r="J25" s="5">
        <f t="shared" si="1"/>
        <v>-1.385900000000001E-2</v>
      </c>
      <c r="K25" s="6"/>
      <c r="L25" s="1">
        <v>0.438</v>
      </c>
      <c r="M25" s="1">
        <v>0.40010000000000001</v>
      </c>
      <c r="N25" s="8">
        <f t="shared" si="2"/>
        <v>3.7899999999999989E-2</v>
      </c>
      <c r="O25" s="7"/>
      <c r="P25" s="1">
        <v>0.40310000000000001</v>
      </c>
      <c r="Q25" s="1">
        <v>0.34229999999999999</v>
      </c>
      <c r="R25" s="8">
        <f t="shared" si="3"/>
        <v>6.0800000000000021E-2</v>
      </c>
    </row>
    <row r="26" spans="2:18" s="2" customFormat="1">
      <c r="B26">
        <v>2</v>
      </c>
      <c r="C26">
        <v>-1</v>
      </c>
      <c r="D26" s="1">
        <v>53.890700000000002</v>
      </c>
      <c r="E26" s="1">
        <v>52.141599999999997</v>
      </c>
      <c r="F26" s="5">
        <f t="shared" si="0"/>
        <v>1.7491000000000057</v>
      </c>
      <c r="G26" s="6"/>
      <c r="H26" s="1">
        <v>0.31734600000000002</v>
      </c>
      <c r="I26" s="1">
        <v>0.31063000000000002</v>
      </c>
      <c r="J26" s="5">
        <f t="shared" si="1"/>
        <v>6.7159999999999997E-3</v>
      </c>
      <c r="K26" s="6"/>
      <c r="L26" s="1">
        <v>0.41189999999999999</v>
      </c>
      <c r="M26" s="1">
        <v>0.4219</v>
      </c>
      <c r="N26" s="8">
        <f t="shared" si="2"/>
        <v>-1.0000000000000009E-2</v>
      </c>
      <c r="O26" s="7"/>
      <c r="P26" s="1">
        <v>0.37030000000000002</v>
      </c>
      <c r="Q26" s="1">
        <v>0.37280000000000002</v>
      </c>
      <c r="R26" s="8">
        <f t="shared" si="3"/>
        <v>-2.5000000000000022E-3</v>
      </c>
    </row>
    <row r="27" spans="2:18" s="2" customFormat="1">
      <c r="B27">
        <v>1</v>
      </c>
      <c r="C27">
        <v>-1</v>
      </c>
      <c r="D27" s="1">
        <v>53.582500000000003</v>
      </c>
      <c r="E27" s="1">
        <v>52.604900000000001</v>
      </c>
      <c r="F27" s="5">
        <f t="shared" si="0"/>
        <v>0.97760000000000247</v>
      </c>
      <c r="G27" s="6"/>
      <c r="H27" s="1">
        <v>0.31673800000000002</v>
      </c>
      <c r="I27" s="1">
        <v>0.30936200000000003</v>
      </c>
      <c r="J27" s="5">
        <f t="shared" si="1"/>
        <v>7.3759999999999937E-3</v>
      </c>
      <c r="K27" s="6"/>
      <c r="L27" s="1">
        <v>0.39679999999999999</v>
      </c>
      <c r="M27" s="1">
        <v>0.43259999999999998</v>
      </c>
      <c r="N27" s="8">
        <f t="shared" si="2"/>
        <v>-3.5799999999999998E-2</v>
      </c>
      <c r="O27" s="7"/>
      <c r="P27" s="1">
        <v>0.36049999999999999</v>
      </c>
      <c r="Q27" s="1">
        <v>0.39850000000000002</v>
      </c>
      <c r="R27" s="8">
        <f t="shared" si="3"/>
        <v>-3.8000000000000034E-2</v>
      </c>
    </row>
    <row r="28" spans="2:18" s="2" customFormat="1">
      <c r="B28">
        <v>0</v>
      </c>
      <c r="C28">
        <v>-1</v>
      </c>
      <c r="D28" s="1">
        <v>53.308900000000001</v>
      </c>
      <c r="E28" s="1">
        <v>53.299799999999998</v>
      </c>
      <c r="F28" s="5">
        <f t="shared" si="0"/>
        <v>9.1000000000036607E-3</v>
      </c>
      <c r="G28" s="6"/>
      <c r="H28" s="1">
        <v>0.31120999999999999</v>
      </c>
      <c r="I28" s="1">
        <v>0.30966100000000002</v>
      </c>
      <c r="J28" s="5">
        <f t="shared" si="1"/>
        <v>1.5489999999999671E-3</v>
      </c>
      <c r="K28" s="6"/>
      <c r="L28" s="1">
        <v>0.42259999999999998</v>
      </c>
      <c r="M28" s="1">
        <v>0.41649999999999998</v>
      </c>
      <c r="N28" s="8">
        <f t="shared" si="2"/>
        <v>6.0999999999999943E-3</v>
      </c>
      <c r="O28" s="7"/>
      <c r="P28" s="1">
        <v>0.38350000000000001</v>
      </c>
      <c r="Q28" s="1">
        <v>0.35399999999999998</v>
      </c>
      <c r="R28" s="8">
        <f t="shared" si="3"/>
        <v>2.9500000000000026E-2</v>
      </c>
    </row>
    <row r="29" spans="2:18" s="2" customFormat="1">
      <c r="B29">
        <v>-1</v>
      </c>
      <c r="C29">
        <v>-1</v>
      </c>
      <c r="D29" s="1">
        <v>51.916499999999999</v>
      </c>
      <c r="E29" s="1">
        <v>53.928699999999999</v>
      </c>
      <c r="F29" s="5">
        <f t="shared" si="0"/>
        <v>-2.0122</v>
      </c>
      <c r="G29" s="6"/>
      <c r="H29" s="1">
        <v>0.30543900000000002</v>
      </c>
      <c r="I29" s="1">
        <v>0.31629600000000002</v>
      </c>
      <c r="J29" s="5">
        <f t="shared" si="1"/>
        <v>-1.0857000000000006E-2</v>
      </c>
      <c r="K29" s="6"/>
      <c r="L29" s="1">
        <v>0.44419999999999998</v>
      </c>
      <c r="M29" s="1">
        <v>0.4219</v>
      </c>
      <c r="N29" s="8">
        <f t="shared" si="2"/>
        <v>2.2299999999999986E-2</v>
      </c>
      <c r="O29" s="7"/>
      <c r="P29" s="1">
        <v>0.36570000000000003</v>
      </c>
      <c r="Q29" s="1">
        <v>0.3926</v>
      </c>
      <c r="R29" s="8">
        <f t="shared" si="3"/>
        <v>-2.6899999999999979E-2</v>
      </c>
    </row>
    <row r="30" spans="2:18" s="2" customFormat="1">
      <c r="B30">
        <v>-2</v>
      </c>
      <c r="C30">
        <v>-1</v>
      </c>
      <c r="D30" s="1">
        <v>52.585799999999999</v>
      </c>
      <c r="E30" s="1">
        <v>50.332299999999996</v>
      </c>
      <c r="F30" s="5">
        <f t="shared" si="0"/>
        <v>2.2535000000000025</v>
      </c>
      <c r="G30" s="6"/>
      <c r="H30" s="1">
        <v>0.31583099999999997</v>
      </c>
      <c r="I30" s="1">
        <v>0.29255799999999998</v>
      </c>
      <c r="J30" s="5">
        <f t="shared" si="1"/>
        <v>2.3272999999999988E-2</v>
      </c>
      <c r="K30" s="6"/>
      <c r="L30" s="1">
        <v>0.4153</v>
      </c>
      <c r="M30" s="1">
        <v>0.44169999999999998</v>
      </c>
      <c r="N30" s="8">
        <f t="shared" si="2"/>
        <v>-2.6399999999999979E-2</v>
      </c>
      <c r="O30" s="7"/>
      <c r="P30" s="1">
        <v>0.3785</v>
      </c>
      <c r="Q30" s="1">
        <v>0.40799999999999997</v>
      </c>
      <c r="R30" s="8">
        <f t="shared" si="3"/>
        <v>-2.9499999999999971E-2</v>
      </c>
    </row>
    <row r="31" spans="2:18" s="2" customFormat="1">
      <c r="B31">
        <v>-3</v>
      </c>
      <c r="C31">
        <v>-1</v>
      </c>
      <c r="D31" s="1">
        <v>54.6051</v>
      </c>
      <c r="E31" s="1">
        <v>52.484699999999997</v>
      </c>
      <c r="F31" s="5">
        <f t="shared" si="0"/>
        <v>2.1204000000000036</v>
      </c>
      <c r="G31" s="6"/>
      <c r="H31" s="1">
        <v>0.32917000000000002</v>
      </c>
      <c r="I31" s="1">
        <v>0.31436199999999997</v>
      </c>
      <c r="J31" s="5">
        <f t="shared" si="1"/>
        <v>1.4808000000000043E-2</v>
      </c>
      <c r="K31" s="6"/>
      <c r="L31" s="1">
        <v>0.39939999999999998</v>
      </c>
      <c r="M31" s="1">
        <v>0.4138</v>
      </c>
      <c r="N31" s="8">
        <f t="shared" si="2"/>
        <v>-1.4400000000000024E-2</v>
      </c>
      <c r="O31" s="7"/>
      <c r="P31" s="1">
        <v>0.35199999999999998</v>
      </c>
      <c r="Q31" s="1">
        <v>0.379</v>
      </c>
      <c r="R31" s="8">
        <f t="shared" si="3"/>
        <v>-2.7000000000000024E-2</v>
      </c>
    </row>
    <row r="32" spans="2:18" s="2" customFormat="1">
      <c r="B32">
        <v>-4</v>
      </c>
      <c r="C32">
        <v>-1</v>
      </c>
      <c r="D32" s="1">
        <v>52.375</v>
      </c>
      <c r="E32" s="1">
        <v>53.195799999999998</v>
      </c>
      <c r="F32" s="5">
        <f t="shared" si="0"/>
        <v>-0.82079999999999842</v>
      </c>
      <c r="G32" s="6"/>
      <c r="H32" s="1">
        <v>0.31420199999999998</v>
      </c>
      <c r="I32" s="1">
        <v>0.31632500000000002</v>
      </c>
      <c r="J32" s="5">
        <f t="shared" si="1"/>
        <v>-2.1230000000000415E-3</v>
      </c>
      <c r="K32" s="6"/>
      <c r="L32" s="1">
        <v>0.4007</v>
      </c>
      <c r="M32" s="1">
        <v>0.4143</v>
      </c>
      <c r="N32" s="8">
        <f t="shared" si="2"/>
        <v>-1.3600000000000001E-2</v>
      </c>
      <c r="O32" s="7"/>
      <c r="P32" s="1">
        <v>0.35370000000000001</v>
      </c>
      <c r="Q32" s="1">
        <v>0.3856</v>
      </c>
      <c r="R32" s="8">
        <f t="shared" si="3"/>
        <v>-3.1899999999999984E-2</v>
      </c>
    </row>
    <row r="33" spans="2:18" s="2" customFormat="1">
      <c r="B33">
        <v>-5</v>
      </c>
      <c r="C33">
        <v>-1</v>
      </c>
      <c r="D33" s="1">
        <v>52.294600000000003</v>
      </c>
      <c r="E33" s="1">
        <v>52.226500000000001</v>
      </c>
      <c r="F33" s="5">
        <f t="shared" si="0"/>
        <v>6.810000000000116E-2</v>
      </c>
      <c r="G33" s="6"/>
      <c r="H33" s="1">
        <v>0.32031300000000001</v>
      </c>
      <c r="I33" s="1">
        <v>0.31302200000000002</v>
      </c>
      <c r="J33" s="5">
        <f t="shared" si="1"/>
        <v>7.2909999999999919E-3</v>
      </c>
      <c r="K33" s="6"/>
      <c r="L33" s="1">
        <v>0.41289999999999999</v>
      </c>
      <c r="M33" s="1">
        <v>0.41099999999999998</v>
      </c>
      <c r="N33" s="8">
        <f t="shared" si="2"/>
        <v>1.9000000000000128E-3</v>
      </c>
      <c r="O33" s="7"/>
      <c r="P33" s="1">
        <v>0.37490000000000001</v>
      </c>
      <c r="Q33" s="1">
        <v>0.37430000000000002</v>
      </c>
      <c r="R33" s="8">
        <f t="shared" si="3"/>
        <v>5.9999999999998943E-4</v>
      </c>
    </row>
    <row r="34" spans="2:18" s="2" customFormat="1">
      <c r="B34">
        <v>-5</v>
      </c>
      <c r="C34">
        <v>0</v>
      </c>
      <c r="D34" s="1">
        <v>52.272799999999997</v>
      </c>
      <c r="E34" s="1">
        <v>52.812899999999999</v>
      </c>
      <c r="F34" s="5">
        <f t="shared" si="0"/>
        <v>-0.54010000000000247</v>
      </c>
      <c r="G34" s="6"/>
      <c r="H34" s="1">
        <v>0.31415999999999999</v>
      </c>
      <c r="I34" s="1">
        <v>0.31620399999999999</v>
      </c>
      <c r="J34" s="5">
        <f t="shared" si="1"/>
        <v>-2.0439999999999903E-3</v>
      </c>
      <c r="K34" s="6"/>
      <c r="L34" s="1">
        <v>0.42159999999999997</v>
      </c>
      <c r="M34" s="1">
        <v>0.4209</v>
      </c>
      <c r="N34" s="8">
        <f t="shared" si="2"/>
        <v>6.9999999999997842E-4</v>
      </c>
      <c r="O34" s="7"/>
      <c r="P34" s="1">
        <v>0.38219999999999998</v>
      </c>
      <c r="Q34" s="1">
        <v>0.38800000000000001</v>
      </c>
      <c r="R34" s="8">
        <f t="shared" si="3"/>
        <v>-5.8000000000000274E-3</v>
      </c>
    </row>
    <row r="35" spans="2:18" s="2" customFormat="1">
      <c r="B35">
        <v>-4</v>
      </c>
      <c r="C35">
        <v>0</v>
      </c>
      <c r="D35" s="1">
        <v>53.668999999999997</v>
      </c>
      <c r="E35" s="1">
        <v>51.549599999999998</v>
      </c>
      <c r="F35" s="5">
        <f t="shared" si="0"/>
        <v>2.1193999999999988</v>
      </c>
      <c r="G35" s="6"/>
      <c r="H35" s="1">
        <v>0.32634999999999997</v>
      </c>
      <c r="I35" s="1">
        <v>0.30844899999999997</v>
      </c>
      <c r="J35" s="5">
        <f t="shared" si="1"/>
        <v>1.7901E-2</v>
      </c>
      <c r="K35" s="6"/>
      <c r="L35" s="1">
        <v>0.39290000000000003</v>
      </c>
      <c r="M35" s="1">
        <v>0.41549999999999998</v>
      </c>
      <c r="N35" s="8">
        <f t="shared" si="2"/>
        <v>-2.2599999999999953E-2</v>
      </c>
      <c r="O35" s="7"/>
      <c r="P35" s="1">
        <v>0.36470000000000002</v>
      </c>
      <c r="Q35" s="1">
        <v>0.38579999999999998</v>
      </c>
      <c r="R35" s="8">
        <f t="shared" si="3"/>
        <v>-2.1099999999999952E-2</v>
      </c>
    </row>
    <row r="36" spans="2:18" s="2" customFormat="1">
      <c r="B36">
        <v>-3</v>
      </c>
      <c r="C36">
        <v>0</v>
      </c>
      <c r="D36" s="1">
        <v>52.292200000000001</v>
      </c>
      <c r="E36" s="1">
        <v>52.621299999999998</v>
      </c>
      <c r="F36" s="5">
        <f t="shared" si="0"/>
        <v>-0.32909999999999684</v>
      </c>
      <c r="G36" s="6"/>
      <c r="H36" s="1">
        <v>0.31624400000000003</v>
      </c>
      <c r="I36" s="1">
        <v>0.31628899999999999</v>
      </c>
      <c r="J36" s="5">
        <f t="shared" si="1"/>
        <v>-4.4999999999961737E-5</v>
      </c>
      <c r="K36" s="6"/>
      <c r="L36" s="1">
        <v>0.41289999999999999</v>
      </c>
      <c r="M36" s="1">
        <v>0.41</v>
      </c>
      <c r="N36" s="8">
        <f t="shared" si="2"/>
        <v>2.9000000000000137E-3</v>
      </c>
      <c r="O36" s="7"/>
      <c r="P36" s="1">
        <v>0.3679</v>
      </c>
      <c r="Q36" s="1">
        <v>0.37819999999999998</v>
      </c>
      <c r="R36" s="8">
        <f t="shared" si="3"/>
        <v>-1.0299999999999976E-2</v>
      </c>
    </row>
    <row r="37" spans="2:18" s="2" customFormat="1">
      <c r="B37">
        <v>-2</v>
      </c>
      <c r="C37">
        <v>0</v>
      </c>
      <c r="D37" s="1">
        <v>49.651000000000003</v>
      </c>
      <c r="E37" s="1">
        <v>51.903799999999997</v>
      </c>
      <c r="F37" s="5">
        <f t="shared" si="0"/>
        <v>-2.2527999999999935</v>
      </c>
      <c r="G37" s="6"/>
      <c r="H37" s="1">
        <v>0.29336600000000002</v>
      </c>
      <c r="I37" s="1">
        <v>0.31021900000000002</v>
      </c>
      <c r="J37" s="5">
        <f t="shared" si="1"/>
        <v>-1.6853000000000007E-2</v>
      </c>
      <c r="K37" s="6"/>
      <c r="L37" s="1">
        <v>0.43969999999999998</v>
      </c>
      <c r="M37" s="1">
        <v>0.4289</v>
      </c>
      <c r="N37" s="8">
        <f t="shared" si="2"/>
        <v>1.0799999999999976E-2</v>
      </c>
      <c r="O37" s="7"/>
      <c r="P37" s="1">
        <v>0.4012</v>
      </c>
      <c r="Q37" s="1">
        <v>0.39379999999999998</v>
      </c>
      <c r="R37" s="8">
        <f t="shared" si="3"/>
        <v>7.4000000000000177E-3</v>
      </c>
    </row>
    <row r="38" spans="2:18" s="2" customFormat="1">
      <c r="B38">
        <v>-1</v>
      </c>
      <c r="C38">
        <v>0</v>
      </c>
      <c r="D38" s="1">
        <v>51.119799999999998</v>
      </c>
      <c r="E38" s="1">
        <v>51.357700000000001</v>
      </c>
      <c r="F38" s="5">
        <f t="shared" si="0"/>
        <v>-0.23790000000000333</v>
      </c>
      <c r="G38" s="6"/>
      <c r="H38" s="1">
        <v>0.30174499999999999</v>
      </c>
      <c r="I38" s="1">
        <v>0.30296499999999998</v>
      </c>
      <c r="J38" s="5">
        <f t="shared" si="1"/>
        <v>-1.2199999999999989E-3</v>
      </c>
      <c r="K38" s="6"/>
      <c r="L38" s="1">
        <v>0.43440000000000001</v>
      </c>
      <c r="M38" s="1">
        <v>0.4299</v>
      </c>
      <c r="N38" s="8">
        <f t="shared" si="2"/>
        <v>4.500000000000004E-3</v>
      </c>
      <c r="O38" s="7"/>
      <c r="P38" s="1">
        <v>0.39190000000000003</v>
      </c>
      <c r="Q38" s="1">
        <v>0.39729999999999999</v>
      </c>
      <c r="R38" s="8">
        <f t="shared" si="3"/>
        <v>-5.3999999999999604E-3</v>
      </c>
    </row>
    <row r="39" spans="2:18" s="2" customFormat="1">
      <c r="B39">
        <v>0</v>
      </c>
      <c r="C39">
        <v>0</v>
      </c>
      <c r="D39" s="1">
        <v>53.1297</v>
      </c>
      <c r="E39" s="1">
        <v>54.6038</v>
      </c>
      <c r="F39" s="5">
        <f t="shared" si="0"/>
        <v>-1.4741</v>
      </c>
      <c r="G39" s="6"/>
      <c r="H39" s="1">
        <v>0.31574999999999998</v>
      </c>
      <c r="I39" s="1">
        <v>0.31822899999999998</v>
      </c>
      <c r="J39" s="5">
        <f t="shared" si="1"/>
        <v>-2.479000000000009E-3</v>
      </c>
      <c r="K39" s="6"/>
      <c r="L39" s="1">
        <v>0.40970000000000001</v>
      </c>
      <c r="M39" s="1">
        <v>0.4143</v>
      </c>
      <c r="N39" s="8">
        <f t="shared" si="2"/>
        <v>-4.599999999999993E-3</v>
      </c>
      <c r="O39" s="7"/>
      <c r="P39" s="1">
        <v>0.37730000000000002</v>
      </c>
      <c r="Q39" s="1">
        <v>0.3488</v>
      </c>
      <c r="R39" s="8">
        <f t="shared" si="3"/>
        <v>2.8500000000000025E-2</v>
      </c>
    </row>
    <row r="40" spans="2:18" s="2" customFormat="1">
      <c r="B40">
        <v>1</v>
      </c>
      <c r="C40">
        <v>0</v>
      </c>
      <c r="D40" s="1">
        <v>53.382599999999996</v>
      </c>
      <c r="E40" s="1">
        <v>53.567799999999998</v>
      </c>
      <c r="F40" s="5">
        <f t="shared" si="0"/>
        <v>-0.18520000000000181</v>
      </c>
      <c r="G40" s="6"/>
      <c r="H40" s="1">
        <v>0.31557200000000002</v>
      </c>
      <c r="I40" s="1">
        <v>0.31965500000000002</v>
      </c>
      <c r="J40" s="5">
        <f t="shared" si="1"/>
        <v>-4.0830000000000033E-3</v>
      </c>
      <c r="K40" s="6"/>
      <c r="L40" s="1">
        <v>0.41389999999999999</v>
      </c>
      <c r="M40" s="1">
        <v>0.41160000000000002</v>
      </c>
      <c r="N40" s="8">
        <f t="shared" si="2"/>
        <v>2.2999999999999687E-3</v>
      </c>
      <c r="O40" s="7"/>
      <c r="P40" s="1">
        <v>0.36980000000000002</v>
      </c>
      <c r="Q40" s="1">
        <v>0.377</v>
      </c>
      <c r="R40" s="8">
        <f t="shared" si="3"/>
        <v>-7.1999999999999842E-3</v>
      </c>
    </row>
    <row r="41" spans="2:18" s="2" customFormat="1">
      <c r="B41">
        <v>2</v>
      </c>
      <c r="C41">
        <v>0</v>
      </c>
      <c r="D41" s="1">
        <v>51.867699999999999</v>
      </c>
      <c r="E41" s="1">
        <v>53.104700000000001</v>
      </c>
      <c r="F41" s="5">
        <f t="shared" si="0"/>
        <v>-1.2370000000000019</v>
      </c>
      <c r="G41" s="6"/>
      <c r="H41" s="1">
        <v>0.30648300000000001</v>
      </c>
      <c r="I41" s="1">
        <v>0.31878400000000001</v>
      </c>
      <c r="J41" s="5">
        <f t="shared" si="1"/>
        <v>-1.2301000000000006E-2</v>
      </c>
      <c r="K41" s="6"/>
      <c r="L41" s="1">
        <v>0.43159999999999998</v>
      </c>
      <c r="M41" s="1">
        <v>0.42259999999999998</v>
      </c>
      <c r="N41" s="8">
        <f t="shared" si="2"/>
        <v>9.000000000000008E-3</v>
      </c>
      <c r="O41" s="7"/>
      <c r="P41" s="1">
        <v>0.38950000000000001</v>
      </c>
      <c r="Q41" s="1">
        <v>0.35549999999999998</v>
      </c>
      <c r="R41" s="8">
        <f t="shared" si="3"/>
        <v>3.400000000000003E-2</v>
      </c>
    </row>
    <row r="42" spans="2:18" s="2" customFormat="1">
      <c r="B42">
        <v>3</v>
      </c>
      <c r="C42">
        <v>0</v>
      </c>
      <c r="D42" s="1">
        <v>53.477699999999999</v>
      </c>
      <c r="E42" s="1">
        <v>52.697899999999997</v>
      </c>
      <c r="F42" s="5">
        <f t="shared" si="0"/>
        <v>0.7798000000000016</v>
      </c>
      <c r="G42" s="6"/>
      <c r="H42" s="1">
        <v>0.318884</v>
      </c>
      <c r="I42" s="1">
        <v>0.31331300000000001</v>
      </c>
      <c r="J42" s="5">
        <f t="shared" si="1"/>
        <v>5.5709999999999926E-3</v>
      </c>
      <c r="K42" s="6"/>
      <c r="L42" s="1">
        <v>0.3931</v>
      </c>
      <c r="M42" s="1">
        <v>0.42380000000000001</v>
      </c>
      <c r="N42" s="8">
        <f t="shared" si="2"/>
        <v>-3.0700000000000005E-2</v>
      </c>
      <c r="O42" s="7"/>
      <c r="P42" s="1">
        <v>0.35460000000000003</v>
      </c>
      <c r="Q42" s="1">
        <v>0.39410000000000001</v>
      </c>
      <c r="R42" s="8">
        <f t="shared" si="3"/>
        <v>-3.949999999999998E-2</v>
      </c>
    </row>
    <row r="43" spans="2:18" s="2" customFormat="1">
      <c r="B43">
        <v>4</v>
      </c>
      <c r="C43">
        <v>0</v>
      </c>
      <c r="D43" s="1">
        <v>52.183799999999998</v>
      </c>
      <c r="E43" s="1">
        <v>52.596600000000002</v>
      </c>
      <c r="F43" s="5">
        <f t="shared" si="0"/>
        <v>-0.41280000000000427</v>
      </c>
      <c r="G43" s="6"/>
      <c r="H43" s="1">
        <v>0.31046000000000001</v>
      </c>
      <c r="I43" s="1">
        <v>0.309446</v>
      </c>
      <c r="J43" s="5">
        <f t="shared" si="1"/>
        <v>1.0140000000000149E-3</v>
      </c>
      <c r="K43" s="6"/>
      <c r="L43" s="1">
        <v>0.41959999999999997</v>
      </c>
      <c r="M43" s="1">
        <v>0.43309999999999998</v>
      </c>
      <c r="N43" s="8">
        <f t="shared" si="2"/>
        <v>-1.3500000000000012E-2</v>
      </c>
      <c r="O43" s="7"/>
      <c r="P43" s="1">
        <v>0.37709999999999999</v>
      </c>
      <c r="Q43" s="1">
        <v>0.40899999999999997</v>
      </c>
      <c r="R43" s="8">
        <f t="shared" si="3"/>
        <v>-3.1899999999999984E-2</v>
      </c>
    </row>
    <row r="44" spans="2:18" s="2" customFormat="1">
      <c r="B44">
        <v>5</v>
      </c>
      <c r="C44">
        <v>0</v>
      </c>
      <c r="D44" s="1">
        <v>52.192799999999998</v>
      </c>
      <c r="E44" s="1">
        <v>52.166600000000003</v>
      </c>
      <c r="F44" s="5">
        <f t="shared" si="0"/>
        <v>2.6199999999995782E-2</v>
      </c>
      <c r="G44" s="6"/>
      <c r="H44" s="1">
        <v>0.31165300000000001</v>
      </c>
      <c r="I44" s="1">
        <v>0.31830700000000001</v>
      </c>
      <c r="J44" s="5">
        <f t="shared" si="1"/>
        <v>-6.6539999999999933E-3</v>
      </c>
      <c r="K44" s="6"/>
      <c r="L44" s="1">
        <v>0.42280000000000001</v>
      </c>
      <c r="M44" s="1">
        <v>0.42749999999999999</v>
      </c>
      <c r="N44" s="8">
        <f t="shared" si="2"/>
        <v>-4.699999999999982E-3</v>
      </c>
      <c r="O44" s="7"/>
      <c r="P44" s="1">
        <v>0.38869999999999999</v>
      </c>
      <c r="Q44" s="1">
        <v>0.39460000000000001</v>
      </c>
      <c r="R44" s="8">
        <f t="shared" si="3"/>
        <v>-5.9000000000000163E-3</v>
      </c>
    </row>
    <row r="45" spans="2:18" s="2" customFormat="1">
      <c r="B45">
        <v>5</v>
      </c>
      <c r="C45">
        <v>1</v>
      </c>
      <c r="D45" s="1">
        <v>49.444800000000001</v>
      </c>
      <c r="E45" s="1">
        <v>50.871099999999998</v>
      </c>
      <c r="F45" s="5">
        <f t="shared" si="0"/>
        <v>-1.4262999999999977</v>
      </c>
      <c r="G45" s="6"/>
      <c r="H45" s="1">
        <v>0.300178</v>
      </c>
      <c r="I45" s="1">
        <v>0.30755700000000002</v>
      </c>
      <c r="J45" s="5">
        <f t="shared" si="1"/>
        <v>-7.3790000000000244E-3</v>
      </c>
      <c r="K45" s="6"/>
      <c r="L45" s="1">
        <v>0.41560000000000002</v>
      </c>
      <c r="M45" s="1">
        <v>0.43980000000000002</v>
      </c>
      <c r="N45" s="8">
        <f t="shared" si="2"/>
        <v>-2.4199999999999999E-2</v>
      </c>
      <c r="O45" s="7"/>
      <c r="P45" s="1">
        <v>0.38009999999999999</v>
      </c>
      <c r="Q45" s="1">
        <v>0.40799999999999997</v>
      </c>
      <c r="R45" s="8">
        <f t="shared" si="3"/>
        <v>-2.789999999999998E-2</v>
      </c>
    </row>
    <row r="46" spans="2:18" s="2" customFormat="1">
      <c r="B46">
        <v>4</v>
      </c>
      <c r="C46">
        <v>1</v>
      </c>
      <c r="D46" s="1">
        <v>48.8688</v>
      </c>
      <c r="E46" s="1">
        <v>51.418300000000002</v>
      </c>
      <c r="F46" s="5">
        <f t="shared" si="0"/>
        <v>-2.5495000000000019</v>
      </c>
      <c r="G46" s="6"/>
      <c r="H46" s="1">
        <v>0.325403</v>
      </c>
      <c r="I46" s="1">
        <v>0.30371100000000001</v>
      </c>
      <c r="J46" s="5">
        <f t="shared" si="1"/>
        <v>2.1691999999999989E-2</v>
      </c>
      <c r="K46" s="6"/>
      <c r="L46" s="1">
        <v>0.40139999999999998</v>
      </c>
      <c r="M46" s="1">
        <v>0.4194</v>
      </c>
      <c r="N46" s="8">
        <f t="shared" si="2"/>
        <v>-1.8000000000000016E-2</v>
      </c>
      <c r="O46" s="7"/>
      <c r="P46" s="1">
        <v>0.36470000000000002</v>
      </c>
      <c r="Q46" s="1">
        <v>0.39240000000000003</v>
      </c>
      <c r="R46" s="8">
        <f t="shared" si="3"/>
        <v>-2.7700000000000002E-2</v>
      </c>
    </row>
    <row r="47" spans="2:18" s="2" customFormat="1">
      <c r="B47">
        <v>3</v>
      </c>
      <c r="C47">
        <v>1</v>
      </c>
      <c r="D47" s="1">
        <v>48.269399999999997</v>
      </c>
      <c r="E47" s="1">
        <v>52.386000000000003</v>
      </c>
      <c r="F47" s="5">
        <f t="shared" si="0"/>
        <v>-4.1166000000000054</v>
      </c>
      <c r="G47" s="6"/>
      <c r="H47" s="1">
        <v>0.31716499999999997</v>
      </c>
      <c r="I47" s="1">
        <v>0.31482900000000003</v>
      </c>
      <c r="J47" s="5">
        <f t="shared" si="1"/>
        <v>2.3359999999999492E-3</v>
      </c>
      <c r="K47" s="6"/>
      <c r="L47" s="1">
        <v>0.41289999999999999</v>
      </c>
      <c r="M47" s="1">
        <v>0.40229999999999999</v>
      </c>
      <c r="N47" s="8">
        <f t="shared" si="2"/>
        <v>1.0599999999999998E-2</v>
      </c>
      <c r="O47" s="7"/>
      <c r="P47" s="1">
        <v>0.38019999999999998</v>
      </c>
      <c r="Q47" s="1">
        <v>0.3528</v>
      </c>
      <c r="R47" s="8">
        <f t="shared" si="3"/>
        <v>2.739999999999998E-2</v>
      </c>
    </row>
    <row r="48" spans="2:18" s="2" customFormat="1">
      <c r="B48">
        <v>2</v>
      </c>
      <c r="C48">
        <v>1</v>
      </c>
      <c r="D48" s="1">
        <v>52.475099999999998</v>
      </c>
      <c r="E48" s="1">
        <v>51.846600000000002</v>
      </c>
      <c r="F48" s="5">
        <f t="shared" si="0"/>
        <v>0.6284999999999954</v>
      </c>
      <c r="G48" s="6"/>
      <c r="H48" s="1">
        <v>0.314274</v>
      </c>
      <c r="I48" s="1">
        <v>0.30788399999999999</v>
      </c>
      <c r="J48" s="5">
        <f t="shared" si="1"/>
        <v>6.3900000000000068E-3</v>
      </c>
      <c r="K48" s="6"/>
      <c r="L48" s="1">
        <v>0.40629999999999999</v>
      </c>
      <c r="M48" s="1">
        <v>0.41799999999999998</v>
      </c>
      <c r="N48" s="8">
        <f t="shared" si="2"/>
        <v>-1.1699999999999988E-2</v>
      </c>
      <c r="O48" s="7"/>
      <c r="P48" s="1">
        <v>0.36299999999999999</v>
      </c>
      <c r="Q48" s="1">
        <v>0.37969999999999998</v>
      </c>
      <c r="R48" s="8">
        <f t="shared" si="3"/>
        <v>-1.6699999999999993E-2</v>
      </c>
    </row>
    <row r="49" spans="2:18" s="2" customFormat="1">
      <c r="B49">
        <v>1</v>
      </c>
      <c r="C49">
        <v>1</v>
      </c>
      <c r="D49" s="1">
        <v>51.120800000000003</v>
      </c>
      <c r="E49" s="1">
        <v>51.694000000000003</v>
      </c>
      <c r="F49" s="5">
        <f t="shared" si="0"/>
        <v>-0.57319999999999993</v>
      </c>
      <c r="G49" s="6"/>
      <c r="H49" s="1">
        <v>0.30659900000000001</v>
      </c>
      <c r="I49" s="1">
        <v>0.31151600000000002</v>
      </c>
      <c r="J49" s="5">
        <f t="shared" si="1"/>
        <v>-4.9170000000000047E-3</v>
      </c>
      <c r="K49" s="6"/>
      <c r="L49" s="1">
        <v>0.43190000000000001</v>
      </c>
      <c r="M49" s="1">
        <v>0.41799999999999998</v>
      </c>
      <c r="N49" s="8">
        <f t="shared" si="2"/>
        <v>1.3900000000000023E-2</v>
      </c>
      <c r="O49" s="7"/>
      <c r="P49" s="1">
        <v>0.379</v>
      </c>
      <c r="Q49" s="1">
        <v>0.39019999999999999</v>
      </c>
      <c r="R49" s="8">
        <f t="shared" si="3"/>
        <v>-1.1199999999999988E-2</v>
      </c>
    </row>
    <row r="50" spans="2:18" s="2" customFormat="1">
      <c r="B50">
        <v>0</v>
      </c>
      <c r="C50">
        <v>1</v>
      </c>
      <c r="D50" s="1">
        <v>51.4983</v>
      </c>
      <c r="E50" s="1">
        <v>51.638300000000001</v>
      </c>
      <c r="F50" s="5">
        <f t="shared" si="0"/>
        <v>-0.14000000000000057</v>
      </c>
      <c r="G50" s="6"/>
      <c r="H50" s="1">
        <v>0.30445100000000003</v>
      </c>
      <c r="I50" s="1">
        <v>0.31081399999999998</v>
      </c>
      <c r="J50" s="5">
        <f t="shared" si="1"/>
        <v>-6.362999999999952E-3</v>
      </c>
      <c r="K50" s="6"/>
      <c r="L50" s="1">
        <v>0.439</v>
      </c>
      <c r="M50" s="1">
        <v>0.4128</v>
      </c>
      <c r="N50" s="8">
        <f t="shared" si="2"/>
        <v>2.6200000000000001E-2</v>
      </c>
      <c r="O50" s="7"/>
      <c r="P50" s="1">
        <v>0.39</v>
      </c>
      <c r="Q50" s="1">
        <v>0.3674</v>
      </c>
      <c r="R50" s="8">
        <f t="shared" si="3"/>
        <v>2.2600000000000009E-2</v>
      </c>
    </row>
    <row r="51" spans="2:18" s="2" customFormat="1">
      <c r="B51">
        <v>-1</v>
      </c>
      <c r="C51">
        <v>1</v>
      </c>
      <c r="D51" s="1">
        <v>52.336799999999997</v>
      </c>
      <c r="E51" s="1">
        <v>52.2776</v>
      </c>
      <c r="F51" s="5">
        <f t="shared" si="0"/>
        <v>5.9199999999997033E-2</v>
      </c>
      <c r="G51" s="6"/>
      <c r="H51" s="1">
        <v>0.30862600000000001</v>
      </c>
      <c r="I51" s="1">
        <v>0.31263800000000003</v>
      </c>
      <c r="J51" s="5">
        <f t="shared" si="1"/>
        <v>-4.0120000000000156E-3</v>
      </c>
      <c r="K51" s="6"/>
      <c r="L51" s="1">
        <v>0.42920000000000003</v>
      </c>
      <c r="M51" s="1">
        <v>0.4194</v>
      </c>
      <c r="N51" s="8">
        <f t="shared" si="2"/>
        <v>9.8000000000000309E-3</v>
      </c>
      <c r="O51" s="7"/>
      <c r="P51" s="1">
        <v>0.38040000000000002</v>
      </c>
      <c r="Q51" s="1">
        <v>0.38219999999999998</v>
      </c>
      <c r="R51" s="8">
        <f t="shared" si="3"/>
        <v>-1.7999999999999683E-3</v>
      </c>
    </row>
    <row r="52" spans="2:18" s="2" customFormat="1">
      <c r="B52">
        <v>-2</v>
      </c>
      <c r="C52">
        <v>1</v>
      </c>
      <c r="D52" s="1">
        <v>51.421100000000003</v>
      </c>
      <c r="E52" s="1">
        <v>52.949100000000001</v>
      </c>
      <c r="F52" s="5">
        <f t="shared" si="0"/>
        <v>-1.5279999999999987</v>
      </c>
      <c r="G52" s="6"/>
      <c r="H52" s="1">
        <v>0.30594100000000002</v>
      </c>
      <c r="I52" s="1">
        <v>0.31533800000000001</v>
      </c>
      <c r="J52" s="5">
        <f t="shared" si="1"/>
        <v>-9.3969999999999887E-3</v>
      </c>
      <c r="K52" s="6"/>
      <c r="L52" s="1">
        <v>0.42359999999999998</v>
      </c>
      <c r="M52" s="1">
        <v>0.41970000000000002</v>
      </c>
      <c r="N52" s="8">
        <f t="shared" si="2"/>
        <v>3.8999999999999591E-3</v>
      </c>
      <c r="O52" s="7"/>
      <c r="P52" s="1">
        <v>0.3866</v>
      </c>
      <c r="Q52" s="1">
        <v>0.39179999999999998</v>
      </c>
      <c r="R52" s="8">
        <f t="shared" si="3"/>
        <v>-5.1999999999999824E-3</v>
      </c>
    </row>
    <row r="53" spans="2:18" s="2" customFormat="1">
      <c r="B53">
        <v>-3</v>
      </c>
      <c r="C53">
        <v>1</v>
      </c>
      <c r="D53" s="1">
        <v>50.941499999999998</v>
      </c>
      <c r="E53" s="1">
        <v>53.152900000000002</v>
      </c>
      <c r="F53" s="5">
        <f t="shared" si="0"/>
        <v>-2.2114000000000047</v>
      </c>
      <c r="G53" s="6"/>
      <c r="H53" s="1">
        <v>0.30599199999999999</v>
      </c>
      <c r="I53" s="1">
        <v>0.31815399999999999</v>
      </c>
      <c r="J53" s="5">
        <f t="shared" si="1"/>
        <v>-1.2162000000000006E-2</v>
      </c>
      <c r="K53" s="6"/>
      <c r="L53" s="1">
        <v>0.42359999999999998</v>
      </c>
      <c r="M53" s="1">
        <v>0.40500000000000003</v>
      </c>
      <c r="N53" s="8">
        <f t="shared" si="2"/>
        <v>1.859999999999995E-2</v>
      </c>
      <c r="O53" s="7"/>
      <c r="P53" s="1">
        <v>0.39529999999999998</v>
      </c>
      <c r="Q53" s="1">
        <v>0.36459999999999998</v>
      </c>
      <c r="R53" s="8">
        <f t="shared" si="3"/>
        <v>3.0700000000000005E-2</v>
      </c>
    </row>
    <row r="54" spans="2:18" s="2" customFormat="1">
      <c r="B54">
        <v>-4</v>
      </c>
      <c r="C54">
        <v>1</v>
      </c>
      <c r="D54" s="1">
        <v>51.151699999999998</v>
      </c>
      <c r="E54" s="1">
        <v>52.213299999999997</v>
      </c>
      <c r="F54" s="5">
        <f t="shared" si="0"/>
        <v>-1.0615999999999985</v>
      </c>
      <c r="G54" s="6"/>
      <c r="H54" s="1">
        <v>0.31086799999999998</v>
      </c>
      <c r="I54" s="1">
        <v>0.31653599999999998</v>
      </c>
      <c r="J54" s="5">
        <f t="shared" si="1"/>
        <v>-5.6680000000000064E-3</v>
      </c>
      <c r="K54" s="6"/>
      <c r="L54" s="1">
        <v>0.42180000000000001</v>
      </c>
      <c r="M54" s="1">
        <v>0.4012</v>
      </c>
      <c r="N54" s="8">
        <f t="shared" si="2"/>
        <v>2.0600000000000007E-2</v>
      </c>
      <c r="O54" s="7"/>
      <c r="P54" s="1">
        <v>0.37969999999999998</v>
      </c>
      <c r="Q54" s="1">
        <v>0.37359999999999999</v>
      </c>
      <c r="R54" s="8">
        <f t="shared" si="3"/>
        <v>6.0999999999999943E-3</v>
      </c>
    </row>
    <row r="55" spans="2:18" s="2" customFormat="1">
      <c r="B55">
        <v>-5</v>
      </c>
      <c r="C55">
        <v>1</v>
      </c>
      <c r="D55" s="1">
        <v>50.275599999999997</v>
      </c>
      <c r="E55" s="1">
        <v>49.991700000000002</v>
      </c>
      <c r="F55" s="5">
        <f t="shared" si="0"/>
        <v>0.2838999999999956</v>
      </c>
      <c r="G55" s="6"/>
      <c r="H55" s="1">
        <v>0.309867</v>
      </c>
      <c r="I55" s="1">
        <v>0.296543</v>
      </c>
      <c r="J55" s="5">
        <f t="shared" si="1"/>
        <v>1.3324000000000003E-2</v>
      </c>
      <c r="K55" s="6"/>
      <c r="L55" s="1">
        <v>0.4214</v>
      </c>
      <c r="M55" s="1">
        <v>0.43609999999999999</v>
      </c>
      <c r="N55" s="8">
        <f t="shared" si="2"/>
        <v>-1.4699999999999991E-2</v>
      </c>
      <c r="O55" s="7"/>
      <c r="P55" s="1">
        <v>0.36809999999999998</v>
      </c>
      <c r="Q55" s="1">
        <v>0.40720000000000001</v>
      </c>
      <c r="R55" s="8">
        <f t="shared" si="3"/>
        <v>-3.9100000000000024E-2</v>
      </c>
    </row>
    <row r="56" spans="2:18" s="2" customFormat="1">
      <c r="B56">
        <v>-4</v>
      </c>
      <c r="C56">
        <v>2</v>
      </c>
      <c r="D56" s="1">
        <v>51.393300000000004</v>
      </c>
      <c r="E56" s="1">
        <v>49.524900000000002</v>
      </c>
      <c r="F56" s="5">
        <f t="shared" si="0"/>
        <v>1.8684000000000012</v>
      </c>
      <c r="G56" s="6"/>
      <c r="H56" s="1">
        <v>0.30651600000000001</v>
      </c>
      <c r="I56" s="1">
        <v>0.29516100000000001</v>
      </c>
      <c r="J56" s="5">
        <f t="shared" si="1"/>
        <v>1.1355000000000004E-2</v>
      </c>
      <c r="K56" s="6"/>
      <c r="L56" s="1">
        <v>0.43109999999999998</v>
      </c>
      <c r="M56" s="1">
        <v>0.42330000000000001</v>
      </c>
      <c r="N56" s="8">
        <f t="shared" si="2"/>
        <v>7.7999999999999736E-3</v>
      </c>
      <c r="O56" s="7"/>
      <c r="P56" s="1">
        <v>0.40089999999999998</v>
      </c>
      <c r="Q56" s="1">
        <v>0.37480000000000002</v>
      </c>
      <c r="R56" s="8">
        <f t="shared" si="3"/>
        <v>2.6099999999999957E-2</v>
      </c>
    </row>
    <row r="57" spans="2:18" s="2" customFormat="1">
      <c r="B57">
        <v>-3</v>
      </c>
      <c r="C57">
        <v>2</v>
      </c>
      <c r="D57" s="1">
        <v>49.934100000000001</v>
      </c>
      <c r="E57" s="1">
        <v>50.063000000000002</v>
      </c>
      <c r="F57" s="5">
        <f t="shared" si="0"/>
        <v>-0.12890000000000157</v>
      </c>
      <c r="G57" s="6"/>
      <c r="H57" s="1">
        <v>0.29947800000000002</v>
      </c>
      <c r="I57" s="1">
        <v>0.30305599999999999</v>
      </c>
      <c r="J57" s="5">
        <f t="shared" si="1"/>
        <v>-3.5779999999999701E-3</v>
      </c>
      <c r="K57" s="6"/>
      <c r="L57" s="1">
        <v>0.42430000000000001</v>
      </c>
      <c r="M57" s="1">
        <v>0.41649999999999998</v>
      </c>
      <c r="N57" s="8">
        <f t="shared" si="2"/>
        <v>7.8000000000000291E-3</v>
      </c>
      <c r="O57" s="7"/>
      <c r="P57" s="1">
        <v>0.38750000000000001</v>
      </c>
      <c r="Q57" s="1">
        <v>0.3846</v>
      </c>
      <c r="R57" s="8">
        <f t="shared" si="3"/>
        <v>2.9000000000000137E-3</v>
      </c>
    </row>
    <row r="58" spans="2:18" s="2" customFormat="1">
      <c r="B58">
        <v>-2</v>
      </c>
      <c r="C58">
        <v>2</v>
      </c>
      <c r="D58" s="1">
        <v>53.570500000000003</v>
      </c>
      <c r="E58" s="1">
        <v>52.554499999999997</v>
      </c>
      <c r="F58" s="5">
        <f t="shared" si="0"/>
        <v>1.0160000000000053</v>
      </c>
      <c r="G58" s="6"/>
      <c r="H58" s="1">
        <v>0.32273299999999999</v>
      </c>
      <c r="I58" s="1">
        <v>0.317797</v>
      </c>
      <c r="J58" s="5">
        <f t="shared" si="1"/>
        <v>4.9359999999999959E-3</v>
      </c>
      <c r="K58" s="6"/>
      <c r="L58" s="1">
        <v>0.40139999999999998</v>
      </c>
      <c r="M58" s="1">
        <v>0.4194</v>
      </c>
      <c r="N58" s="8">
        <f t="shared" si="2"/>
        <v>-1.8000000000000016E-2</v>
      </c>
      <c r="O58" s="7"/>
      <c r="P58" s="1">
        <v>0.36890000000000001</v>
      </c>
      <c r="Q58" s="1">
        <v>0.38579999999999998</v>
      </c>
      <c r="R58" s="8">
        <f t="shared" si="3"/>
        <v>-1.6899999999999971E-2</v>
      </c>
    </row>
    <row r="59" spans="2:18" s="2" customFormat="1">
      <c r="B59">
        <v>-1</v>
      </c>
      <c r="C59">
        <v>2</v>
      </c>
      <c r="D59" s="1">
        <v>51.049300000000002</v>
      </c>
      <c r="E59" s="1">
        <v>51.372799999999998</v>
      </c>
      <c r="F59" s="5">
        <f t="shared" si="0"/>
        <v>-0.32349999999999568</v>
      </c>
      <c r="G59" s="6"/>
      <c r="H59" s="1">
        <v>0.30279499999999998</v>
      </c>
      <c r="I59" s="1">
        <v>0.30720199999999998</v>
      </c>
      <c r="J59" s="5">
        <f t="shared" si="1"/>
        <v>-4.4069999999999943E-3</v>
      </c>
      <c r="K59" s="6"/>
      <c r="L59" s="1">
        <v>0.43340000000000001</v>
      </c>
      <c r="M59" s="1">
        <v>0.40970000000000001</v>
      </c>
      <c r="N59" s="8">
        <f t="shared" si="2"/>
        <v>2.3699999999999999E-2</v>
      </c>
      <c r="O59" s="7"/>
      <c r="P59" s="1">
        <v>0.3911</v>
      </c>
      <c r="Q59" s="1">
        <v>0.36280000000000001</v>
      </c>
      <c r="R59" s="8">
        <f t="shared" si="3"/>
        <v>2.8299999999999992E-2</v>
      </c>
    </row>
    <row r="60" spans="2:18" s="2" customFormat="1">
      <c r="B60">
        <v>0</v>
      </c>
      <c r="C60">
        <v>2</v>
      </c>
      <c r="D60" s="1">
        <v>50.099899999999998</v>
      </c>
      <c r="E60" s="1">
        <v>52.363700000000001</v>
      </c>
      <c r="F60" s="5">
        <f t="shared" si="0"/>
        <v>-2.2638000000000034</v>
      </c>
      <c r="G60" s="6"/>
      <c r="H60" s="1">
        <v>0.29685</v>
      </c>
      <c r="I60" s="1">
        <v>0.31394699999999998</v>
      </c>
      <c r="J60" s="5">
        <f t="shared" si="1"/>
        <v>-1.7096999999999973E-2</v>
      </c>
      <c r="K60" s="6"/>
      <c r="L60" s="1">
        <v>0.42159999999999997</v>
      </c>
      <c r="M60" s="1">
        <v>0.42170000000000002</v>
      </c>
      <c r="N60" s="8">
        <f t="shared" si="2"/>
        <v>-1.000000000000445E-4</v>
      </c>
      <c r="O60" s="7"/>
      <c r="P60" s="1">
        <v>0.3931</v>
      </c>
      <c r="Q60" s="1">
        <v>0.38819999999999999</v>
      </c>
      <c r="R60" s="8">
        <f t="shared" si="3"/>
        <v>4.9000000000000155E-3</v>
      </c>
    </row>
    <row r="61" spans="2:18" s="2" customFormat="1">
      <c r="B61">
        <v>1</v>
      </c>
      <c r="C61">
        <v>2</v>
      </c>
      <c r="D61" s="1">
        <v>52.172600000000003</v>
      </c>
      <c r="E61" s="1">
        <v>50.314799999999998</v>
      </c>
      <c r="F61" s="5">
        <f t="shared" si="0"/>
        <v>1.8578000000000046</v>
      </c>
      <c r="G61" s="6"/>
      <c r="H61" s="1">
        <v>0.310141</v>
      </c>
      <c r="I61" s="1">
        <v>0.29766599999999999</v>
      </c>
      <c r="J61" s="5">
        <f t="shared" si="1"/>
        <v>1.2475000000000014E-2</v>
      </c>
      <c r="K61" s="6"/>
      <c r="L61" s="1">
        <v>0.41160000000000002</v>
      </c>
      <c r="M61" s="1">
        <v>0.42480000000000001</v>
      </c>
      <c r="N61" s="8">
        <f t="shared" si="2"/>
        <v>-1.319999999999999E-2</v>
      </c>
      <c r="O61" s="7"/>
      <c r="P61" s="1">
        <v>0.3765</v>
      </c>
      <c r="Q61" s="1">
        <v>0.38169999999999998</v>
      </c>
      <c r="R61" s="8">
        <f t="shared" si="3"/>
        <v>-5.1999999999999824E-3</v>
      </c>
    </row>
    <row r="62" spans="2:18" s="2" customFormat="1">
      <c r="B62">
        <v>2</v>
      </c>
      <c r="C62">
        <v>2</v>
      </c>
      <c r="D62" s="1">
        <v>54.1755</v>
      </c>
      <c r="E62" s="1">
        <v>51.8172</v>
      </c>
      <c r="F62" s="5">
        <f t="shared" si="0"/>
        <v>2.3582999999999998</v>
      </c>
      <c r="G62" s="6"/>
      <c r="H62" s="1">
        <v>0.33250999999999997</v>
      </c>
      <c r="I62" s="1">
        <v>0.31143700000000002</v>
      </c>
      <c r="J62" s="5">
        <f t="shared" si="1"/>
        <v>2.1072999999999953E-2</v>
      </c>
      <c r="K62" s="6"/>
      <c r="L62" s="1">
        <v>0.39800000000000002</v>
      </c>
      <c r="M62" s="1">
        <v>0.42120000000000002</v>
      </c>
      <c r="N62" s="8">
        <f t="shared" si="2"/>
        <v>-2.3199999999999998E-2</v>
      </c>
      <c r="O62" s="7"/>
      <c r="P62" s="1">
        <v>0.34749999999999998</v>
      </c>
      <c r="Q62" s="1">
        <v>0.38290000000000002</v>
      </c>
      <c r="R62" s="8">
        <f t="shared" si="3"/>
        <v>-3.5400000000000043E-2</v>
      </c>
    </row>
    <row r="63" spans="2:18" s="2" customFormat="1">
      <c r="B63">
        <v>3</v>
      </c>
      <c r="C63">
        <v>2</v>
      </c>
      <c r="D63" s="1">
        <v>51.954700000000003</v>
      </c>
      <c r="E63" s="1">
        <v>54.075699999999998</v>
      </c>
      <c r="F63" s="5">
        <f t="shared" si="0"/>
        <v>-2.1209999999999951</v>
      </c>
      <c r="G63" s="6"/>
      <c r="H63" s="1">
        <v>0.31091999999999997</v>
      </c>
      <c r="I63" s="1">
        <v>0.32547599999999999</v>
      </c>
      <c r="J63" s="5">
        <f t="shared" si="1"/>
        <v>-1.4556000000000013E-2</v>
      </c>
      <c r="K63" s="6"/>
      <c r="L63" s="1">
        <v>0.42109999999999997</v>
      </c>
      <c r="M63" s="1">
        <v>0.40670000000000001</v>
      </c>
      <c r="N63" s="8">
        <f t="shared" si="2"/>
        <v>1.4399999999999968E-2</v>
      </c>
      <c r="O63" s="7"/>
      <c r="P63" s="1">
        <v>0.3866</v>
      </c>
      <c r="Q63" s="1">
        <v>0.37730000000000002</v>
      </c>
      <c r="R63" s="8">
        <f t="shared" si="3"/>
        <v>9.299999999999975E-3</v>
      </c>
    </row>
    <row r="64" spans="2:18" s="2" customFormat="1">
      <c r="B64">
        <v>4</v>
      </c>
      <c r="C64">
        <v>2</v>
      </c>
      <c r="D64" s="1">
        <v>52.558300000000003</v>
      </c>
      <c r="E64" s="1">
        <v>49.131599999999999</v>
      </c>
      <c r="F64" s="5">
        <f t="shared" si="0"/>
        <v>3.4267000000000039</v>
      </c>
      <c r="G64" s="6"/>
      <c r="H64" s="1">
        <v>0.31917800000000002</v>
      </c>
      <c r="I64" s="1">
        <v>0.30263699999999999</v>
      </c>
      <c r="J64" s="5">
        <f t="shared" si="1"/>
        <v>1.6541000000000028E-2</v>
      </c>
      <c r="K64" s="6"/>
      <c r="L64" s="1">
        <v>0.40749999999999997</v>
      </c>
      <c r="M64" s="1">
        <v>0.43009999999999998</v>
      </c>
      <c r="N64" s="8">
        <f t="shared" si="2"/>
        <v>-2.2600000000000009E-2</v>
      </c>
      <c r="O64" s="7"/>
      <c r="P64" s="1">
        <v>0.36809999999999998</v>
      </c>
      <c r="Q64" s="1">
        <v>0.39</v>
      </c>
      <c r="R64" s="8">
        <f t="shared" si="3"/>
        <v>-2.1900000000000031E-2</v>
      </c>
    </row>
    <row r="65" spans="2:18" s="2" customFormat="1">
      <c r="B65">
        <v>3</v>
      </c>
      <c r="C65">
        <v>3</v>
      </c>
      <c r="D65" s="1">
        <v>52.415799999999997</v>
      </c>
      <c r="E65" s="1">
        <v>47.990499999999997</v>
      </c>
      <c r="F65" s="5">
        <f t="shared" si="0"/>
        <v>4.4253</v>
      </c>
      <c r="G65" s="6"/>
      <c r="H65" s="1">
        <v>0.31634899999999999</v>
      </c>
      <c r="I65" s="1">
        <v>0.31114799999999998</v>
      </c>
      <c r="J65" s="5">
        <f t="shared" si="1"/>
        <v>5.2010000000000112E-3</v>
      </c>
      <c r="K65" s="6"/>
      <c r="L65" s="1">
        <v>0.4158</v>
      </c>
      <c r="M65" s="1">
        <v>0.42599999999999999</v>
      </c>
      <c r="N65" s="8">
        <f t="shared" si="2"/>
        <v>-1.0199999999999987E-2</v>
      </c>
      <c r="O65" s="7"/>
      <c r="P65" s="1">
        <v>0.37480000000000002</v>
      </c>
      <c r="Q65" s="1">
        <v>0.39479999999999998</v>
      </c>
      <c r="R65" s="8">
        <f t="shared" si="3"/>
        <v>-1.9999999999999962E-2</v>
      </c>
    </row>
    <row r="66" spans="2:18" s="2" customFormat="1">
      <c r="B66">
        <v>1</v>
      </c>
      <c r="C66">
        <v>3</v>
      </c>
      <c r="D66" s="1">
        <v>48.744</v>
      </c>
      <c r="E66" s="1">
        <v>46.743899999999996</v>
      </c>
      <c r="F66" s="5">
        <f t="shared" si="0"/>
        <v>2.0001000000000033</v>
      </c>
      <c r="G66" s="6"/>
      <c r="H66" s="1">
        <v>0.30114299999999999</v>
      </c>
      <c r="I66" s="1">
        <v>0.30694300000000002</v>
      </c>
      <c r="J66" s="5">
        <f t="shared" si="1"/>
        <v>-5.8000000000000274E-3</v>
      </c>
      <c r="K66" s="6"/>
      <c r="L66" s="1">
        <v>0.41820000000000002</v>
      </c>
      <c r="M66" s="1">
        <v>0.41360000000000002</v>
      </c>
      <c r="N66" s="8">
        <f t="shared" si="2"/>
        <v>4.599999999999993E-3</v>
      </c>
      <c r="O66" s="7"/>
      <c r="P66" s="1">
        <v>0.38350000000000001</v>
      </c>
      <c r="Q66" s="1">
        <v>0.37709999999999999</v>
      </c>
      <c r="R66" s="8">
        <f t="shared" si="3"/>
        <v>6.4000000000000168E-3</v>
      </c>
    </row>
    <row r="67" spans="2:18" s="2" customFormat="1">
      <c r="B67">
        <v>0</v>
      </c>
      <c r="C67">
        <v>3</v>
      </c>
      <c r="D67" s="1">
        <v>52.4467</v>
      </c>
      <c r="E67" s="1">
        <v>51.8842</v>
      </c>
      <c r="F67" s="5">
        <f t="shared" si="0"/>
        <v>0.5625</v>
      </c>
      <c r="G67" s="6"/>
      <c r="H67" s="1">
        <v>0.314606</v>
      </c>
      <c r="I67" s="1">
        <v>0.31298399999999998</v>
      </c>
      <c r="J67" s="5">
        <f t="shared" si="1"/>
        <v>1.6220000000000123E-3</v>
      </c>
      <c r="K67" s="6"/>
      <c r="L67" s="1">
        <v>0.41210000000000002</v>
      </c>
      <c r="M67" s="1">
        <v>0.4209</v>
      </c>
      <c r="N67" s="8">
        <f t="shared" si="2"/>
        <v>-8.7999999999999745E-3</v>
      </c>
      <c r="O67" s="7"/>
      <c r="P67" s="1">
        <v>0.37109999999999999</v>
      </c>
      <c r="Q67" s="1">
        <v>0.37380000000000002</v>
      </c>
      <c r="R67" s="8">
        <f t="shared" si="3"/>
        <v>-2.7000000000000357E-3</v>
      </c>
    </row>
    <row r="68" spans="2:18" s="2" customFormat="1">
      <c r="B68">
        <v>-1</v>
      </c>
      <c r="C68">
        <v>3</v>
      </c>
      <c r="D68" s="1">
        <v>50.940800000000003</v>
      </c>
      <c r="E68" s="1">
        <v>50.658200000000001</v>
      </c>
      <c r="F68" s="5">
        <f t="shared" ref="F68:F73" si="4">D68-E68</f>
        <v>0.28260000000000218</v>
      </c>
      <c r="G68" s="6"/>
      <c r="H68" s="1">
        <v>0.29836200000000002</v>
      </c>
      <c r="I68" s="1">
        <v>0.30923400000000001</v>
      </c>
      <c r="J68" s="5">
        <f t="shared" ref="J68:J73" si="5">H68-I68</f>
        <v>-1.0871999999999993E-2</v>
      </c>
      <c r="K68" s="6"/>
      <c r="L68" s="1">
        <v>0.43509999999999999</v>
      </c>
      <c r="M68" s="1">
        <v>0.4173</v>
      </c>
      <c r="N68" s="8">
        <f t="shared" ref="N68:N73" si="6">L68-M68</f>
        <v>1.7799999999999983E-2</v>
      </c>
      <c r="O68" s="7"/>
      <c r="P68" s="1">
        <v>0.3911</v>
      </c>
      <c r="Q68" s="1">
        <v>0.36720000000000003</v>
      </c>
      <c r="R68" s="8">
        <f t="shared" ref="R68:R73" si="7">P68-Q68</f>
        <v>2.3899999999999977E-2</v>
      </c>
    </row>
    <row r="69" spans="2:18" s="2" customFormat="1">
      <c r="B69">
        <v>-2</v>
      </c>
      <c r="C69">
        <v>3</v>
      </c>
      <c r="D69" s="1">
        <v>50.458199999999998</v>
      </c>
      <c r="E69" s="1">
        <v>48.8108</v>
      </c>
      <c r="F69" s="5">
        <f t="shared" si="4"/>
        <v>1.6473999999999975</v>
      </c>
      <c r="G69" s="6"/>
      <c r="H69" s="1">
        <v>0.30342400000000003</v>
      </c>
      <c r="I69" s="1">
        <v>0.30585499999999999</v>
      </c>
      <c r="J69" s="5">
        <f t="shared" si="5"/>
        <v>-2.430999999999961E-3</v>
      </c>
      <c r="K69" s="6"/>
      <c r="L69" s="1">
        <v>0.42380000000000001</v>
      </c>
      <c r="M69" s="1">
        <v>0.42749999999999999</v>
      </c>
      <c r="N69" s="8">
        <f t="shared" si="6"/>
        <v>-3.6999999999999811E-3</v>
      </c>
      <c r="O69" s="7"/>
      <c r="P69" s="1">
        <v>0.377</v>
      </c>
      <c r="Q69" s="1">
        <v>0.39939999999999998</v>
      </c>
      <c r="R69" s="8">
        <f t="shared" si="7"/>
        <v>-2.2399999999999975E-2</v>
      </c>
    </row>
    <row r="70" spans="2:18" s="2" customFormat="1">
      <c r="B70">
        <v>-3</v>
      </c>
      <c r="C70">
        <v>3</v>
      </c>
      <c r="D70" s="1">
        <v>50.040900000000001</v>
      </c>
      <c r="E70" s="1">
        <v>31.530799999999999</v>
      </c>
      <c r="F70" s="5">
        <f t="shared" si="4"/>
        <v>18.510100000000001</v>
      </c>
      <c r="G70" s="6"/>
      <c r="H70" s="1">
        <v>0.30829800000000002</v>
      </c>
      <c r="I70" s="1">
        <v>0.29656300000000002</v>
      </c>
      <c r="J70" s="5">
        <f t="shared" si="5"/>
        <v>1.1734999999999995E-2</v>
      </c>
      <c r="K70" s="6"/>
      <c r="L70" s="1">
        <v>0.41360000000000002</v>
      </c>
      <c r="M70" s="1">
        <v>0.4214</v>
      </c>
      <c r="N70" s="8">
        <f t="shared" si="6"/>
        <v>-7.7999999999999736E-3</v>
      </c>
      <c r="O70" s="7"/>
      <c r="P70" s="1">
        <v>0.37430000000000002</v>
      </c>
      <c r="Q70" s="1">
        <v>0.38350000000000001</v>
      </c>
      <c r="R70" s="8">
        <f t="shared" si="7"/>
        <v>-9.199999999999986E-3</v>
      </c>
    </row>
    <row r="71" spans="2:18" s="2" customFormat="1">
      <c r="B71">
        <v>-1</v>
      </c>
      <c r="C71">
        <v>4</v>
      </c>
      <c r="D71" s="1">
        <v>46.446100000000001</v>
      </c>
      <c r="E71" s="1">
        <v>47.298099999999998</v>
      </c>
      <c r="F71" s="5">
        <f t="shared" si="4"/>
        <v>-0.85199999999999676</v>
      </c>
      <c r="G71" s="6"/>
      <c r="H71" s="1">
        <v>0.283528</v>
      </c>
      <c r="I71" s="1">
        <v>0.29432999999999998</v>
      </c>
      <c r="J71" s="5">
        <f t="shared" si="5"/>
        <v>-1.0801999999999978E-2</v>
      </c>
      <c r="K71" s="6"/>
      <c r="L71" s="1">
        <v>0.44119999999999998</v>
      </c>
      <c r="M71" s="1">
        <v>0.42330000000000001</v>
      </c>
      <c r="N71" s="8">
        <f t="shared" si="6"/>
        <v>1.7899999999999971E-2</v>
      </c>
      <c r="O71" s="7"/>
      <c r="P71" s="1">
        <v>0.3962</v>
      </c>
      <c r="Q71" s="1">
        <v>0.37140000000000001</v>
      </c>
      <c r="R71" s="8">
        <f t="shared" si="7"/>
        <v>2.4799999999999989E-2</v>
      </c>
    </row>
    <row r="72" spans="2:18" s="2" customFormat="1">
      <c r="B72">
        <v>0</v>
      </c>
      <c r="C72">
        <v>4</v>
      </c>
      <c r="D72" s="1">
        <v>50.454900000000002</v>
      </c>
      <c r="E72" s="1">
        <v>50.362699999999997</v>
      </c>
      <c r="F72" s="5">
        <f t="shared" si="4"/>
        <v>9.2200000000005389E-2</v>
      </c>
      <c r="G72" s="6"/>
      <c r="H72" s="1">
        <v>0.308064</v>
      </c>
      <c r="I72" s="1">
        <v>0.30672500000000003</v>
      </c>
      <c r="J72" s="5">
        <f t="shared" si="5"/>
        <v>1.3389999999999791E-3</v>
      </c>
      <c r="K72" s="6"/>
      <c r="L72" s="1">
        <v>0.42359999999999998</v>
      </c>
      <c r="M72" s="1">
        <v>0.41649999999999998</v>
      </c>
      <c r="N72" s="8">
        <f t="shared" si="6"/>
        <v>7.0999999999999952E-3</v>
      </c>
      <c r="O72" s="7"/>
      <c r="P72" s="1">
        <v>0.35110000000000002</v>
      </c>
      <c r="Q72" s="1">
        <v>0.37209999999999999</v>
      </c>
      <c r="R72" s="8">
        <f t="shared" si="7"/>
        <v>-2.0999999999999963E-2</v>
      </c>
    </row>
    <row r="73" spans="2:18" s="2" customFormat="1">
      <c r="B73">
        <v>1</v>
      </c>
      <c r="C73">
        <v>4</v>
      </c>
      <c r="D73" s="1">
        <v>47.602800000000002</v>
      </c>
      <c r="E73" s="1">
        <v>48.024999999999999</v>
      </c>
      <c r="F73" s="5">
        <f t="shared" si="4"/>
        <v>-0.42219999999999658</v>
      </c>
      <c r="G73" s="6"/>
      <c r="H73" s="1">
        <v>0.29051500000000002</v>
      </c>
      <c r="I73" s="1">
        <v>0.29702699999999999</v>
      </c>
      <c r="J73" s="5">
        <f t="shared" si="5"/>
        <v>-6.5119999999999623E-3</v>
      </c>
      <c r="K73" s="6"/>
      <c r="L73" s="1">
        <v>0.42820000000000003</v>
      </c>
      <c r="M73" s="1">
        <v>0.43190000000000001</v>
      </c>
      <c r="N73" s="8">
        <f t="shared" si="6"/>
        <v>-3.6999999999999811E-3</v>
      </c>
      <c r="O73" s="7"/>
      <c r="P73" s="1">
        <v>0.40500000000000003</v>
      </c>
      <c r="Q73" s="1">
        <v>0.3972</v>
      </c>
      <c r="R73" s="8">
        <f t="shared" si="7"/>
        <v>7.8000000000000291E-3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3.0816677568068283</v>
      </c>
      <c r="D77" s="21">
        <f>AVERAGE(D4:E73)</f>
        <v>51.736449285714265</v>
      </c>
      <c r="E77" s="16">
        <f>1000000*0.0000540641</f>
        <v>54.064100000000003</v>
      </c>
      <c r="F77" s="16">
        <f>STDEV(F4:F73)</f>
        <v>2.6447917388455044</v>
      </c>
      <c r="G77" s="16"/>
      <c r="H77" s="17">
        <f>AVERAGE(H4:I73)</f>
        <v>0.31083936428571435</v>
      </c>
      <c r="I77" s="16">
        <f>1000*0.000335299</f>
        <v>0.33529900000000001</v>
      </c>
      <c r="J77" s="16">
        <f>STDEV(J4:J73)</f>
        <v>9.5533911393758386E-3</v>
      </c>
      <c r="K77" s="16"/>
      <c r="L77" s="17">
        <f>AVERAGE(L4:M73)</f>
        <v>0.41994214285714299</v>
      </c>
      <c r="M77" s="16"/>
      <c r="N77" s="16">
        <f>STDEV(N4:N73)</f>
        <v>1.5032653278655543E-2</v>
      </c>
      <c r="O77" s="16"/>
      <c r="P77" s="17">
        <f>AVERAGE(P4:Q73)</f>
        <v>0.37972214285714301</v>
      </c>
      <c r="Q77" s="16"/>
      <c r="R77" s="22">
        <f>STDEV(R4:R73)</f>
        <v>2.2708703058893016E-2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4.8919555469257865E-2</v>
      </c>
      <c r="G79" s="25"/>
      <c r="H79" s="25"/>
      <c r="I79" s="25"/>
      <c r="J79" s="25">
        <f>J77/I77</f>
        <v>2.8492155179036735E-2</v>
      </c>
      <c r="K79" s="25"/>
      <c r="L79" s="25"/>
      <c r="M79" s="25"/>
      <c r="N79" s="25">
        <f>N77</f>
        <v>1.5032653278655543E-2</v>
      </c>
      <c r="O79" s="25"/>
      <c r="P79" s="25"/>
      <c r="Q79" s="25"/>
      <c r="R79" s="26">
        <f>R77</f>
        <v>2.2708703058893016E-2</v>
      </c>
    </row>
    <row r="85" spans="2:18" s="2" customFormat="1">
      <c r="B85">
        <v>2</v>
      </c>
      <c r="C85">
        <v>3</v>
      </c>
      <c r="D85" s="1">
        <v>-6.7000000000000002E-5</v>
      </c>
      <c r="E85" s="1">
        <v>-6.8999999999999997E-5</v>
      </c>
      <c r="F85" s="5">
        <f>D85-E85</f>
        <v>1.9999999999999944E-6</v>
      </c>
      <c r="G85" s="6"/>
      <c r="H85" s="1">
        <v>3.2999999999999998E-8</v>
      </c>
      <c r="I85" s="1">
        <v>3.5000000000000002E-8</v>
      </c>
      <c r="J85" s="5">
        <f>H85-I85</f>
        <v>-2.0000000000000047E-9</v>
      </c>
      <c r="K85" s="6"/>
      <c r="L85" s="1">
        <v>-7777778</v>
      </c>
      <c r="M85" s="1">
        <v>-7777778</v>
      </c>
      <c r="N85" s="8">
        <f>L85-M85</f>
        <v>0</v>
      </c>
      <c r="O85" s="7"/>
      <c r="P85" s="1">
        <v>-8888889</v>
      </c>
      <c r="Q85" s="1">
        <v>-8888889</v>
      </c>
      <c r="R85" s="8">
        <f>P85-Q85</f>
        <v>0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84"/>
  <sheetViews>
    <sheetView topLeftCell="A61" workbookViewId="0">
      <selection activeCell="E76" sqref="E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0.9</v>
      </c>
      <c r="E1" s="28" t="s">
        <v>19</v>
      </c>
      <c r="F1" s="29">
        <v>0.09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62.1995</v>
      </c>
      <c r="E4" s="1">
        <v>62.613300000000002</v>
      </c>
      <c r="F4" s="5">
        <f>D4-E4</f>
        <v>-0.41380000000000194</v>
      </c>
      <c r="G4" s="6"/>
      <c r="H4" s="1">
        <v>0.36393900000000001</v>
      </c>
      <c r="I4" s="1">
        <v>0.36589500000000003</v>
      </c>
      <c r="J4" s="5">
        <f>H4-I4</f>
        <v>-1.9560000000000133E-3</v>
      </c>
      <c r="K4" s="6"/>
      <c r="L4" s="1">
        <v>0.42480000000000001</v>
      </c>
      <c r="M4" s="1">
        <v>0.43240000000000001</v>
      </c>
      <c r="N4" s="8">
        <f>L4-M4</f>
        <v>-7.5999999999999956E-3</v>
      </c>
      <c r="O4" s="7"/>
      <c r="P4" s="1">
        <v>0.37680000000000002</v>
      </c>
      <c r="Q4" s="1">
        <v>0.37980000000000003</v>
      </c>
      <c r="R4" s="8">
        <f>P4-Q4</f>
        <v>-3.0000000000000027E-3</v>
      </c>
    </row>
    <row r="5" spans="1:18" s="2" customFormat="1">
      <c r="B5">
        <v>0</v>
      </c>
      <c r="C5">
        <v>-4</v>
      </c>
      <c r="D5" s="1">
        <v>64.233199999999997</v>
      </c>
      <c r="E5" s="1">
        <v>60.776200000000003</v>
      </c>
      <c r="F5" s="5">
        <f t="shared" ref="F5:F66" si="0">D5-E5</f>
        <v>3.4569999999999936</v>
      </c>
      <c r="G5" s="6"/>
      <c r="H5" s="1">
        <v>0.37833</v>
      </c>
      <c r="I5" s="1">
        <v>0.349634</v>
      </c>
      <c r="J5" s="5">
        <f t="shared" ref="J5:J66" si="1">H5-I5</f>
        <v>2.8695999999999999E-2</v>
      </c>
      <c r="K5" s="6"/>
      <c r="L5" s="1">
        <v>0.40920000000000001</v>
      </c>
      <c r="M5" s="1">
        <v>0.45440000000000003</v>
      </c>
      <c r="N5" s="8">
        <f t="shared" ref="N5:N66" si="2">L5-M5</f>
        <v>-4.5200000000000018E-2</v>
      </c>
      <c r="O5" s="7"/>
      <c r="P5" s="1">
        <v>0.34770000000000001</v>
      </c>
      <c r="Q5" s="1">
        <v>0.40510000000000002</v>
      </c>
      <c r="R5" s="8">
        <f t="shared" ref="R5:R66" si="3">P5-Q5</f>
        <v>-5.7400000000000007E-2</v>
      </c>
    </row>
    <row r="6" spans="1:18" s="2" customFormat="1">
      <c r="B6">
        <v>1</v>
      </c>
      <c r="C6">
        <v>-4</v>
      </c>
      <c r="D6" s="1">
        <v>60.8401</v>
      </c>
      <c r="E6" s="1">
        <v>58.419899999999998</v>
      </c>
      <c r="F6" s="5">
        <f t="shared" si="0"/>
        <v>2.4202000000000012</v>
      </c>
      <c r="G6" s="6"/>
      <c r="H6" s="1">
        <v>0.35496299999999997</v>
      </c>
      <c r="I6" s="1">
        <v>0.34509299999999998</v>
      </c>
      <c r="J6" s="5">
        <f t="shared" si="1"/>
        <v>9.8699999999999899E-3</v>
      </c>
      <c r="K6" s="6"/>
      <c r="L6" s="1">
        <v>0.439</v>
      </c>
      <c r="M6" s="1">
        <v>0.44240000000000002</v>
      </c>
      <c r="N6" s="8">
        <f t="shared" si="2"/>
        <v>-3.4000000000000141E-3</v>
      </c>
      <c r="O6" s="7"/>
      <c r="P6" s="1">
        <v>0.39019999999999999</v>
      </c>
      <c r="Q6" s="1">
        <v>0.36749999999999999</v>
      </c>
      <c r="R6" s="8">
        <f t="shared" si="3"/>
        <v>2.2699999999999998E-2</v>
      </c>
    </row>
    <row r="7" spans="1:18" s="2" customFormat="1">
      <c r="B7">
        <v>3</v>
      </c>
      <c r="C7">
        <v>-3</v>
      </c>
      <c r="D7" s="1">
        <v>63.224899999999998</v>
      </c>
      <c r="E7" s="1">
        <v>61.298000000000002</v>
      </c>
      <c r="F7" s="5">
        <f t="shared" si="0"/>
        <v>1.9268999999999963</v>
      </c>
      <c r="G7" s="6"/>
      <c r="H7" s="1">
        <v>0.368344</v>
      </c>
      <c r="I7" s="1">
        <v>0.353325</v>
      </c>
      <c r="J7" s="5">
        <f t="shared" si="1"/>
        <v>1.5019000000000005E-2</v>
      </c>
      <c r="K7" s="6"/>
      <c r="L7" s="1">
        <v>0.43259999999999998</v>
      </c>
      <c r="M7" s="1">
        <v>0.44490000000000002</v>
      </c>
      <c r="N7" s="8">
        <f t="shared" si="2"/>
        <v>-1.2300000000000033E-2</v>
      </c>
      <c r="O7" s="7"/>
      <c r="P7" s="1">
        <v>0.378</v>
      </c>
      <c r="Q7" s="1">
        <v>0.39939999999999998</v>
      </c>
      <c r="R7" s="8">
        <f t="shared" si="3"/>
        <v>-2.1399999999999975E-2</v>
      </c>
    </row>
    <row r="8" spans="1:18" s="2" customFormat="1">
      <c r="B8">
        <v>2</v>
      </c>
      <c r="C8">
        <v>-3</v>
      </c>
      <c r="D8" s="1">
        <v>61.903599999999997</v>
      </c>
      <c r="E8" s="1">
        <v>62.600900000000003</v>
      </c>
      <c r="F8" s="5">
        <f t="shared" si="0"/>
        <v>-0.69730000000000558</v>
      </c>
      <c r="G8" s="6"/>
      <c r="H8" s="1">
        <v>0.36000500000000002</v>
      </c>
      <c r="I8" s="1">
        <v>0.36639899999999997</v>
      </c>
      <c r="J8" s="5">
        <f t="shared" si="1"/>
        <v>-6.3939999999999553E-3</v>
      </c>
      <c r="K8" s="6"/>
      <c r="L8" s="1">
        <v>0.43530000000000002</v>
      </c>
      <c r="M8" s="1">
        <v>0.43309999999999998</v>
      </c>
      <c r="N8" s="8">
        <f t="shared" si="2"/>
        <v>2.2000000000000353E-3</v>
      </c>
      <c r="O8" s="7"/>
      <c r="P8" s="1">
        <v>0.39700000000000002</v>
      </c>
      <c r="Q8" s="1">
        <v>0.38379999999999997</v>
      </c>
      <c r="R8" s="8">
        <f t="shared" si="3"/>
        <v>1.3200000000000045E-2</v>
      </c>
    </row>
    <row r="9" spans="1:18" s="2" customFormat="1">
      <c r="B9">
        <v>1</v>
      </c>
      <c r="C9">
        <v>-3</v>
      </c>
      <c r="D9" s="1">
        <v>59.896500000000003</v>
      </c>
      <c r="E9" s="1">
        <v>62.257599999999996</v>
      </c>
      <c r="F9" s="5">
        <f t="shared" si="0"/>
        <v>-2.3610999999999933</v>
      </c>
      <c r="G9" s="6"/>
      <c r="H9" s="1">
        <v>0.344138</v>
      </c>
      <c r="I9" s="1">
        <v>0.357736</v>
      </c>
      <c r="J9" s="5">
        <f t="shared" si="1"/>
        <v>-1.3597999999999999E-2</v>
      </c>
      <c r="K9" s="6"/>
      <c r="L9" s="1">
        <v>0.45590000000000003</v>
      </c>
      <c r="M9" s="1">
        <v>0.43609999999999999</v>
      </c>
      <c r="N9" s="8">
        <f t="shared" si="2"/>
        <v>1.980000000000004E-2</v>
      </c>
      <c r="O9" s="7"/>
      <c r="P9" s="1">
        <v>0.38219999999999998</v>
      </c>
      <c r="Q9" s="1">
        <v>0.39090000000000003</v>
      </c>
      <c r="R9" s="8">
        <f t="shared" si="3"/>
        <v>-8.700000000000041E-3</v>
      </c>
    </row>
    <row r="10" spans="1:18" s="2" customFormat="1">
      <c r="B10">
        <v>0</v>
      </c>
      <c r="C10">
        <v>-3</v>
      </c>
      <c r="D10" s="1">
        <v>62.560099999999998</v>
      </c>
      <c r="E10" s="1">
        <v>60.752499999999998</v>
      </c>
      <c r="F10" s="5">
        <f t="shared" si="0"/>
        <v>1.8076000000000008</v>
      </c>
      <c r="G10" s="6"/>
      <c r="H10" s="1">
        <v>0.36369899999999999</v>
      </c>
      <c r="I10" s="1">
        <v>0.34839599999999998</v>
      </c>
      <c r="J10" s="5">
        <f t="shared" si="1"/>
        <v>1.5303000000000011E-2</v>
      </c>
      <c r="K10" s="6"/>
      <c r="L10" s="1">
        <v>0.44290000000000002</v>
      </c>
      <c r="M10" s="1">
        <v>0.44319999999999998</v>
      </c>
      <c r="N10" s="8">
        <f t="shared" si="2"/>
        <v>-2.9999999999996696E-4</v>
      </c>
      <c r="O10" s="7"/>
      <c r="P10" s="1">
        <v>0.38140000000000002</v>
      </c>
      <c r="Q10" s="1">
        <v>0.37869999999999998</v>
      </c>
      <c r="R10" s="8">
        <f t="shared" si="3"/>
        <v>2.7000000000000357E-3</v>
      </c>
    </row>
    <row r="11" spans="1:18" s="2" customFormat="1">
      <c r="B11">
        <v>-1</v>
      </c>
      <c r="C11">
        <v>-3</v>
      </c>
      <c r="D11" s="1">
        <v>62.179900000000004</v>
      </c>
      <c r="E11" s="1">
        <v>60.350200000000001</v>
      </c>
      <c r="F11" s="5">
        <f t="shared" si="0"/>
        <v>1.8297000000000025</v>
      </c>
      <c r="G11" s="6"/>
      <c r="H11" s="1">
        <v>0.36035099999999998</v>
      </c>
      <c r="I11" s="1">
        <v>0.35006900000000002</v>
      </c>
      <c r="J11" s="5">
        <f t="shared" si="1"/>
        <v>1.0281999999999958E-2</v>
      </c>
      <c r="K11" s="6"/>
      <c r="L11" s="1">
        <v>0.42920000000000003</v>
      </c>
      <c r="M11" s="1">
        <v>0.43759999999999999</v>
      </c>
      <c r="N11" s="8">
        <f t="shared" si="2"/>
        <v>-8.3999999999999631E-3</v>
      </c>
      <c r="O11" s="7"/>
      <c r="P11" s="1">
        <v>0.34520000000000001</v>
      </c>
      <c r="Q11" s="1">
        <v>0.3911</v>
      </c>
      <c r="R11" s="8">
        <f t="shared" si="3"/>
        <v>-4.5899999999999996E-2</v>
      </c>
    </row>
    <row r="12" spans="1:18" s="2" customFormat="1">
      <c r="B12">
        <v>-2</v>
      </c>
      <c r="C12">
        <v>-3</v>
      </c>
      <c r="D12" s="1">
        <v>61.530900000000003</v>
      </c>
      <c r="E12" s="1">
        <v>63.3142</v>
      </c>
      <c r="F12" s="5">
        <f t="shared" si="0"/>
        <v>-1.783299999999997</v>
      </c>
      <c r="G12" s="6"/>
      <c r="H12" s="1">
        <v>0.35236600000000001</v>
      </c>
      <c r="I12" s="1">
        <v>0.37381500000000001</v>
      </c>
      <c r="J12" s="5">
        <f t="shared" si="1"/>
        <v>-2.1448999999999996E-2</v>
      </c>
      <c r="K12" s="6"/>
      <c r="L12" s="1">
        <v>0.45829999999999999</v>
      </c>
      <c r="M12" s="1">
        <v>0.42820000000000003</v>
      </c>
      <c r="N12" s="8">
        <f t="shared" si="2"/>
        <v>3.009999999999996E-2</v>
      </c>
      <c r="O12" s="7"/>
      <c r="P12" s="1">
        <v>0.40720000000000001</v>
      </c>
      <c r="Q12" s="1">
        <v>0.38019999999999998</v>
      </c>
      <c r="R12" s="8">
        <f t="shared" si="3"/>
        <v>2.7000000000000024E-2</v>
      </c>
    </row>
    <row r="13" spans="1:18" s="2" customFormat="1">
      <c r="B13">
        <v>-3</v>
      </c>
      <c r="C13">
        <v>-3</v>
      </c>
      <c r="D13" s="1">
        <v>59.776400000000002</v>
      </c>
      <c r="E13" s="1">
        <v>61.137900000000002</v>
      </c>
      <c r="F13" s="5">
        <f t="shared" si="0"/>
        <v>-1.3614999999999995</v>
      </c>
      <c r="G13" s="6"/>
      <c r="H13" s="1">
        <v>0.345308</v>
      </c>
      <c r="I13" s="1">
        <v>0.36053000000000002</v>
      </c>
      <c r="J13" s="5">
        <f t="shared" si="1"/>
        <v>-1.5222000000000013E-2</v>
      </c>
      <c r="K13" s="6"/>
      <c r="L13" s="1">
        <v>0.41970000000000002</v>
      </c>
      <c r="M13" s="1">
        <v>0.43159999999999998</v>
      </c>
      <c r="N13" s="8">
        <f t="shared" si="2"/>
        <v>-1.1899999999999966E-2</v>
      </c>
      <c r="O13" s="7"/>
      <c r="P13" s="1">
        <v>0.37409999999999999</v>
      </c>
      <c r="Q13" s="1">
        <v>0.35039999999999999</v>
      </c>
      <c r="R13" s="8">
        <f t="shared" si="3"/>
        <v>2.3699999999999999E-2</v>
      </c>
    </row>
    <row r="14" spans="1:18" s="2" customFormat="1">
      <c r="B14">
        <v>-4</v>
      </c>
      <c r="C14">
        <v>-2</v>
      </c>
      <c r="D14" s="1">
        <v>60.860399999999998</v>
      </c>
      <c r="E14" s="1">
        <v>60.283299999999997</v>
      </c>
      <c r="F14" s="5">
        <f t="shared" si="0"/>
        <v>0.5771000000000015</v>
      </c>
      <c r="G14" s="6"/>
      <c r="H14" s="1">
        <v>0.348914</v>
      </c>
      <c r="I14" s="1">
        <v>0.35514000000000001</v>
      </c>
      <c r="J14" s="5">
        <f t="shared" si="1"/>
        <v>-6.2260000000000093E-3</v>
      </c>
      <c r="K14" s="6"/>
      <c r="L14" s="1">
        <v>0.44750000000000001</v>
      </c>
      <c r="M14" s="1">
        <v>0.4456</v>
      </c>
      <c r="N14" s="8">
        <f t="shared" si="2"/>
        <v>1.9000000000000128E-3</v>
      </c>
      <c r="O14" s="7"/>
      <c r="P14" s="1">
        <v>0.38990000000000002</v>
      </c>
      <c r="Q14" s="1">
        <v>0.37940000000000002</v>
      </c>
      <c r="R14" s="8">
        <f t="shared" si="3"/>
        <v>1.0500000000000009E-2</v>
      </c>
    </row>
    <row r="15" spans="1:18" s="2" customFormat="1">
      <c r="B15">
        <v>-3</v>
      </c>
      <c r="C15">
        <v>-2</v>
      </c>
      <c r="D15" s="1">
        <v>60.968299999999999</v>
      </c>
      <c r="E15" s="1">
        <v>63.160200000000003</v>
      </c>
      <c r="F15" s="5">
        <f t="shared" si="0"/>
        <v>-2.191900000000004</v>
      </c>
      <c r="G15" s="6"/>
      <c r="H15" s="1">
        <v>0.35142499999999999</v>
      </c>
      <c r="I15" s="1">
        <v>0.37371300000000002</v>
      </c>
      <c r="J15" s="5">
        <f t="shared" si="1"/>
        <v>-2.228800000000003E-2</v>
      </c>
      <c r="K15" s="6"/>
      <c r="L15" s="1">
        <v>0.44269999999999998</v>
      </c>
      <c r="M15" s="1">
        <v>0.41570000000000001</v>
      </c>
      <c r="N15" s="8">
        <f t="shared" si="2"/>
        <v>2.6999999999999968E-2</v>
      </c>
      <c r="O15" s="7"/>
      <c r="P15" s="1">
        <v>0.3846</v>
      </c>
      <c r="Q15" s="1">
        <v>0.36940000000000001</v>
      </c>
      <c r="R15" s="8">
        <f t="shared" si="3"/>
        <v>1.5199999999999991E-2</v>
      </c>
    </row>
    <row r="16" spans="1:18" s="2" customFormat="1">
      <c r="B16">
        <v>-2</v>
      </c>
      <c r="C16">
        <v>-2</v>
      </c>
      <c r="D16" s="1">
        <v>62.2423</v>
      </c>
      <c r="E16" s="1">
        <v>62.195700000000002</v>
      </c>
      <c r="F16" s="5">
        <f t="shared" si="0"/>
        <v>4.6599999999997976E-2</v>
      </c>
      <c r="G16" s="6"/>
      <c r="H16" s="1">
        <v>0.36834499999999998</v>
      </c>
      <c r="I16" s="1">
        <v>0.35941800000000002</v>
      </c>
      <c r="J16" s="5">
        <f t="shared" si="1"/>
        <v>8.9269999999999627E-3</v>
      </c>
      <c r="K16" s="6"/>
      <c r="L16" s="1">
        <v>0.4219</v>
      </c>
      <c r="M16" s="1">
        <v>0.43180000000000002</v>
      </c>
      <c r="N16" s="8">
        <f t="shared" si="2"/>
        <v>-9.9000000000000199E-3</v>
      </c>
      <c r="O16" s="7"/>
      <c r="P16" s="1">
        <v>0.37459999999999999</v>
      </c>
      <c r="Q16" s="1">
        <v>0.38240000000000002</v>
      </c>
      <c r="R16" s="8">
        <f t="shared" si="3"/>
        <v>-7.8000000000000291E-3</v>
      </c>
    </row>
    <row r="17" spans="2:18" s="2" customFormat="1">
      <c r="B17">
        <v>-1</v>
      </c>
      <c r="C17">
        <v>-2</v>
      </c>
      <c r="D17" s="1">
        <v>60.5428</v>
      </c>
      <c r="E17" s="1">
        <v>60.431600000000003</v>
      </c>
      <c r="F17" s="5">
        <f t="shared" si="0"/>
        <v>0.11119999999999663</v>
      </c>
      <c r="G17" s="6"/>
      <c r="H17" s="1">
        <v>0.34617900000000001</v>
      </c>
      <c r="I17" s="1">
        <v>0.34438600000000003</v>
      </c>
      <c r="J17" s="5">
        <f t="shared" si="1"/>
        <v>1.792999999999989E-3</v>
      </c>
      <c r="K17" s="6"/>
      <c r="L17" s="1">
        <v>0.44519999999999998</v>
      </c>
      <c r="M17" s="1">
        <v>0.43509999999999999</v>
      </c>
      <c r="N17" s="8">
        <f t="shared" si="2"/>
        <v>1.0099999999999998E-2</v>
      </c>
      <c r="O17" s="7"/>
      <c r="P17" s="1">
        <v>0.40429999999999999</v>
      </c>
      <c r="Q17" s="1">
        <v>0.36249999999999999</v>
      </c>
      <c r="R17" s="8">
        <f t="shared" si="3"/>
        <v>4.1800000000000004E-2</v>
      </c>
    </row>
    <row r="18" spans="2:18" s="2" customFormat="1">
      <c r="B18">
        <v>0</v>
      </c>
      <c r="C18">
        <v>-2</v>
      </c>
      <c r="D18" s="1">
        <v>61.238300000000002</v>
      </c>
      <c r="E18" s="1">
        <v>61.052</v>
      </c>
      <c r="F18" s="5">
        <f t="shared" si="0"/>
        <v>0.1863000000000028</v>
      </c>
      <c r="G18" s="6"/>
      <c r="H18" s="1">
        <v>0.35391600000000001</v>
      </c>
      <c r="I18" s="1">
        <v>0.34909400000000002</v>
      </c>
      <c r="J18" s="5">
        <f t="shared" si="1"/>
        <v>4.821999999999993E-3</v>
      </c>
      <c r="K18" s="6"/>
      <c r="L18" s="1">
        <v>0.41889999999999999</v>
      </c>
      <c r="M18" s="1">
        <v>0.43759999999999999</v>
      </c>
      <c r="N18" s="8">
        <f t="shared" si="2"/>
        <v>-1.8699999999999994E-2</v>
      </c>
      <c r="O18" s="7"/>
      <c r="P18" s="1">
        <v>0.35420000000000001</v>
      </c>
      <c r="Q18" s="1">
        <v>0.38290000000000002</v>
      </c>
      <c r="R18" s="8">
        <f t="shared" si="3"/>
        <v>-2.8700000000000003E-2</v>
      </c>
    </row>
    <row r="19" spans="2:18" s="2" customFormat="1">
      <c r="B19">
        <v>1</v>
      </c>
      <c r="C19">
        <v>-2</v>
      </c>
      <c r="D19" s="1">
        <v>61.521900000000002</v>
      </c>
      <c r="E19" s="1">
        <v>62.9694</v>
      </c>
      <c r="F19" s="5">
        <f t="shared" si="0"/>
        <v>-1.447499999999998</v>
      </c>
      <c r="G19" s="6"/>
      <c r="H19" s="1">
        <v>0.35425099999999998</v>
      </c>
      <c r="I19" s="1">
        <v>0.36598700000000001</v>
      </c>
      <c r="J19" s="5">
        <f t="shared" si="1"/>
        <v>-1.1736000000000024E-2</v>
      </c>
      <c r="K19" s="6"/>
      <c r="L19" s="1">
        <v>0.43340000000000001</v>
      </c>
      <c r="M19" s="1">
        <v>0.41020000000000001</v>
      </c>
      <c r="N19" s="8">
        <f t="shared" si="2"/>
        <v>2.3199999999999998E-2</v>
      </c>
      <c r="O19" s="7"/>
      <c r="P19" s="1">
        <v>0.38600000000000001</v>
      </c>
      <c r="Q19" s="1">
        <v>0.35249999999999998</v>
      </c>
      <c r="R19" s="8">
        <f t="shared" si="3"/>
        <v>3.350000000000003E-2</v>
      </c>
    </row>
    <row r="20" spans="2:18" s="2" customFormat="1">
      <c r="B20">
        <v>2</v>
      </c>
      <c r="C20">
        <v>-2</v>
      </c>
      <c r="D20" s="1">
        <v>60.412300000000002</v>
      </c>
      <c r="E20" s="1">
        <v>63.463000000000001</v>
      </c>
      <c r="F20" s="5">
        <f t="shared" si="0"/>
        <v>-3.0506999999999991</v>
      </c>
      <c r="G20" s="6"/>
      <c r="H20" s="1">
        <v>0.34656700000000001</v>
      </c>
      <c r="I20" s="1">
        <v>0.36646499999999999</v>
      </c>
      <c r="J20" s="5">
        <f t="shared" si="1"/>
        <v>-1.9897999999999971E-2</v>
      </c>
      <c r="K20" s="6"/>
      <c r="L20" s="1">
        <v>0.45019999999999999</v>
      </c>
      <c r="M20" s="1">
        <v>0.43309999999999998</v>
      </c>
      <c r="N20" s="8">
        <f t="shared" si="2"/>
        <v>1.7100000000000004E-2</v>
      </c>
      <c r="O20" s="7"/>
      <c r="P20" s="1">
        <v>0.41020000000000001</v>
      </c>
      <c r="Q20" s="1">
        <v>0.3846</v>
      </c>
      <c r="R20" s="8">
        <f t="shared" si="3"/>
        <v>2.5600000000000012E-2</v>
      </c>
    </row>
    <row r="21" spans="2:18" s="2" customFormat="1">
      <c r="B21">
        <v>3</v>
      </c>
      <c r="C21">
        <v>-2</v>
      </c>
      <c r="D21" s="1">
        <v>61.988199999999999</v>
      </c>
      <c r="E21" s="1">
        <v>61.0336</v>
      </c>
      <c r="F21" s="5">
        <f t="shared" si="0"/>
        <v>0.95459999999999923</v>
      </c>
      <c r="G21" s="6"/>
      <c r="H21" s="1">
        <v>0.36179800000000001</v>
      </c>
      <c r="I21" s="1">
        <v>0.34954200000000002</v>
      </c>
      <c r="J21" s="5">
        <f t="shared" si="1"/>
        <v>1.2255999999999989E-2</v>
      </c>
      <c r="K21" s="6"/>
      <c r="L21" s="1">
        <v>0.4128</v>
      </c>
      <c r="M21" s="1">
        <v>0.43309999999999998</v>
      </c>
      <c r="N21" s="8">
        <f t="shared" si="2"/>
        <v>-2.0299999999999985E-2</v>
      </c>
      <c r="O21" s="7"/>
      <c r="P21" s="1">
        <v>0.36309999999999998</v>
      </c>
      <c r="Q21" s="1">
        <v>0.39090000000000003</v>
      </c>
      <c r="R21" s="8">
        <f t="shared" si="3"/>
        <v>-2.7800000000000047E-2</v>
      </c>
    </row>
    <row r="22" spans="2:18" s="2" customFormat="1">
      <c r="B22">
        <v>4</v>
      </c>
      <c r="C22">
        <v>-2</v>
      </c>
      <c r="D22" s="1">
        <v>60.725999999999999</v>
      </c>
      <c r="E22" s="1">
        <v>61.274000000000001</v>
      </c>
      <c r="F22" s="5">
        <f t="shared" si="0"/>
        <v>-0.54800000000000182</v>
      </c>
      <c r="G22" s="6"/>
      <c r="H22" s="1">
        <v>0.35040300000000002</v>
      </c>
      <c r="I22" s="1">
        <v>0.35584399999999999</v>
      </c>
      <c r="J22" s="5">
        <f t="shared" si="1"/>
        <v>-5.4409999999999736E-3</v>
      </c>
      <c r="K22" s="6"/>
      <c r="L22" s="1">
        <v>0.43640000000000001</v>
      </c>
      <c r="M22" s="1">
        <v>0.42720000000000002</v>
      </c>
      <c r="N22" s="8">
        <f t="shared" si="2"/>
        <v>9.199999999999986E-3</v>
      </c>
      <c r="O22" s="7"/>
      <c r="P22" s="1">
        <v>0.38219999999999998</v>
      </c>
      <c r="Q22" s="1">
        <v>0.38119999999999998</v>
      </c>
      <c r="R22" s="8">
        <f t="shared" si="3"/>
        <v>1.0000000000000009E-3</v>
      </c>
    </row>
    <row r="23" spans="2:18" s="2" customFormat="1">
      <c r="B23">
        <v>5</v>
      </c>
      <c r="C23">
        <v>-1</v>
      </c>
      <c r="D23" s="1">
        <v>59.933799999999998</v>
      </c>
      <c r="E23" s="1">
        <v>60.826300000000003</v>
      </c>
      <c r="F23" s="5">
        <f t="shared" si="0"/>
        <v>-0.8925000000000054</v>
      </c>
      <c r="G23" s="6"/>
      <c r="H23" s="1">
        <v>0.34707900000000003</v>
      </c>
      <c r="I23" s="1">
        <v>0.35636899999999999</v>
      </c>
      <c r="J23" s="5">
        <f t="shared" si="1"/>
        <v>-9.289999999999965E-3</v>
      </c>
      <c r="K23" s="6"/>
      <c r="L23" s="1">
        <v>0.42649999999999999</v>
      </c>
      <c r="M23" s="1">
        <v>0.43440000000000001</v>
      </c>
      <c r="N23" s="8">
        <f t="shared" si="2"/>
        <v>-7.9000000000000181E-3</v>
      </c>
      <c r="O23" s="7"/>
      <c r="P23" s="1">
        <v>0.37680000000000002</v>
      </c>
      <c r="Q23" s="1">
        <v>0.37569999999999998</v>
      </c>
      <c r="R23" s="8">
        <f t="shared" si="3"/>
        <v>1.1000000000000454E-3</v>
      </c>
    </row>
    <row r="24" spans="2:18" s="2" customFormat="1">
      <c r="B24">
        <v>4</v>
      </c>
      <c r="C24">
        <v>-1</v>
      </c>
      <c r="D24" s="1">
        <v>60.138300000000001</v>
      </c>
      <c r="E24" s="1">
        <v>62.591799999999999</v>
      </c>
      <c r="F24" s="5">
        <f t="shared" si="0"/>
        <v>-2.4534999999999982</v>
      </c>
      <c r="G24" s="6"/>
      <c r="H24" s="1">
        <v>0.34799999999999998</v>
      </c>
      <c r="I24" s="1">
        <v>0.36185499999999998</v>
      </c>
      <c r="J24" s="5">
        <f t="shared" si="1"/>
        <v>-1.3855000000000006E-2</v>
      </c>
      <c r="K24" s="6"/>
      <c r="L24" s="1">
        <v>0.45860000000000001</v>
      </c>
      <c r="M24" s="1">
        <v>0.44119999999999998</v>
      </c>
      <c r="N24" s="8">
        <f t="shared" si="2"/>
        <v>1.7400000000000027E-2</v>
      </c>
      <c r="O24" s="7"/>
      <c r="P24" s="1">
        <v>0.4017</v>
      </c>
      <c r="Q24" s="1">
        <v>0.38479999999999998</v>
      </c>
      <c r="R24" s="8">
        <f t="shared" si="3"/>
        <v>1.6900000000000026E-2</v>
      </c>
    </row>
    <row r="25" spans="2:18" s="2" customFormat="1">
      <c r="B25">
        <v>3</v>
      </c>
      <c r="C25">
        <v>-1</v>
      </c>
      <c r="D25" s="1">
        <v>61.697400000000002</v>
      </c>
      <c r="E25" s="1">
        <v>57.930399999999999</v>
      </c>
      <c r="F25" s="5">
        <f t="shared" si="0"/>
        <v>3.767000000000003</v>
      </c>
      <c r="G25" s="6"/>
      <c r="H25" s="1">
        <v>0.36174000000000001</v>
      </c>
      <c r="I25" s="1">
        <v>0.33278799999999997</v>
      </c>
      <c r="J25" s="5">
        <f t="shared" si="1"/>
        <v>2.8952000000000033E-2</v>
      </c>
      <c r="K25" s="6"/>
      <c r="L25" s="1">
        <v>0.44219999999999998</v>
      </c>
      <c r="M25" s="1">
        <v>0.45579999999999998</v>
      </c>
      <c r="N25" s="8">
        <f t="shared" si="2"/>
        <v>-1.3600000000000001E-2</v>
      </c>
      <c r="O25" s="7"/>
      <c r="P25" s="1">
        <v>0.39340000000000003</v>
      </c>
      <c r="Q25" s="1">
        <v>0.41410000000000002</v>
      </c>
      <c r="R25" s="8">
        <f t="shared" si="3"/>
        <v>-2.0699999999999996E-2</v>
      </c>
    </row>
    <row r="26" spans="2:18" s="2" customFormat="1">
      <c r="B26">
        <v>2</v>
      </c>
      <c r="C26">
        <v>-1</v>
      </c>
      <c r="D26" s="1">
        <v>61.368000000000002</v>
      </c>
      <c r="E26" s="1">
        <v>60.756500000000003</v>
      </c>
      <c r="F26" s="5">
        <f t="shared" si="0"/>
        <v>0.61149999999999949</v>
      </c>
      <c r="G26" s="6"/>
      <c r="H26" s="1">
        <v>0.35831800000000003</v>
      </c>
      <c r="I26" s="1">
        <v>0.35229500000000002</v>
      </c>
      <c r="J26" s="5">
        <f t="shared" si="1"/>
        <v>6.0230000000000006E-3</v>
      </c>
      <c r="K26" s="6"/>
      <c r="L26" s="1">
        <v>0.45300000000000001</v>
      </c>
      <c r="M26" s="1">
        <v>0.4158</v>
      </c>
      <c r="N26" s="8">
        <f t="shared" si="2"/>
        <v>3.7200000000000011E-2</v>
      </c>
      <c r="O26" s="7"/>
      <c r="P26" s="1">
        <v>0.39290000000000003</v>
      </c>
      <c r="Q26" s="1">
        <v>0.34960000000000002</v>
      </c>
      <c r="R26" s="8">
        <f t="shared" si="3"/>
        <v>4.3300000000000005E-2</v>
      </c>
    </row>
    <row r="27" spans="2:18" s="2" customFormat="1">
      <c r="B27">
        <v>1</v>
      </c>
      <c r="C27">
        <v>-1</v>
      </c>
      <c r="D27" s="1">
        <v>61.569699999999997</v>
      </c>
      <c r="E27" s="1">
        <v>62.033700000000003</v>
      </c>
      <c r="F27" s="5">
        <f t="shared" si="0"/>
        <v>-0.46400000000000574</v>
      </c>
      <c r="G27" s="6"/>
      <c r="H27" s="1">
        <v>0.34897800000000001</v>
      </c>
      <c r="I27" s="1">
        <v>0.35509099999999999</v>
      </c>
      <c r="J27" s="5">
        <f t="shared" si="1"/>
        <v>-6.1129999999999796E-3</v>
      </c>
      <c r="K27" s="6"/>
      <c r="L27" s="1">
        <v>0.44419999999999998</v>
      </c>
      <c r="M27" s="1">
        <v>0.44130000000000003</v>
      </c>
      <c r="N27" s="8">
        <f t="shared" si="2"/>
        <v>2.8999999999999582E-3</v>
      </c>
      <c r="O27" s="7"/>
      <c r="P27" s="1">
        <v>0.40360000000000001</v>
      </c>
      <c r="Q27" s="1">
        <v>0.3674</v>
      </c>
      <c r="R27" s="8">
        <f t="shared" si="3"/>
        <v>3.620000000000001E-2</v>
      </c>
    </row>
    <row r="28" spans="2:18" s="2" customFormat="1">
      <c r="B28">
        <v>0</v>
      </c>
      <c r="C28">
        <v>-1</v>
      </c>
      <c r="D28" s="1">
        <v>62.996000000000002</v>
      </c>
      <c r="E28" s="1">
        <v>60.806899999999999</v>
      </c>
      <c r="F28" s="5">
        <f t="shared" si="0"/>
        <v>2.1891000000000034</v>
      </c>
      <c r="G28" s="6"/>
      <c r="H28" s="1">
        <v>0.36191200000000001</v>
      </c>
      <c r="I28" s="1">
        <v>0.347557</v>
      </c>
      <c r="J28" s="5">
        <f t="shared" si="1"/>
        <v>1.4355000000000007E-2</v>
      </c>
      <c r="K28" s="6"/>
      <c r="L28" s="1">
        <v>0.43830000000000002</v>
      </c>
      <c r="M28" s="1">
        <v>0.46050000000000002</v>
      </c>
      <c r="N28" s="8">
        <f t="shared" si="2"/>
        <v>-2.2199999999999998E-2</v>
      </c>
      <c r="O28" s="7"/>
      <c r="P28" s="1">
        <v>0.4007</v>
      </c>
      <c r="Q28" s="1">
        <v>0.39700000000000002</v>
      </c>
      <c r="R28" s="8">
        <f t="shared" si="3"/>
        <v>3.6999999999999811E-3</v>
      </c>
    </row>
    <row r="29" spans="2:18" s="2" customFormat="1">
      <c r="B29">
        <v>-1</v>
      </c>
      <c r="C29">
        <v>-1</v>
      </c>
      <c r="D29" s="1">
        <v>64.107799999999997</v>
      </c>
      <c r="E29" s="1">
        <v>61.257300000000001</v>
      </c>
      <c r="F29" s="5">
        <f t="shared" si="0"/>
        <v>2.8504999999999967</v>
      </c>
      <c r="G29" s="6"/>
      <c r="H29" s="1">
        <v>0.37420900000000001</v>
      </c>
      <c r="I29" s="1">
        <v>0.35110400000000003</v>
      </c>
      <c r="J29" s="5">
        <f t="shared" si="1"/>
        <v>2.3104999999999987E-2</v>
      </c>
      <c r="K29" s="6"/>
      <c r="L29" s="1">
        <v>0.42480000000000001</v>
      </c>
      <c r="M29" s="1">
        <v>0.439</v>
      </c>
      <c r="N29" s="8">
        <f t="shared" si="2"/>
        <v>-1.419999999999999E-2</v>
      </c>
      <c r="O29" s="7"/>
      <c r="P29" s="1">
        <v>0.3664</v>
      </c>
      <c r="Q29" s="1">
        <v>0.38450000000000001</v>
      </c>
      <c r="R29" s="8">
        <f t="shared" si="3"/>
        <v>-1.8100000000000005E-2</v>
      </c>
    </row>
    <row r="30" spans="2:18" s="2" customFormat="1">
      <c r="B30">
        <v>-2</v>
      </c>
      <c r="C30">
        <v>-1</v>
      </c>
      <c r="D30" s="1">
        <v>60.369199999999999</v>
      </c>
      <c r="E30" s="1">
        <v>62.057099999999998</v>
      </c>
      <c r="F30" s="5">
        <f t="shared" si="0"/>
        <v>-1.6878999999999991</v>
      </c>
      <c r="G30" s="6"/>
      <c r="H30" s="1">
        <v>0.34578799999999998</v>
      </c>
      <c r="I30" s="1">
        <v>0.36479</v>
      </c>
      <c r="J30" s="5">
        <f t="shared" si="1"/>
        <v>-1.9002000000000019E-2</v>
      </c>
      <c r="K30" s="6"/>
      <c r="L30" s="1">
        <v>0.44440000000000002</v>
      </c>
      <c r="M30" s="1">
        <v>0.4299</v>
      </c>
      <c r="N30" s="8">
        <f t="shared" si="2"/>
        <v>1.4500000000000013E-2</v>
      </c>
      <c r="O30" s="7"/>
      <c r="P30" s="1">
        <v>0.40139999999999998</v>
      </c>
      <c r="Q30" s="1">
        <v>0.37940000000000002</v>
      </c>
      <c r="R30" s="8">
        <f t="shared" si="3"/>
        <v>2.1999999999999964E-2</v>
      </c>
    </row>
    <row r="31" spans="2:18" s="2" customFormat="1">
      <c r="B31">
        <v>-3</v>
      </c>
      <c r="C31">
        <v>-1</v>
      </c>
      <c r="D31" s="1">
        <v>58.420999999999999</v>
      </c>
      <c r="E31" s="1">
        <v>61.703000000000003</v>
      </c>
      <c r="F31" s="5">
        <f t="shared" si="0"/>
        <v>-3.2820000000000036</v>
      </c>
      <c r="G31" s="6"/>
      <c r="H31" s="1">
        <v>0.34122999999999998</v>
      </c>
      <c r="I31" s="1">
        <v>0.36232500000000001</v>
      </c>
      <c r="J31" s="5">
        <f t="shared" si="1"/>
        <v>-2.109500000000003E-2</v>
      </c>
      <c r="K31" s="6"/>
      <c r="L31" s="1">
        <v>0.44119999999999998</v>
      </c>
      <c r="M31" s="1">
        <v>0.4017</v>
      </c>
      <c r="N31" s="8">
        <f t="shared" si="2"/>
        <v>3.949999999999998E-2</v>
      </c>
      <c r="O31" s="7"/>
      <c r="P31" s="1">
        <v>0.38240000000000002</v>
      </c>
      <c r="Q31" s="1">
        <v>0.34200000000000003</v>
      </c>
      <c r="R31" s="8">
        <f t="shared" si="3"/>
        <v>4.0399999999999991E-2</v>
      </c>
    </row>
    <row r="32" spans="2:18" s="2" customFormat="1">
      <c r="B32">
        <v>-4</v>
      </c>
      <c r="C32">
        <v>-1</v>
      </c>
      <c r="D32" s="1">
        <v>59.371600000000001</v>
      </c>
      <c r="E32" s="1">
        <v>60.698099999999997</v>
      </c>
      <c r="F32" s="5">
        <f t="shared" si="0"/>
        <v>-1.3264999999999958</v>
      </c>
      <c r="G32" s="6"/>
      <c r="H32" s="1">
        <v>0.35638199999999998</v>
      </c>
      <c r="I32" s="1">
        <v>0.35099799999999998</v>
      </c>
      <c r="J32" s="5">
        <f t="shared" si="1"/>
        <v>5.3839999999999999E-3</v>
      </c>
      <c r="K32" s="6"/>
      <c r="L32" s="1">
        <v>0.43640000000000001</v>
      </c>
      <c r="M32" s="1">
        <v>0.43459999999999999</v>
      </c>
      <c r="N32" s="8">
        <f t="shared" si="2"/>
        <v>1.8000000000000238E-3</v>
      </c>
      <c r="O32" s="7"/>
      <c r="P32" s="1">
        <v>0.377</v>
      </c>
      <c r="Q32" s="1">
        <v>0.36959999999999998</v>
      </c>
      <c r="R32" s="8">
        <f t="shared" si="3"/>
        <v>7.4000000000000177E-3</v>
      </c>
    </row>
    <row r="33" spans="2:18" s="2" customFormat="1">
      <c r="B33">
        <v>-5</v>
      </c>
      <c r="C33">
        <v>-1</v>
      </c>
      <c r="D33" s="1">
        <v>59.182899999999997</v>
      </c>
      <c r="E33" s="1">
        <v>58.909799999999997</v>
      </c>
      <c r="F33" s="5">
        <f t="shared" si="0"/>
        <v>0.27309999999999945</v>
      </c>
      <c r="G33" s="6"/>
      <c r="H33" s="1">
        <v>0.33833000000000002</v>
      </c>
      <c r="I33" s="1">
        <v>0.34301700000000002</v>
      </c>
      <c r="J33" s="5">
        <f t="shared" si="1"/>
        <v>-4.6869999999999967E-3</v>
      </c>
      <c r="K33" s="6"/>
      <c r="L33" s="1">
        <v>0.4536</v>
      </c>
      <c r="M33" s="1">
        <v>0.45900000000000002</v>
      </c>
      <c r="N33" s="8">
        <f t="shared" si="2"/>
        <v>-5.4000000000000159E-3</v>
      </c>
      <c r="O33" s="7"/>
      <c r="P33" s="1">
        <v>0.3972</v>
      </c>
      <c r="Q33" s="1">
        <v>0.4178</v>
      </c>
      <c r="R33" s="8">
        <f t="shared" si="3"/>
        <v>-2.0600000000000007E-2</v>
      </c>
    </row>
    <row r="34" spans="2:18" s="2" customFormat="1">
      <c r="B34">
        <v>-5</v>
      </c>
      <c r="C34">
        <v>0</v>
      </c>
      <c r="D34" s="1">
        <v>60.112200000000001</v>
      </c>
      <c r="E34" s="1">
        <v>60.646299999999997</v>
      </c>
      <c r="F34" s="5">
        <f t="shared" si="0"/>
        <v>-0.53409999999999513</v>
      </c>
      <c r="G34" s="6"/>
      <c r="H34" s="1">
        <v>0.34930499999999998</v>
      </c>
      <c r="I34" s="1">
        <v>0.36248999999999998</v>
      </c>
      <c r="J34" s="5">
        <f t="shared" si="1"/>
        <v>-1.3185000000000002E-2</v>
      </c>
      <c r="K34" s="6"/>
      <c r="L34" s="1">
        <v>0.42720000000000002</v>
      </c>
      <c r="M34" s="1">
        <v>0.44219999999999998</v>
      </c>
      <c r="N34" s="8">
        <f t="shared" si="2"/>
        <v>-1.4999999999999958E-2</v>
      </c>
      <c r="O34" s="7"/>
      <c r="P34" s="1">
        <v>0.38529999999999998</v>
      </c>
      <c r="Q34" s="1">
        <v>0.37109999999999999</v>
      </c>
      <c r="R34" s="8">
        <f t="shared" si="3"/>
        <v>1.419999999999999E-2</v>
      </c>
    </row>
    <row r="35" spans="2:18" s="2" customFormat="1">
      <c r="B35">
        <v>-4</v>
      </c>
      <c r="C35">
        <v>0</v>
      </c>
      <c r="D35" s="1">
        <v>59.892899999999997</v>
      </c>
      <c r="E35" s="1">
        <v>61.825800000000001</v>
      </c>
      <c r="F35" s="5">
        <f t="shared" si="0"/>
        <v>-1.9329000000000036</v>
      </c>
      <c r="G35" s="6"/>
      <c r="H35" s="1">
        <v>0.34621800000000003</v>
      </c>
      <c r="I35" s="1">
        <v>0.37068200000000001</v>
      </c>
      <c r="J35" s="5">
        <f t="shared" si="1"/>
        <v>-2.4463999999999986E-2</v>
      </c>
      <c r="K35" s="6"/>
      <c r="L35" s="1">
        <v>0.46029999999999999</v>
      </c>
      <c r="M35" s="1">
        <v>0.40600000000000003</v>
      </c>
      <c r="N35" s="8">
        <f t="shared" si="2"/>
        <v>5.4299999999999959E-2</v>
      </c>
      <c r="O35" s="7"/>
      <c r="P35" s="1">
        <v>0.41339999999999999</v>
      </c>
      <c r="Q35" s="1">
        <v>0.3503</v>
      </c>
      <c r="R35" s="8">
        <f t="shared" si="3"/>
        <v>6.3099999999999989E-2</v>
      </c>
    </row>
    <row r="36" spans="2:18" s="2" customFormat="1">
      <c r="B36">
        <v>-3</v>
      </c>
      <c r="C36">
        <v>0</v>
      </c>
      <c r="D36" s="1">
        <v>59.525799999999997</v>
      </c>
      <c r="E36" s="1">
        <v>60.481999999999999</v>
      </c>
      <c r="F36" s="5">
        <f t="shared" si="0"/>
        <v>-0.9562000000000026</v>
      </c>
      <c r="G36" s="6"/>
      <c r="H36" s="1">
        <v>0.34026299999999998</v>
      </c>
      <c r="I36" s="1">
        <v>0.360564</v>
      </c>
      <c r="J36" s="5">
        <f t="shared" si="1"/>
        <v>-2.0301000000000013E-2</v>
      </c>
      <c r="K36" s="6"/>
      <c r="L36" s="1">
        <v>0.45800000000000002</v>
      </c>
      <c r="M36" s="1">
        <v>0.43180000000000002</v>
      </c>
      <c r="N36" s="8">
        <f t="shared" si="2"/>
        <v>2.6200000000000001E-2</v>
      </c>
      <c r="O36" s="7"/>
      <c r="P36" s="1">
        <v>0.41470000000000001</v>
      </c>
      <c r="Q36" s="1">
        <v>0.38159999999999999</v>
      </c>
      <c r="R36" s="8">
        <f t="shared" si="3"/>
        <v>3.3100000000000018E-2</v>
      </c>
    </row>
    <row r="37" spans="2:18" s="2" customFormat="1">
      <c r="B37">
        <v>-2</v>
      </c>
      <c r="C37">
        <v>0</v>
      </c>
      <c r="D37" s="1">
        <v>60.0685</v>
      </c>
      <c r="E37" s="1">
        <v>60.075699999999998</v>
      </c>
      <c r="F37" s="5">
        <f t="shared" si="0"/>
        <v>-7.1999999999974307E-3</v>
      </c>
      <c r="G37" s="6"/>
      <c r="H37" s="1">
        <v>0.343219</v>
      </c>
      <c r="I37" s="1">
        <v>0.34336</v>
      </c>
      <c r="J37" s="5">
        <f t="shared" si="1"/>
        <v>-1.4100000000000223E-4</v>
      </c>
      <c r="K37" s="6"/>
      <c r="L37" s="1">
        <v>0.44130000000000003</v>
      </c>
      <c r="M37" s="1">
        <v>0.43240000000000001</v>
      </c>
      <c r="N37" s="8">
        <f t="shared" si="2"/>
        <v>8.900000000000019E-3</v>
      </c>
      <c r="O37" s="7"/>
      <c r="P37" s="1">
        <v>0.4007</v>
      </c>
      <c r="Q37" s="1">
        <v>0.35010000000000002</v>
      </c>
      <c r="R37" s="8">
        <f t="shared" si="3"/>
        <v>5.0599999999999978E-2</v>
      </c>
    </row>
    <row r="38" spans="2:18" s="2" customFormat="1">
      <c r="B38">
        <v>-1</v>
      </c>
      <c r="C38">
        <v>0</v>
      </c>
      <c r="D38" s="1">
        <v>62.945500000000003</v>
      </c>
      <c r="E38" s="1">
        <v>60.54</v>
      </c>
      <c r="F38" s="5">
        <f t="shared" si="0"/>
        <v>2.4055000000000035</v>
      </c>
      <c r="G38" s="6"/>
      <c r="H38" s="1">
        <v>0.357234</v>
      </c>
      <c r="I38" s="1">
        <v>0.34691499999999997</v>
      </c>
      <c r="J38" s="5">
        <f t="shared" si="1"/>
        <v>1.0319000000000023E-2</v>
      </c>
      <c r="K38" s="6"/>
      <c r="L38" s="1">
        <v>0.44679999999999997</v>
      </c>
      <c r="M38" s="1">
        <v>0.4582</v>
      </c>
      <c r="N38" s="8">
        <f t="shared" si="2"/>
        <v>-1.1400000000000021E-2</v>
      </c>
      <c r="O38" s="7"/>
      <c r="P38" s="1">
        <v>0.40970000000000001</v>
      </c>
      <c r="Q38" s="1">
        <v>0.39889999999999998</v>
      </c>
      <c r="R38" s="8">
        <f t="shared" si="3"/>
        <v>1.0800000000000032E-2</v>
      </c>
    </row>
    <row r="39" spans="2:18" s="2" customFormat="1">
      <c r="B39">
        <v>0</v>
      </c>
      <c r="C39">
        <v>0</v>
      </c>
      <c r="D39" s="1">
        <v>63.619</v>
      </c>
      <c r="E39" s="1">
        <v>61.588500000000003</v>
      </c>
      <c r="F39" s="5">
        <f t="shared" si="0"/>
        <v>2.0304999999999964</v>
      </c>
      <c r="G39" s="6"/>
      <c r="H39" s="1">
        <v>0.36468</v>
      </c>
      <c r="I39" s="1">
        <v>0.35319200000000001</v>
      </c>
      <c r="J39" s="5">
        <f t="shared" si="1"/>
        <v>1.1487999999999998E-2</v>
      </c>
      <c r="K39" s="6"/>
      <c r="L39" s="1">
        <v>0.45240000000000002</v>
      </c>
      <c r="M39" s="1">
        <v>0.4471</v>
      </c>
      <c r="N39" s="8">
        <f t="shared" si="2"/>
        <v>5.3000000000000269E-3</v>
      </c>
      <c r="O39" s="7"/>
      <c r="P39" s="1">
        <v>0.40670000000000001</v>
      </c>
      <c r="Q39" s="1">
        <v>0.39800000000000002</v>
      </c>
      <c r="R39" s="8">
        <f t="shared" si="3"/>
        <v>8.6999999999999855E-3</v>
      </c>
    </row>
    <row r="40" spans="2:18" s="2" customFormat="1">
      <c r="B40">
        <v>1</v>
      </c>
      <c r="C40">
        <v>0</v>
      </c>
      <c r="D40" s="1">
        <v>64.252499999999998</v>
      </c>
      <c r="E40" s="1">
        <v>60.292099999999998</v>
      </c>
      <c r="F40" s="5">
        <f t="shared" si="0"/>
        <v>3.9603999999999999</v>
      </c>
      <c r="G40" s="6"/>
      <c r="H40" s="1">
        <v>0.36888500000000002</v>
      </c>
      <c r="I40" s="1">
        <v>0.33826200000000001</v>
      </c>
      <c r="J40" s="5">
        <f t="shared" si="1"/>
        <v>3.0623000000000011E-2</v>
      </c>
      <c r="K40" s="6"/>
      <c r="L40" s="1">
        <v>0.43919999999999998</v>
      </c>
      <c r="M40" s="1">
        <v>0.47049999999999997</v>
      </c>
      <c r="N40" s="8">
        <f t="shared" si="2"/>
        <v>-3.1299999999999994E-2</v>
      </c>
      <c r="O40" s="7"/>
      <c r="P40" s="1">
        <v>0.38869999999999999</v>
      </c>
      <c r="Q40" s="1">
        <v>0.42720000000000002</v>
      </c>
      <c r="R40" s="8">
        <f t="shared" si="3"/>
        <v>-3.8500000000000034E-2</v>
      </c>
    </row>
    <row r="41" spans="2:18" s="2" customFormat="1">
      <c r="B41">
        <v>2</v>
      </c>
      <c r="C41">
        <v>0</v>
      </c>
      <c r="D41" s="1">
        <v>57.415900000000001</v>
      </c>
      <c r="E41" s="1">
        <v>61.351399999999998</v>
      </c>
      <c r="F41" s="5">
        <f t="shared" si="0"/>
        <v>-3.9354999999999976</v>
      </c>
      <c r="G41" s="6"/>
      <c r="H41" s="1">
        <v>0.32364900000000002</v>
      </c>
      <c r="I41" s="1">
        <v>0.35174299999999997</v>
      </c>
      <c r="J41" s="5">
        <f t="shared" si="1"/>
        <v>-2.8093999999999952E-2</v>
      </c>
      <c r="K41" s="6"/>
      <c r="L41" s="1">
        <v>0.44469999999999998</v>
      </c>
      <c r="M41" s="1">
        <v>0.44130000000000003</v>
      </c>
      <c r="N41" s="8">
        <f t="shared" si="2"/>
        <v>3.3999999999999586E-3</v>
      </c>
      <c r="O41" s="7"/>
      <c r="P41" s="1">
        <v>0.40010000000000001</v>
      </c>
      <c r="Q41" s="1">
        <v>0.39889999999999998</v>
      </c>
      <c r="R41" s="8">
        <f t="shared" si="3"/>
        <v>1.2000000000000344E-3</v>
      </c>
    </row>
    <row r="42" spans="2:18" s="2" customFormat="1">
      <c r="B42">
        <v>3</v>
      </c>
      <c r="C42">
        <v>0</v>
      </c>
      <c r="D42" s="1">
        <v>59.687100000000001</v>
      </c>
      <c r="E42" s="1">
        <v>59.839700000000001</v>
      </c>
      <c r="F42" s="5">
        <f t="shared" si="0"/>
        <v>-0.15259999999999962</v>
      </c>
      <c r="G42" s="6"/>
      <c r="H42" s="1">
        <v>0.34514899999999998</v>
      </c>
      <c r="I42" s="1">
        <v>0.35112500000000002</v>
      </c>
      <c r="J42" s="5">
        <f t="shared" si="1"/>
        <v>-5.9760000000000368E-3</v>
      </c>
      <c r="K42" s="6"/>
      <c r="L42" s="1">
        <v>0.44290000000000002</v>
      </c>
      <c r="M42" s="1">
        <v>0.441</v>
      </c>
      <c r="N42" s="8">
        <f t="shared" si="2"/>
        <v>1.9000000000000128E-3</v>
      </c>
      <c r="O42" s="7"/>
      <c r="P42" s="1">
        <v>0.40429999999999999</v>
      </c>
      <c r="Q42" s="1">
        <v>0.3972</v>
      </c>
      <c r="R42" s="8">
        <f t="shared" si="3"/>
        <v>7.0999999999999952E-3</v>
      </c>
    </row>
    <row r="43" spans="2:18" s="2" customFormat="1">
      <c r="B43">
        <v>4</v>
      </c>
      <c r="C43">
        <v>0</v>
      </c>
      <c r="D43" s="1">
        <v>61.819200000000002</v>
      </c>
      <c r="E43" s="1">
        <v>60.184800000000003</v>
      </c>
      <c r="F43" s="5">
        <f t="shared" si="0"/>
        <v>1.6343999999999994</v>
      </c>
      <c r="G43" s="6"/>
      <c r="H43" s="1">
        <v>0.36443300000000001</v>
      </c>
      <c r="I43" s="1">
        <v>0.344134</v>
      </c>
      <c r="J43" s="5">
        <f t="shared" si="1"/>
        <v>2.0299000000000011E-2</v>
      </c>
      <c r="K43" s="6"/>
      <c r="L43" s="1">
        <v>0.42949999999999999</v>
      </c>
      <c r="M43" s="1">
        <v>0.43709999999999999</v>
      </c>
      <c r="N43" s="8">
        <f t="shared" si="2"/>
        <v>-7.5999999999999956E-3</v>
      </c>
      <c r="O43" s="7"/>
      <c r="P43" s="1">
        <v>0.38529999999999998</v>
      </c>
      <c r="Q43" s="1">
        <v>0.38840000000000002</v>
      </c>
      <c r="R43" s="8">
        <f t="shared" si="3"/>
        <v>-3.1000000000000472E-3</v>
      </c>
    </row>
    <row r="44" spans="2:18" s="2" customFormat="1">
      <c r="B44">
        <v>5</v>
      </c>
      <c r="C44">
        <v>0</v>
      </c>
      <c r="D44" s="1">
        <v>58.544899999999998</v>
      </c>
      <c r="E44" s="1">
        <v>60.773299999999999</v>
      </c>
      <c r="F44" s="5">
        <f t="shared" si="0"/>
        <v>-2.2284000000000006</v>
      </c>
      <c r="G44" s="6"/>
      <c r="H44" s="1">
        <v>0.34311999999999998</v>
      </c>
      <c r="I44" s="1">
        <v>0.353518</v>
      </c>
      <c r="J44" s="5">
        <f t="shared" si="1"/>
        <v>-1.0398000000000018E-2</v>
      </c>
      <c r="K44" s="6"/>
      <c r="L44" s="1">
        <v>0.45119999999999999</v>
      </c>
      <c r="M44" s="1">
        <v>0.41110000000000002</v>
      </c>
      <c r="N44" s="8">
        <f t="shared" si="2"/>
        <v>4.0099999999999969E-2</v>
      </c>
      <c r="O44" s="7"/>
      <c r="P44" s="1">
        <v>0.41260000000000002</v>
      </c>
      <c r="Q44" s="1">
        <v>0.37390000000000001</v>
      </c>
      <c r="R44" s="8">
        <f t="shared" si="3"/>
        <v>3.8700000000000012E-2</v>
      </c>
    </row>
    <row r="45" spans="2:18" s="2" customFormat="1">
      <c r="B45">
        <v>5</v>
      </c>
      <c r="C45">
        <v>1</v>
      </c>
      <c r="D45" s="1">
        <v>56.048000000000002</v>
      </c>
      <c r="E45" s="1">
        <v>57.691800000000001</v>
      </c>
      <c r="F45" s="5">
        <f t="shared" si="0"/>
        <v>-1.6437999999999988</v>
      </c>
      <c r="G45" s="6"/>
      <c r="H45" s="1">
        <v>0.33901700000000001</v>
      </c>
      <c r="I45" s="1">
        <v>0.34481400000000001</v>
      </c>
      <c r="J45" s="5">
        <f t="shared" si="1"/>
        <v>-5.7969999999999966E-3</v>
      </c>
      <c r="K45" s="6"/>
      <c r="L45" s="1">
        <v>0.45050000000000001</v>
      </c>
      <c r="M45" s="1">
        <v>0.41060000000000002</v>
      </c>
      <c r="N45" s="8">
        <f t="shared" si="2"/>
        <v>3.9899999999999991E-2</v>
      </c>
      <c r="O45" s="7"/>
      <c r="P45" s="1">
        <v>0.40310000000000001</v>
      </c>
      <c r="Q45" s="1">
        <v>0.36280000000000001</v>
      </c>
      <c r="R45" s="8">
        <f t="shared" si="3"/>
        <v>4.0300000000000002E-2</v>
      </c>
    </row>
    <row r="46" spans="2:18" s="2" customFormat="1">
      <c r="B46">
        <v>4</v>
      </c>
      <c r="C46">
        <v>1</v>
      </c>
      <c r="D46" s="1">
        <v>56.545299999999997</v>
      </c>
      <c r="E46" s="1">
        <v>58.544800000000002</v>
      </c>
      <c r="F46" s="5">
        <f t="shared" si="0"/>
        <v>-1.9995000000000047</v>
      </c>
      <c r="G46" s="6"/>
      <c r="H46" s="1">
        <v>0.35482200000000003</v>
      </c>
      <c r="I46" s="1">
        <v>0.35463299999999998</v>
      </c>
      <c r="J46" s="5">
        <f t="shared" si="1"/>
        <v>1.8900000000005024E-4</v>
      </c>
      <c r="K46" s="6"/>
      <c r="L46" s="1">
        <v>0.42359999999999998</v>
      </c>
      <c r="M46" s="1">
        <v>0.42799999999999999</v>
      </c>
      <c r="N46" s="8">
        <f t="shared" si="2"/>
        <v>-4.400000000000015E-3</v>
      </c>
      <c r="O46" s="7"/>
      <c r="P46" s="1">
        <v>0.3674</v>
      </c>
      <c r="Q46" s="1">
        <v>0.37240000000000001</v>
      </c>
      <c r="R46" s="8">
        <f t="shared" si="3"/>
        <v>-5.0000000000000044E-3</v>
      </c>
    </row>
    <row r="47" spans="2:18" s="2" customFormat="1">
      <c r="B47">
        <v>3</v>
      </c>
      <c r="C47">
        <v>1</v>
      </c>
      <c r="D47" s="1">
        <v>52.163400000000003</v>
      </c>
      <c r="E47" s="1">
        <v>57.924100000000003</v>
      </c>
      <c r="F47" s="5">
        <f t="shared" si="0"/>
        <v>-5.7606999999999999</v>
      </c>
      <c r="G47" s="6"/>
      <c r="H47" s="1">
        <v>0.33013599999999999</v>
      </c>
      <c r="I47" s="1">
        <v>0.34435199999999999</v>
      </c>
      <c r="J47" s="5">
        <f t="shared" si="1"/>
        <v>-1.4216000000000006E-2</v>
      </c>
      <c r="K47" s="6"/>
      <c r="L47" s="1">
        <v>0.44629999999999997</v>
      </c>
      <c r="M47" s="1">
        <v>0.42249999999999999</v>
      </c>
      <c r="N47" s="8">
        <f t="shared" si="2"/>
        <v>2.3799999999999988E-2</v>
      </c>
      <c r="O47" s="7"/>
      <c r="P47" s="1">
        <v>0.38650000000000001</v>
      </c>
      <c r="Q47" s="1">
        <v>0.3579</v>
      </c>
      <c r="R47" s="8">
        <f t="shared" si="3"/>
        <v>2.8600000000000014E-2</v>
      </c>
    </row>
    <row r="48" spans="2:18" s="2" customFormat="1">
      <c r="B48">
        <v>2</v>
      </c>
      <c r="C48">
        <v>1</v>
      </c>
      <c r="D48" s="1">
        <v>61.108199999999997</v>
      </c>
      <c r="E48" s="1">
        <v>61.959000000000003</v>
      </c>
      <c r="F48" s="5">
        <f t="shared" si="0"/>
        <v>-0.85080000000000666</v>
      </c>
      <c r="G48" s="6"/>
      <c r="H48" s="1">
        <v>0.35181899999999999</v>
      </c>
      <c r="I48" s="1">
        <v>0.35583599999999999</v>
      </c>
      <c r="J48" s="5">
        <f t="shared" si="1"/>
        <v>-4.0169999999999928E-3</v>
      </c>
      <c r="K48" s="6"/>
      <c r="L48" s="1">
        <v>0.44369999999999998</v>
      </c>
      <c r="M48" s="1">
        <v>0.44490000000000002</v>
      </c>
      <c r="N48" s="8">
        <f t="shared" si="2"/>
        <v>-1.2000000000000344E-3</v>
      </c>
      <c r="O48" s="7"/>
      <c r="P48" s="1">
        <v>0.38790000000000002</v>
      </c>
      <c r="Q48" s="1">
        <v>0.39460000000000001</v>
      </c>
      <c r="R48" s="8">
        <f t="shared" si="3"/>
        <v>-6.6999999999999837E-3</v>
      </c>
    </row>
    <row r="49" spans="2:18" s="2" customFormat="1">
      <c r="B49">
        <v>1</v>
      </c>
      <c r="C49">
        <v>1</v>
      </c>
      <c r="D49" s="1">
        <v>58.97</v>
      </c>
      <c r="E49" s="1">
        <v>61.884399999999999</v>
      </c>
      <c r="F49" s="5">
        <f t="shared" si="0"/>
        <v>-2.9144000000000005</v>
      </c>
      <c r="G49" s="6"/>
      <c r="H49" s="1">
        <v>0.34100799999999998</v>
      </c>
      <c r="I49" s="1">
        <v>0.36277199999999998</v>
      </c>
      <c r="J49" s="5">
        <f t="shared" si="1"/>
        <v>-2.1764000000000006E-2</v>
      </c>
      <c r="K49" s="6"/>
      <c r="L49" s="1">
        <v>0.43690000000000001</v>
      </c>
      <c r="M49" s="1">
        <v>0.42509999999999998</v>
      </c>
      <c r="N49" s="8">
        <f t="shared" si="2"/>
        <v>1.1800000000000033E-2</v>
      </c>
      <c r="O49" s="7"/>
      <c r="P49" s="1">
        <v>0.38700000000000001</v>
      </c>
      <c r="Q49" s="1">
        <v>0.37969999999999998</v>
      </c>
      <c r="R49" s="8">
        <f t="shared" si="3"/>
        <v>7.3000000000000287E-3</v>
      </c>
    </row>
    <row r="50" spans="2:18" s="2" customFormat="1">
      <c r="B50">
        <v>0</v>
      </c>
      <c r="C50">
        <v>1</v>
      </c>
      <c r="D50" s="1">
        <v>60.481400000000001</v>
      </c>
      <c r="E50" s="1">
        <v>62.163200000000003</v>
      </c>
      <c r="F50" s="5">
        <f t="shared" si="0"/>
        <v>-1.6818000000000026</v>
      </c>
      <c r="G50" s="6"/>
      <c r="H50" s="1">
        <v>0.35108600000000001</v>
      </c>
      <c r="I50" s="1">
        <v>0.36352899999999999</v>
      </c>
      <c r="J50" s="5">
        <f t="shared" si="1"/>
        <v>-1.2442999999999982E-2</v>
      </c>
      <c r="K50" s="6"/>
      <c r="L50" s="1">
        <v>0.43540000000000001</v>
      </c>
      <c r="M50" s="1">
        <v>0.42720000000000002</v>
      </c>
      <c r="N50" s="8">
        <f t="shared" si="2"/>
        <v>8.1999999999999851E-3</v>
      </c>
      <c r="O50" s="7"/>
      <c r="P50" s="1">
        <v>0.35620000000000002</v>
      </c>
      <c r="Q50" s="1">
        <v>0.38019999999999998</v>
      </c>
      <c r="R50" s="8">
        <f t="shared" si="3"/>
        <v>-2.3999999999999966E-2</v>
      </c>
    </row>
    <row r="51" spans="2:18" s="2" customFormat="1">
      <c r="B51">
        <v>-1</v>
      </c>
      <c r="C51">
        <v>1</v>
      </c>
      <c r="D51" s="1">
        <v>64.168499999999995</v>
      </c>
      <c r="E51" s="1">
        <v>60.178400000000003</v>
      </c>
      <c r="F51" s="5">
        <f t="shared" si="0"/>
        <v>3.9900999999999911</v>
      </c>
      <c r="G51" s="6"/>
      <c r="H51" s="1">
        <v>0.37656699999999999</v>
      </c>
      <c r="I51" s="1">
        <v>0.354709</v>
      </c>
      <c r="J51" s="5">
        <f t="shared" si="1"/>
        <v>2.1857999999999989E-2</v>
      </c>
      <c r="K51" s="6"/>
      <c r="L51" s="1">
        <v>0.41320000000000001</v>
      </c>
      <c r="M51" s="1">
        <v>0.43709999999999999</v>
      </c>
      <c r="N51" s="8">
        <f t="shared" si="2"/>
        <v>-2.3899999999999977E-2</v>
      </c>
      <c r="O51" s="7"/>
      <c r="P51" s="1">
        <v>0.36549999999999999</v>
      </c>
      <c r="Q51" s="1">
        <v>0.38269999999999998</v>
      </c>
      <c r="R51" s="8">
        <f t="shared" si="3"/>
        <v>-1.7199999999999993E-2</v>
      </c>
    </row>
    <row r="52" spans="2:18" s="2" customFormat="1">
      <c r="B52">
        <v>-2</v>
      </c>
      <c r="C52">
        <v>1</v>
      </c>
      <c r="D52" s="1">
        <v>62.694200000000002</v>
      </c>
      <c r="E52" s="1">
        <v>60.990600000000001</v>
      </c>
      <c r="F52" s="5">
        <f t="shared" si="0"/>
        <v>1.7036000000000016</v>
      </c>
      <c r="G52" s="6"/>
      <c r="H52" s="1">
        <v>0.36545800000000001</v>
      </c>
      <c r="I52" s="1">
        <v>0.349273</v>
      </c>
      <c r="J52" s="5">
        <f t="shared" si="1"/>
        <v>1.6185000000000005E-2</v>
      </c>
      <c r="K52" s="6"/>
      <c r="L52" s="1">
        <v>0.441</v>
      </c>
      <c r="M52" s="1">
        <v>0.43659999999999999</v>
      </c>
      <c r="N52" s="8">
        <f t="shared" si="2"/>
        <v>4.400000000000015E-3</v>
      </c>
      <c r="O52" s="7"/>
      <c r="P52" s="1">
        <v>0.37780000000000002</v>
      </c>
      <c r="Q52" s="1">
        <v>0.39389999999999997</v>
      </c>
      <c r="R52" s="8">
        <f t="shared" si="3"/>
        <v>-1.6099999999999948E-2</v>
      </c>
    </row>
    <row r="53" spans="2:18" s="2" customFormat="1">
      <c r="B53">
        <v>-3</v>
      </c>
      <c r="C53">
        <v>1</v>
      </c>
      <c r="D53" s="1">
        <v>60.874200000000002</v>
      </c>
      <c r="E53" s="1">
        <v>61.196399999999997</v>
      </c>
      <c r="F53" s="5">
        <f t="shared" si="0"/>
        <v>-0.32219999999999516</v>
      </c>
      <c r="G53" s="6"/>
      <c r="H53" s="1">
        <v>0.35419299999999998</v>
      </c>
      <c r="I53" s="1">
        <v>0.35611999999999999</v>
      </c>
      <c r="J53" s="5">
        <f t="shared" si="1"/>
        <v>-1.927000000000012E-3</v>
      </c>
      <c r="K53" s="6"/>
      <c r="L53" s="1">
        <v>0.44579999999999997</v>
      </c>
      <c r="M53" s="1">
        <v>0.4173</v>
      </c>
      <c r="N53" s="8">
        <f t="shared" si="2"/>
        <v>2.849999999999997E-2</v>
      </c>
      <c r="O53" s="7"/>
      <c r="P53" s="1">
        <v>0.39800000000000002</v>
      </c>
      <c r="Q53" s="1">
        <v>0.379</v>
      </c>
      <c r="R53" s="8">
        <f t="shared" si="3"/>
        <v>1.9000000000000017E-2</v>
      </c>
    </row>
    <row r="54" spans="2:18" s="2" customFormat="1">
      <c r="B54">
        <v>-4</v>
      </c>
      <c r="C54">
        <v>1</v>
      </c>
      <c r="D54" s="1">
        <v>58.9298</v>
      </c>
      <c r="E54" s="1">
        <v>61.212299999999999</v>
      </c>
      <c r="F54" s="5">
        <f t="shared" si="0"/>
        <v>-2.2824999999999989</v>
      </c>
      <c r="G54" s="6"/>
      <c r="H54" s="1">
        <v>0.33650200000000002</v>
      </c>
      <c r="I54" s="1">
        <v>0.36520599999999998</v>
      </c>
      <c r="J54" s="5">
        <f t="shared" si="1"/>
        <v>-2.8703999999999952E-2</v>
      </c>
      <c r="K54" s="6"/>
      <c r="L54" s="1">
        <v>0.42070000000000002</v>
      </c>
      <c r="M54" s="1">
        <v>0.43559999999999999</v>
      </c>
      <c r="N54" s="8">
        <f t="shared" si="2"/>
        <v>-1.4899999999999969E-2</v>
      </c>
      <c r="O54" s="7"/>
      <c r="P54" s="1">
        <v>0.37580000000000002</v>
      </c>
      <c r="Q54" s="1">
        <v>0.37109999999999999</v>
      </c>
      <c r="R54" s="8">
        <f t="shared" si="3"/>
        <v>4.7000000000000375E-3</v>
      </c>
    </row>
    <row r="55" spans="2:18" s="2" customFormat="1">
      <c r="B55">
        <v>-5</v>
      </c>
      <c r="C55">
        <v>1</v>
      </c>
      <c r="D55" s="1">
        <v>57.769399999999997</v>
      </c>
      <c r="E55" s="1">
        <v>61.010899999999999</v>
      </c>
      <c r="F55" s="5">
        <f t="shared" si="0"/>
        <v>-3.241500000000002</v>
      </c>
      <c r="G55" s="6"/>
      <c r="H55" s="1">
        <v>0.33012399999999997</v>
      </c>
      <c r="I55" s="1">
        <v>0.36037000000000002</v>
      </c>
      <c r="J55" s="5">
        <f t="shared" si="1"/>
        <v>-3.0246000000000051E-2</v>
      </c>
      <c r="K55" s="6"/>
      <c r="L55" s="1">
        <v>0.44469999999999998</v>
      </c>
      <c r="M55" s="1">
        <v>0.42799999999999999</v>
      </c>
      <c r="N55" s="8">
        <f t="shared" si="2"/>
        <v>1.6699999999999993E-2</v>
      </c>
      <c r="O55" s="7"/>
      <c r="P55" s="1">
        <v>0.39500000000000002</v>
      </c>
      <c r="Q55" s="1">
        <v>0.378</v>
      </c>
      <c r="R55" s="8">
        <f t="shared" si="3"/>
        <v>1.7000000000000015E-2</v>
      </c>
    </row>
    <row r="56" spans="2:18" s="2" customFormat="1">
      <c r="B56">
        <v>-4</v>
      </c>
      <c r="C56">
        <v>2</v>
      </c>
      <c r="D56" s="1">
        <v>59.048299999999998</v>
      </c>
      <c r="E56" s="1">
        <v>59.176099999999998</v>
      </c>
      <c r="F56" s="5">
        <f t="shared" si="0"/>
        <v>-0.12780000000000058</v>
      </c>
      <c r="G56" s="6"/>
      <c r="H56" s="1">
        <v>0.33682099999999998</v>
      </c>
      <c r="I56" s="1">
        <v>0.34551100000000001</v>
      </c>
      <c r="J56" s="5">
        <f t="shared" si="1"/>
        <v>-8.690000000000031E-3</v>
      </c>
      <c r="K56" s="6"/>
      <c r="L56" s="1">
        <v>0.4546</v>
      </c>
      <c r="M56" s="1">
        <v>0.43740000000000001</v>
      </c>
      <c r="N56" s="8">
        <f t="shared" si="2"/>
        <v>1.7199999999999993E-2</v>
      </c>
      <c r="O56" s="7"/>
      <c r="P56" s="1">
        <v>0.40379999999999999</v>
      </c>
      <c r="Q56" s="1">
        <v>0.37759999999999999</v>
      </c>
      <c r="R56" s="8">
        <f t="shared" si="3"/>
        <v>2.6200000000000001E-2</v>
      </c>
    </row>
    <row r="57" spans="2:18" s="2" customFormat="1">
      <c r="B57">
        <v>-3</v>
      </c>
      <c r="C57">
        <v>2</v>
      </c>
      <c r="D57" s="1">
        <v>58.839599999999997</v>
      </c>
      <c r="E57" s="1">
        <v>60.772799999999997</v>
      </c>
      <c r="F57" s="5">
        <f t="shared" si="0"/>
        <v>-1.9331999999999994</v>
      </c>
      <c r="G57" s="6"/>
      <c r="H57" s="1">
        <v>0.34792899999999999</v>
      </c>
      <c r="I57" s="1">
        <v>0.35996</v>
      </c>
      <c r="J57" s="5">
        <f t="shared" si="1"/>
        <v>-1.2031000000000014E-2</v>
      </c>
      <c r="K57" s="6"/>
      <c r="L57" s="1">
        <v>0.43490000000000001</v>
      </c>
      <c r="M57" s="1">
        <v>0.43240000000000001</v>
      </c>
      <c r="N57" s="8">
        <f t="shared" si="2"/>
        <v>2.5000000000000022E-3</v>
      </c>
      <c r="O57" s="7"/>
      <c r="P57" s="1">
        <v>0.39729999999999999</v>
      </c>
      <c r="Q57" s="1">
        <v>0.38769999999999999</v>
      </c>
      <c r="R57" s="8">
        <f t="shared" si="3"/>
        <v>9.5999999999999974E-3</v>
      </c>
    </row>
    <row r="58" spans="2:18" s="2" customFormat="1">
      <c r="B58">
        <v>-2</v>
      </c>
      <c r="C58">
        <v>2</v>
      </c>
      <c r="D58" s="1">
        <v>60.603900000000003</v>
      </c>
      <c r="E58" s="1">
        <v>63.836100000000002</v>
      </c>
      <c r="F58" s="5">
        <f t="shared" si="0"/>
        <v>-3.2321999999999989</v>
      </c>
      <c r="G58" s="6"/>
      <c r="H58" s="1">
        <v>0.34202399999999999</v>
      </c>
      <c r="I58" s="1">
        <v>0.38326500000000002</v>
      </c>
      <c r="J58" s="5">
        <f t="shared" si="1"/>
        <v>-4.1241000000000028E-2</v>
      </c>
      <c r="K58" s="6"/>
      <c r="L58" s="1">
        <v>0.46679999999999999</v>
      </c>
      <c r="M58" s="1">
        <v>0.40839999999999999</v>
      </c>
      <c r="N58" s="8">
        <f t="shared" si="2"/>
        <v>5.8400000000000007E-2</v>
      </c>
      <c r="O58" s="7"/>
      <c r="P58" s="1">
        <v>0.43090000000000001</v>
      </c>
      <c r="Q58" s="1">
        <v>0.35820000000000002</v>
      </c>
      <c r="R58" s="8">
        <f t="shared" si="3"/>
        <v>7.2699999999999987E-2</v>
      </c>
    </row>
    <row r="59" spans="2:18" s="2" customFormat="1">
      <c r="B59">
        <v>-1</v>
      </c>
      <c r="C59">
        <v>2</v>
      </c>
      <c r="D59" s="1">
        <v>60.556100000000001</v>
      </c>
      <c r="E59" s="1">
        <v>61.750599999999999</v>
      </c>
      <c r="F59" s="5">
        <f t="shared" si="0"/>
        <v>-1.1944999999999979</v>
      </c>
      <c r="G59" s="6"/>
      <c r="H59" s="1">
        <v>0.35287299999999999</v>
      </c>
      <c r="I59" s="1">
        <v>0.36328899999999997</v>
      </c>
      <c r="J59" s="5">
        <f t="shared" si="1"/>
        <v>-1.0415999999999981E-2</v>
      </c>
      <c r="K59" s="6"/>
      <c r="L59" s="1">
        <v>0.42159999999999997</v>
      </c>
      <c r="M59" s="1">
        <v>0.43280000000000002</v>
      </c>
      <c r="N59" s="8">
        <f t="shared" si="2"/>
        <v>-1.1200000000000043E-2</v>
      </c>
      <c r="O59" s="7"/>
      <c r="P59" s="1">
        <v>0.36080000000000001</v>
      </c>
      <c r="Q59" s="1">
        <v>0.38569999999999999</v>
      </c>
      <c r="R59" s="8">
        <f t="shared" si="3"/>
        <v>-2.4899999999999978E-2</v>
      </c>
    </row>
    <row r="60" spans="2:18" s="2" customFormat="1">
      <c r="B60">
        <v>0</v>
      </c>
      <c r="C60">
        <v>2</v>
      </c>
      <c r="D60" s="1">
        <v>59.2819</v>
      </c>
      <c r="E60" s="1">
        <v>59.898699999999998</v>
      </c>
      <c r="F60" s="5">
        <f t="shared" si="0"/>
        <v>-0.61679999999999779</v>
      </c>
      <c r="G60" s="6"/>
      <c r="H60" s="1">
        <v>0.34217700000000001</v>
      </c>
      <c r="I60" s="1">
        <v>0.35176299999999999</v>
      </c>
      <c r="J60" s="5">
        <f t="shared" si="1"/>
        <v>-9.5859999999999834E-3</v>
      </c>
      <c r="K60" s="6"/>
      <c r="L60" s="1">
        <v>0.45150000000000001</v>
      </c>
      <c r="M60" s="1">
        <v>0.4476</v>
      </c>
      <c r="N60" s="8">
        <f t="shared" si="2"/>
        <v>3.9000000000000146E-3</v>
      </c>
      <c r="O60" s="7"/>
      <c r="P60" s="1">
        <v>0.40039999999999998</v>
      </c>
      <c r="Q60" s="1">
        <v>0.39750000000000002</v>
      </c>
      <c r="R60" s="8">
        <f t="shared" si="3"/>
        <v>2.8999999999999582E-3</v>
      </c>
    </row>
    <row r="61" spans="2:18" s="2" customFormat="1">
      <c r="B61">
        <v>1</v>
      </c>
      <c r="C61">
        <v>2</v>
      </c>
      <c r="D61" s="1">
        <v>60.417200000000001</v>
      </c>
      <c r="E61" s="1">
        <v>61.973599999999998</v>
      </c>
      <c r="F61" s="5">
        <f t="shared" si="0"/>
        <v>-1.5563999999999965</v>
      </c>
      <c r="G61" s="6"/>
      <c r="H61" s="1">
        <v>0.35333100000000001</v>
      </c>
      <c r="I61" s="1">
        <v>0.36438100000000001</v>
      </c>
      <c r="J61" s="5">
        <f t="shared" si="1"/>
        <v>-1.1050000000000004E-2</v>
      </c>
      <c r="K61" s="6"/>
      <c r="L61" s="1">
        <v>0.42759999999999998</v>
      </c>
      <c r="M61" s="1">
        <v>0.42430000000000001</v>
      </c>
      <c r="N61" s="8">
        <f t="shared" si="2"/>
        <v>3.2999999999999696E-3</v>
      </c>
      <c r="O61" s="7"/>
      <c r="P61" s="1">
        <v>0.3856</v>
      </c>
      <c r="Q61" s="1">
        <v>0.34439999999999998</v>
      </c>
      <c r="R61" s="8">
        <f t="shared" si="3"/>
        <v>4.1200000000000014E-2</v>
      </c>
    </row>
    <row r="62" spans="2:18" s="2" customFormat="1">
      <c r="B62">
        <v>2</v>
      </c>
      <c r="C62">
        <v>2</v>
      </c>
      <c r="D62" s="1">
        <v>59.7849</v>
      </c>
      <c r="E62" s="1">
        <v>61.837600000000002</v>
      </c>
      <c r="F62" s="5">
        <f t="shared" si="0"/>
        <v>-2.0527000000000015</v>
      </c>
      <c r="G62" s="6"/>
      <c r="H62" s="1">
        <v>0.34767399999999998</v>
      </c>
      <c r="I62" s="1">
        <v>0.36430000000000001</v>
      </c>
      <c r="J62" s="5">
        <f t="shared" si="1"/>
        <v>-1.662600000000003E-2</v>
      </c>
      <c r="K62" s="6"/>
      <c r="L62" s="1">
        <v>0.44219999999999998</v>
      </c>
      <c r="M62" s="1">
        <v>0.4173</v>
      </c>
      <c r="N62" s="8">
        <f t="shared" si="2"/>
        <v>2.4899999999999978E-2</v>
      </c>
      <c r="O62" s="7"/>
      <c r="P62" s="1">
        <v>0.39340000000000003</v>
      </c>
      <c r="Q62" s="1">
        <v>0.35620000000000002</v>
      </c>
      <c r="R62" s="8">
        <f t="shared" si="3"/>
        <v>3.7200000000000011E-2</v>
      </c>
    </row>
    <row r="63" spans="2:18" s="2" customFormat="1">
      <c r="B63">
        <v>3</v>
      </c>
      <c r="C63">
        <v>2</v>
      </c>
      <c r="D63" s="1">
        <v>62.2744</v>
      </c>
      <c r="E63" s="1">
        <v>62.822499999999998</v>
      </c>
      <c r="F63" s="5">
        <f t="shared" si="0"/>
        <v>-0.54809999999999803</v>
      </c>
      <c r="G63" s="6"/>
      <c r="H63" s="1">
        <v>0.37245600000000001</v>
      </c>
      <c r="I63" s="1">
        <v>0.369919</v>
      </c>
      <c r="J63" s="5">
        <f t="shared" si="1"/>
        <v>2.5370000000000115E-3</v>
      </c>
      <c r="K63" s="6"/>
      <c r="L63" s="1">
        <v>0.42970000000000003</v>
      </c>
      <c r="M63" s="1">
        <v>0.4168</v>
      </c>
      <c r="N63" s="8">
        <f t="shared" si="2"/>
        <v>1.2900000000000023E-2</v>
      </c>
      <c r="O63" s="7"/>
      <c r="P63" s="1">
        <v>0.36830000000000002</v>
      </c>
      <c r="Q63" s="1">
        <v>0.35820000000000002</v>
      </c>
      <c r="R63" s="8">
        <f t="shared" si="3"/>
        <v>1.0099999999999998E-2</v>
      </c>
    </row>
    <row r="64" spans="2:18" s="2" customFormat="1">
      <c r="B64">
        <v>4</v>
      </c>
      <c r="C64">
        <v>2</v>
      </c>
      <c r="D64" s="1">
        <v>55.734299999999998</v>
      </c>
      <c r="E64" s="1">
        <v>55.890599999999999</v>
      </c>
      <c r="F64" s="5">
        <f t="shared" si="0"/>
        <v>-0.15630000000000166</v>
      </c>
      <c r="G64" s="6"/>
      <c r="H64" s="1">
        <v>0.34554600000000002</v>
      </c>
      <c r="I64" s="1">
        <v>0.32906600000000003</v>
      </c>
      <c r="J64" s="5">
        <f t="shared" si="1"/>
        <v>1.6479999999999995E-2</v>
      </c>
      <c r="K64" s="6"/>
      <c r="L64" s="1">
        <v>0.43869999999999998</v>
      </c>
      <c r="M64" s="1">
        <v>0.45729999999999998</v>
      </c>
      <c r="N64" s="8">
        <f t="shared" si="2"/>
        <v>-1.8600000000000005E-2</v>
      </c>
      <c r="O64" s="7"/>
      <c r="P64" s="1">
        <v>0.38950000000000001</v>
      </c>
      <c r="Q64" s="1">
        <v>0.41599999999999998</v>
      </c>
      <c r="R64" s="8">
        <f t="shared" si="3"/>
        <v>-2.6499999999999968E-2</v>
      </c>
    </row>
    <row r="65" spans="2:18" s="2" customFormat="1">
      <c r="B65">
        <v>2</v>
      </c>
      <c r="C65">
        <v>3</v>
      </c>
      <c r="D65" s="1">
        <v>16.066800000000001</v>
      </c>
      <c r="E65" s="1">
        <v>52.479300000000002</v>
      </c>
      <c r="F65" s="5">
        <f t="shared" si="0"/>
        <v>-36.412500000000001</v>
      </c>
      <c r="G65" s="6"/>
      <c r="H65" s="1">
        <v>0.29999100000000001</v>
      </c>
      <c r="I65" s="1">
        <v>0.320212</v>
      </c>
      <c r="J65" s="5">
        <f t="shared" si="1"/>
        <v>-2.0220999999999989E-2</v>
      </c>
      <c r="K65" s="6"/>
      <c r="L65" s="1">
        <v>0.43540000000000001</v>
      </c>
      <c r="M65" s="1">
        <v>0.42120000000000002</v>
      </c>
      <c r="N65" s="8">
        <f t="shared" si="2"/>
        <v>1.419999999999999E-2</v>
      </c>
      <c r="O65" s="7"/>
      <c r="P65" s="1">
        <v>0.38429999999999997</v>
      </c>
      <c r="Q65" s="1">
        <v>0.34060000000000001</v>
      </c>
      <c r="R65" s="8">
        <f t="shared" si="3"/>
        <v>4.3699999999999961E-2</v>
      </c>
    </row>
    <row r="66" spans="2:18" s="2" customFormat="1">
      <c r="B66">
        <v>0</v>
      </c>
      <c r="C66">
        <v>3</v>
      </c>
      <c r="D66" s="1">
        <v>57.691299999999998</v>
      </c>
      <c r="E66" s="1">
        <v>59.339799999999997</v>
      </c>
      <c r="F66" s="5">
        <f t="shared" si="0"/>
        <v>-1.6484999999999985</v>
      </c>
      <c r="G66" s="6"/>
      <c r="H66" s="1">
        <v>0.33778200000000003</v>
      </c>
      <c r="I66" s="1">
        <v>0.34425499999999998</v>
      </c>
      <c r="J66" s="5">
        <f t="shared" si="1"/>
        <v>-6.472999999999951E-3</v>
      </c>
      <c r="K66" s="6"/>
      <c r="L66" s="1">
        <v>0.44600000000000001</v>
      </c>
      <c r="M66" s="1">
        <v>0.4637</v>
      </c>
      <c r="N66" s="8">
        <f t="shared" si="2"/>
        <v>-1.7699999999999994E-2</v>
      </c>
      <c r="O66" s="7"/>
      <c r="P66" s="1">
        <v>0.39460000000000001</v>
      </c>
      <c r="Q66" s="1">
        <v>0.4153</v>
      </c>
      <c r="R66" s="8">
        <f t="shared" si="3"/>
        <v>-2.0699999999999996E-2</v>
      </c>
    </row>
    <row r="67" spans="2:18" s="2" customFormat="1">
      <c r="B67">
        <v>-1</v>
      </c>
      <c r="C67">
        <v>3</v>
      </c>
      <c r="D67" s="1">
        <v>57.968800000000002</v>
      </c>
      <c r="E67" s="1">
        <v>57.939900000000002</v>
      </c>
      <c r="F67" s="5">
        <f t="shared" ref="F67:F71" si="4">D67-E67</f>
        <v>2.8900000000000148E-2</v>
      </c>
      <c r="G67" s="6"/>
      <c r="H67" s="1">
        <v>0.33956500000000001</v>
      </c>
      <c r="I67" s="1">
        <v>0.339478</v>
      </c>
      <c r="J67" s="5">
        <f t="shared" ref="J67:J71" si="5">H67-I67</f>
        <v>8.7000000000003741E-5</v>
      </c>
      <c r="K67" s="6"/>
      <c r="L67" s="1">
        <v>0.45540000000000003</v>
      </c>
      <c r="M67" s="1">
        <v>0.4385</v>
      </c>
      <c r="N67" s="8">
        <f t="shared" ref="N67:N71" si="6">L67-M67</f>
        <v>1.6900000000000026E-2</v>
      </c>
      <c r="O67" s="7"/>
      <c r="P67" s="1">
        <v>0.41699999999999998</v>
      </c>
      <c r="Q67" s="1">
        <v>0.3831</v>
      </c>
      <c r="R67" s="8">
        <f t="shared" ref="R67:R71" si="7">P67-Q67</f>
        <v>3.3899999999999986E-2</v>
      </c>
    </row>
    <row r="68" spans="2:18" s="2" customFormat="1">
      <c r="B68">
        <v>-2</v>
      </c>
      <c r="C68">
        <v>3</v>
      </c>
      <c r="D68" s="1">
        <v>58.879899999999999</v>
      </c>
      <c r="E68" s="1">
        <v>57.820900000000002</v>
      </c>
      <c r="F68" s="5">
        <f t="shared" si="4"/>
        <v>1.0589999999999975</v>
      </c>
      <c r="G68" s="6"/>
      <c r="H68" s="1">
        <v>0.33480399999999999</v>
      </c>
      <c r="I68" s="1">
        <v>0.33959099999999998</v>
      </c>
      <c r="J68" s="5">
        <f t="shared" si="5"/>
        <v>-4.7869999999999857E-3</v>
      </c>
      <c r="K68" s="6"/>
      <c r="L68" s="1">
        <v>0.4592</v>
      </c>
      <c r="M68" s="1">
        <v>0.4415</v>
      </c>
      <c r="N68" s="8">
        <f t="shared" si="6"/>
        <v>1.7699999999999994E-2</v>
      </c>
      <c r="O68" s="7"/>
      <c r="P68" s="1">
        <v>0.42209999999999998</v>
      </c>
      <c r="Q68" s="1">
        <v>0.39650000000000002</v>
      </c>
      <c r="R68" s="8">
        <f t="shared" si="7"/>
        <v>2.5599999999999956E-2</v>
      </c>
    </row>
    <row r="69" spans="2:18" s="2" customFormat="1">
      <c r="B69">
        <v>-1</v>
      </c>
      <c r="C69">
        <v>4</v>
      </c>
      <c r="D69" s="1">
        <v>53.756</v>
      </c>
      <c r="E69" s="1">
        <v>54.054200000000002</v>
      </c>
      <c r="F69" s="5">
        <f t="shared" si="4"/>
        <v>-0.29820000000000135</v>
      </c>
      <c r="G69" s="6"/>
      <c r="H69" s="1">
        <v>0.32649600000000001</v>
      </c>
      <c r="I69" s="1">
        <v>0.32944200000000001</v>
      </c>
      <c r="J69" s="5">
        <f t="shared" si="5"/>
        <v>-2.9460000000000042E-3</v>
      </c>
      <c r="K69" s="6"/>
      <c r="L69" s="1">
        <v>0.44700000000000001</v>
      </c>
      <c r="M69" s="1">
        <v>0.45850000000000002</v>
      </c>
      <c r="N69" s="8">
        <f t="shared" si="6"/>
        <v>-1.150000000000001E-2</v>
      </c>
      <c r="O69" s="7"/>
      <c r="P69" s="1">
        <v>0.3987</v>
      </c>
      <c r="Q69" s="1">
        <v>0.40060000000000001</v>
      </c>
      <c r="R69" s="8">
        <f t="shared" si="7"/>
        <v>-1.9000000000000128E-3</v>
      </c>
    </row>
    <row r="70" spans="2:18" s="2" customFormat="1">
      <c r="B70">
        <v>0</v>
      </c>
      <c r="C70">
        <v>4</v>
      </c>
      <c r="D70" s="1">
        <v>57.831600000000002</v>
      </c>
      <c r="E70" s="1">
        <v>56.015799999999999</v>
      </c>
      <c r="F70" s="5">
        <f t="shared" si="4"/>
        <v>1.815800000000003</v>
      </c>
      <c r="G70" s="6"/>
      <c r="H70" s="1">
        <v>0.33343699999999998</v>
      </c>
      <c r="I70" s="1">
        <v>0.32449800000000001</v>
      </c>
      <c r="J70" s="5">
        <f t="shared" si="5"/>
        <v>8.9389999999999747E-3</v>
      </c>
      <c r="K70" s="6"/>
      <c r="L70" s="1">
        <v>0.43640000000000001</v>
      </c>
      <c r="M70" s="1">
        <v>0.4637</v>
      </c>
      <c r="N70" s="8">
        <f t="shared" si="6"/>
        <v>-2.7299999999999991E-2</v>
      </c>
      <c r="O70" s="7"/>
      <c r="P70" s="1">
        <v>0.38919999999999999</v>
      </c>
      <c r="Q70" s="1">
        <v>0.39829999999999999</v>
      </c>
      <c r="R70" s="8">
        <f t="shared" si="7"/>
        <v>-9.099999999999997E-3</v>
      </c>
    </row>
    <row r="71" spans="2:18" s="2" customFormat="1">
      <c r="B71">
        <v>1</v>
      </c>
      <c r="C71">
        <v>4</v>
      </c>
      <c r="D71" s="1">
        <v>54.894599999999997</v>
      </c>
      <c r="E71" s="1">
        <v>53.581400000000002</v>
      </c>
      <c r="F71" s="5">
        <f t="shared" si="4"/>
        <v>1.3131999999999948</v>
      </c>
      <c r="G71" s="6"/>
      <c r="H71" s="1">
        <v>0.34042800000000001</v>
      </c>
      <c r="I71" s="1">
        <v>0.33141399999999999</v>
      </c>
      <c r="J71" s="5">
        <f t="shared" si="5"/>
        <v>9.014000000000022E-3</v>
      </c>
      <c r="K71" s="6"/>
      <c r="L71" s="1">
        <v>0.40400000000000003</v>
      </c>
      <c r="M71" s="1">
        <v>0.44369999999999998</v>
      </c>
      <c r="N71" s="8">
        <f t="shared" si="6"/>
        <v>-3.9699999999999958E-2</v>
      </c>
      <c r="O71" s="7"/>
      <c r="P71" s="1">
        <v>0.34549999999999997</v>
      </c>
      <c r="Q71" s="1">
        <v>0.38429999999999997</v>
      </c>
      <c r="R71" s="8">
        <f t="shared" si="7"/>
        <v>-3.8800000000000001E-2</v>
      </c>
    </row>
    <row r="72" spans="2:18" s="2" customFormat="1">
      <c r="D72" s="3"/>
      <c r="G72" s="4"/>
      <c r="H72" s="3"/>
      <c r="K72" s="4"/>
      <c r="M72" s="7"/>
    </row>
    <row r="73" spans="2:18" s="2" customFormat="1" ht="14.25" thickBot="1">
      <c r="D73" s="3"/>
      <c r="G73" s="4"/>
      <c r="H73" s="3"/>
      <c r="K73" s="4"/>
    </row>
    <row r="74" spans="2:18">
      <c r="C74" s="15" t="s">
        <v>24</v>
      </c>
      <c r="D74" s="18" t="s">
        <v>20</v>
      </c>
      <c r="E74" s="19" t="s">
        <v>21</v>
      </c>
      <c r="F74" s="19" t="s">
        <v>23</v>
      </c>
      <c r="G74" s="19"/>
      <c r="H74" s="19" t="s">
        <v>20</v>
      </c>
      <c r="I74" s="19" t="s">
        <v>21</v>
      </c>
      <c r="J74" s="19" t="s">
        <v>23</v>
      </c>
      <c r="K74" s="19"/>
      <c r="L74" s="19" t="s">
        <v>20</v>
      </c>
      <c r="M74" s="19" t="s">
        <v>21</v>
      </c>
      <c r="N74" s="19" t="s">
        <v>23</v>
      </c>
      <c r="O74" s="19"/>
      <c r="P74" s="19" t="s">
        <v>20</v>
      </c>
      <c r="Q74" s="19" t="s">
        <v>21</v>
      </c>
      <c r="R74" s="20" t="s">
        <v>23</v>
      </c>
    </row>
    <row r="75" spans="2:18">
      <c r="C75" s="15">
        <f>1/SQRT(D1*F1)</f>
        <v>3.5136418446315325</v>
      </c>
      <c r="D75" s="21">
        <f>AVERAGE(D4:E71)</f>
        <v>59.998283823529384</v>
      </c>
      <c r="E75" s="16">
        <f>1000000*0.0000635825</f>
        <v>63.582499999999996</v>
      </c>
      <c r="F75" s="16">
        <f>STDEV(F4:F71)</f>
        <v>4.8099320407668378</v>
      </c>
      <c r="G75" s="16"/>
      <c r="H75" s="17">
        <f>AVERAGE(H4:I71)</f>
        <v>0.35148559558823522</v>
      </c>
      <c r="I75" s="16">
        <f>1000*0.000393961</f>
        <v>0.39396100000000001</v>
      </c>
      <c r="J75" s="16">
        <f>STDEV(J4:J71)</f>
        <v>1.5585083234562034E-2</v>
      </c>
      <c r="K75" s="16"/>
      <c r="L75" s="17">
        <f>AVERAGE(L4:M71)</f>
        <v>0.43726911764705861</v>
      </c>
      <c r="M75" s="16"/>
      <c r="N75" s="16">
        <f>STDEV(N4:N71)</f>
        <v>2.0957863785073933E-2</v>
      </c>
      <c r="O75" s="16"/>
      <c r="P75" s="17">
        <f>AVERAGE(P4:Q71)</f>
        <v>0.38461911764705875</v>
      </c>
      <c r="Q75" s="16"/>
      <c r="R75" s="22">
        <f>STDEV(R4:R71)</f>
        <v>2.6686241864091638E-2</v>
      </c>
    </row>
    <row r="76" spans="2:18">
      <c r="D76" s="23"/>
      <c r="E76" s="16"/>
      <c r="F76" s="16" t="s">
        <v>22</v>
      </c>
      <c r="G76" s="16"/>
      <c r="H76" s="16"/>
      <c r="I76" s="16"/>
      <c r="J76" s="16" t="s">
        <v>22</v>
      </c>
      <c r="K76" s="16"/>
      <c r="L76" s="16"/>
      <c r="M76" s="16"/>
      <c r="N76" s="16" t="s">
        <v>22</v>
      </c>
      <c r="O76" s="16"/>
      <c r="P76" s="16"/>
      <c r="Q76" s="16"/>
      <c r="R76" s="22" t="s">
        <v>22</v>
      </c>
    </row>
    <row r="77" spans="2:18" ht="14.25" thickBot="1">
      <c r="D77" s="24"/>
      <c r="E77" s="25"/>
      <c r="F77" s="25">
        <f>F75/E75</f>
        <v>7.5648677556982472E-2</v>
      </c>
      <c r="G77" s="25"/>
      <c r="H77" s="25"/>
      <c r="I77" s="25"/>
      <c r="J77" s="25">
        <f>J75/I75</f>
        <v>3.9559964652749975E-2</v>
      </c>
      <c r="K77" s="25"/>
      <c r="L77" s="25"/>
      <c r="M77" s="25"/>
      <c r="N77" s="25">
        <f>N75</f>
        <v>2.0957863785073933E-2</v>
      </c>
      <c r="O77" s="25"/>
      <c r="P77" s="25"/>
      <c r="Q77" s="25"/>
      <c r="R77" s="26">
        <f>R75</f>
        <v>2.6686241864091638E-2</v>
      </c>
    </row>
    <row r="82" spans="2:18" s="2" customFormat="1">
      <c r="B82">
        <v>3</v>
      </c>
      <c r="C82">
        <v>3</v>
      </c>
      <c r="D82" s="1">
        <v>58.3262</v>
      </c>
      <c r="E82" s="1">
        <v>-1.8E-5</v>
      </c>
      <c r="F82" s="5">
        <f>D82-E82</f>
        <v>58.326217999999997</v>
      </c>
      <c r="G82" s="6"/>
      <c r="H82" s="1">
        <v>0.34198200000000001</v>
      </c>
      <c r="I82" s="1">
        <v>-1.6000000000000001E-8</v>
      </c>
      <c r="J82" s="5">
        <f>H82-I82</f>
        <v>0.341982016</v>
      </c>
      <c r="K82" s="6"/>
      <c r="L82" s="1">
        <v>0.44269999999999998</v>
      </c>
      <c r="M82" s="1">
        <v>-7777778</v>
      </c>
      <c r="N82" s="8">
        <f>L82-M82</f>
        <v>7777778.4426999995</v>
      </c>
      <c r="O82" s="7"/>
      <c r="P82" s="1">
        <v>0.40600000000000003</v>
      </c>
      <c r="Q82" s="1">
        <v>-7777778</v>
      </c>
      <c r="R82" s="8">
        <f>P82-Q82</f>
        <v>7777778.4060000004</v>
      </c>
    </row>
    <row r="83" spans="2:18" s="2" customFormat="1">
      <c r="B83">
        <v>1</v>
      </c>
      <c r="C83">
        <v>3</v>
      </c>
      <c r="D83" s="1">
        <v>0.18787599999999999</v>
      </c>
      <c r="E83" s="1">
        <v>0.67217700000000002</v>
      </c>
      <c r="F83" s="5">
        <f>D83-E83</f>
        <v>-0.48430100000000004</v>
      </c>
      <c r="G83" s="6"/>
      <c r="H83" s="1">
        <v>7.4973000000000001E-3</v>
      </c>
      <c r="I83" s="1">
        <v>9.2715000000000002E-3</v>
      </c>
      <c r="J83" s="5">
        <f>H83-I83</f>
        <v>-1.7742000000000001E-3</v>
      </c>
      <c r="K83" s="6"/>
      <c r="L83" s="1">
        <v>-8888889</v>
      </c>
      <c r="M83" s="1">
        <v>0.50009999999999999</v>
      </c>
      <c r="N83" s="8">
        <f>L83-M83</f>
        <v>-8888889.5000999998</v>
      </c>
      <c r="O83" s="7"/>
      <c r="P83" s="1">
        <v>0.42330000000000001</v>
      </c>
      <c r="Q83" s="1">
        <v>0.41020000000000001</v>
      </c>
      <c r="R83" s="8">
        <f>P83-Q83</f>
        <v>1.3100000000000001E-2</v>
      </c>
    </row>
    <row r="84" spans="2:18" s="2" customFormat="1">
      <c r="B84">
        <v>-3</v>
      </c>
      <c r="C84">
        <v>3</v>
      </c>
      <c r="D84" s="1">
        <v>9.8429000000000003E-2</v>
      </c>
      <c r="E84" s="1">
        <v>0.120467</v>
      </c>
      <c r="F84" s="5">
        <f>D84-E84</f>
        <v>-2.2038000000000002E-2</v>
      </c>
      <c r="G84" s="6"/>
      <c r="H84" s="1">
        <v>1.23362E-2</v>
      </c>
      <c r="I84" s="1">
        <v>4.8755999999999999E-3</v>
      </c>
      <c r="J84" s="5">
        <f>H84-I84</f>
        <v>7.4606000000000004E-3</v>
      </c>
      <c r="K84" s="6"/>
      <c r="L84" s="1">
        <v>-8888889</v>
      </c>
      <c r="M84" s="1">
        <v>-8888889</v>
      </c>
      <c r="N84" s="8">
        <f>L84-M84</f>
        <v>0</v>
      </c>
      <c r="O84" s="7"/>
      <c r="P84" s="1">
        <v>0.43680000000000002</v>
      </c>
      <c r="Q84" s="1">
        <v>0.73</v>
      </c>
      <c r="R84" s="8">
        <f>P84-Q84</f>
        <v>-0.29319999999999996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2"/>
  <sheetViews>
    <sheetView tabSelected="1" topLeftCell="A51" workbookViewId="0">
      <selection activeCell="B76" sqref="B76"/>
    </sheetView>
  </sheetViews>
  <sheetFormatPr defaultRowHeight="13.5"/>
  <cols>
    <col min="1" max="3" width="9" style="15"/>
    <col min="4" max="4" width="10.875" style="15" customWidth="1"/>
    <col min="5" max="5" width="10.25" style="15" customWidth="1"/>
    <col min="6" max="7" width="9" style="15"/>
    <col min="8" max="8" width="9.5" style="15" bestFit="1" customWidth="1"/>
    <col min="9" max="9" width="9.25" style="15" customWidth="1"/>
    <col min="10" max="10" width="9.875" style="15" customWidth="1"/>
    <col min="11" max="11" width="9" style="15"/>
    <col min="12" max="13" width="10.5" style="15" bestFit="1" customWidth="1"/>
    <col min="14" max="14" width="10.875" style="15" customWidth="1"/>
    <col min="15" max="15" width="12.875" style="15" bestFit="1" customWidth="1"/>
    <col min="16" max="16" width="9" style="15"/>
    <col min="17" max="17" width="10.5" style="15" bestFit="1" customWidth="1"/>
    <col min="18" max="16384" width="9" style="15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7.2</v>
      </c>
      <c r="G1" s="9" t="s">
        <v>2</v>
      </c>
      <c r="K1" s="10"/>
    </row>
    <row r="2" spans="1:18" s="2" customFormat="1">
      <c r="B2" s="2" t="s">
        <v>3</v>
      </c>
      <c r="D2" s="9" t="s">
        <v>14</v>
      </c>
      <c r="G2" s="10"/>
      <c r="H2" s="2" t="s">
        <v>15</v>
      </c>
      <c r="K2" s="10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9" t="s">
        <v>11</v>
      </c>
      <c r="E3" s="2" t="s">
        <v>12</v>
      </c>
      <c r="F3" s="2" t="s">
        <v>13</v>
      </c>
      <c r="G3" s="10"/>
      <c r="H3" s="2" t="s">
        <v>11</v>
      </c>
      <c r="I3" s="2" t="s">
        <v>12</v>
      </c>
      <c r="J3" s="2" t="s">
        <v>13</v>
      </c>
      <c r="K3" s="10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 s="15">
        <v>-1</v>
      </c>
      <c r="C4" s="15">
        <v>-4</v>
      </c>
      <c r="D4" s="32">
        <v>12.435600000000001</v>
      </c>
      <c r="E4" s="32">
        <v>12.4521</v>
      </c>
      <c r="F4" s="11">
        <f>D4-E4</f>
        <v>-1.6499999999998849E-2</v>
      </c>
      <c r="G4" s="12"/>
      <c r="H4" s="1">
        <v>9.1750499999999999E-2</v>
      </c>
      <c r="I4" s="1">
        <v>9.1769199999999995E-2</v>
      </c>
      <c r="J4" s="11">
        <f>H4-I4</f>
        <v>-1.8699999999996497E-5</v>
      </c>
      <c r="K4" s="12"/>
      <c r="L4" s="32">
        <v>0.30259999999999998</v>
      </c>
      <c r="M4" s="32">
        <v>0.30270000000000002</v>
      </c>
      <c r="N4" s="14">
        <f>L4-M4</f>
        <v>-1.000000000000445E-4</v>
      </c>
      <c r="O4" s="13"/>
      <c r="P4" s="1">
        <v>0.29320000000000002</v>
      </c>
      <c r="Q4" s="1">
        <v>0.29249999999999998</v>
      </c>
      <c r="R4" s="14">
        <f>P4-Q4</f>
        <v>7.0000000000003393E-4</v>
      </c>
    </row>
    <row r="5" spans="1:18" s="2" customFormat="1">
      <c r="B5" s="15">
        <v>0</v>
      </c>
      <c r="C5" s="15">
        <v>-4</v>
      </c>
      <c r="D5" s="32">
        <v>12.5411</v>
      </c>
      <c r="E5" s="32">
        <v>12.556100000000001</v>
      </c>
      <c r="F5" s="11">
        <f t="shared" ref="F5:F68" si="0">D5-E5</f>
        <v>-1.5000000000000568E-2</v>
      </c>
      <c r="G5" s="12"/>
      <c r="H5" s="1">
        <v>9.2756400000000003E-2</v>
      </c>
      <c r="I5" s="1">
        <v>9.26955E-2</v>
      </c>
      <c r="J5" s="11">
        <f t="shared" ref="J5:J68" si="1">H5-I5</f>
        <v>6.0900000000002619E-5</v>
      </c>
      <c r="K5" s="12"/>
      <c r="L5" s="32">
        <v>0.3024</v>
      </c>
      <c r="M5" s="32">
        <v>0.30320000000000003</v>
      </c>
      <c r="N5" s="14">
        <f t="shared" ref="N5:N68" si="2">L5-M5</f>
        <v>-8.0000000000002292E-4</v>
      </c>
      <c r="O5" s="13"/>
      <c r="P5" s="1">
        <v>0.29360000000000003</v>
      </c>
      <c r="Q5" s="1">
        <v>0.29360000000000003</v>
      </c>
      <c r="R5" s="14">
        <f t="shared" ref="R5:R68" si="3">P5-Q5</f>
        <v>0</v>
      </c>
    </row>
    <row r="6" spans="1:18" s="2" customFormat="1">
      <c r="B6" s="15">
        <v>1</v>
      </c>
      <c r="C6" s="15">
        <v>-4</v>
      </c>
      <c r="D6" s="32">
        <v>12.5526</v>
      </c>
      <c r="E6" s="32">
        <v>12.5647</v>
      </c>
      <c r="F6" s="11">
        <f t="shared" si="0"/>
        <v>-1.2100000000000222E-2</v>
      </c>
      <c r="G6" s="12"/>
      <c r="H6" s="1">
        <v>9.2782600000000007E-2</v>
      </c>
      <c r="I6" s="1">
        <v>9.2818200000000003E-2</v>
      </c>
      <c r="J6" s="11">
        <f t="shared" si="1"/>
        <v>-3.5599999999996745E-5</v>
      </c>
      <c r="K6" s="12"/>
      <c r="L6" s="32">
        <v>0.30370000000000003</v>
      </c>
      <c r="M6" s="32">
        <v>0.30249999999999999</v>
      </c>
      <c r="N6" s="14">
        <f t="shared" si="2"/>
        <v>1.2000000000000344E-3</v>
      </c>
      <c r="O6" s="13"/>
      <c r="P6" s="1">
        <v>0.29470000000000002</v>
      </c>
      <c r="Q6" s="1">
        <v>0.29220000000000002</v>
      </c>
      <c r="R6" s="14">
        <f t="shared" si="3"/>
        <v>2.5000000000000022E-3</v>
      </c>
    </row>
    <row r="7" spans="1:18" s="2" customFormat="1">
      <c r="B7" s="15">
        <v>3</v>
      </c>
      <c r="C7" s="15">
        <v>-3</v>
      </c>
      <c r="D7" s="32">
        <v>12.584099999999999</v>
      </c>
      <c r="E7" s="32">
        <v>12.610799999999999</v>
      </c>
      <c r="F7" s="11">
        <f t="shared" si="0"/>
        <v>-2.6699999999999946E-2</v>
      </c>
      <c r="G7" s="12"/>
      <c r="H7" s="1">
        <v>9.3257699999999999E-2</v>
      </c>
      <c r="I7" s="1">
        <v>9.3362600000000004E-2</v>
      </c>
      <c r="J7" s="11">
        <f t="shared" si="1"/>
        <v>-1.0490000000000499E-4</v>
      </c>
      <c r="K7" s="12"/>
      <c r="L7" s="32">
        <v>0.30059999999999998</v>
      </c>
      <c r="M7" s="32">
        <v>0.30049999999999999</v>
      </c>
      <c r="N7" s="14">
        <f t="shared" si="2"/>
        <v>9.9999999999988987E-5</v>
      </c>
      <c r="O7" s="13"/>
      <c r="P7" s="1">
        <v>0.29170000000000001</v>
      </c>
      <c r="Q7" s="1">
        <v>0.29099999999999998</v>
      </c>
      <c r="R7" s="14">
        <f t="shared" si="3"/>
        <v>7.0000000000003393E-4</v>
      </c>
    </row>
    <row r="8" spans="1:18" s="2" customFormat="1">
      <c r="B8" s="15">
        <v>2</v>
      </c>
      <c r="C8" s="15">
        <v>-3</v>
      </c>
      <c r="D8" s="32">
        <v>12.566599999999999</v>
      </c>
      <c r="E8" s="32">
        <v>12.5861</v>
      </c>
      <c r="F8" s="11">
        <f t="shared" si="0"/>
        <v>-1.9500000000000739E-2</v>
      </c>
      <c r="G8" s="12"/>
      <c r="H8" s="1">
        <v>9.3021199999999998E-2</v>
      </c>
      <c r="I8" s="1">
        <v>9.2948600000000006E-2</v>
      </c>
      <c r="J8" s="11">
        <f t="shared" si="1"/>
        <v>7.2599999999992115E-5</v>
      </c>
      <c r="K8" s="12"/>
      <c r="L8" s="32">
        <v>0.30170000000000002</v>
      </c>
      <c r="M8" s="32">
        <v>0.30149999999999999</v>
      </c>
      <c r="N8" s="14">
        <f t="shared" si="2"/>
        <v>2.0000000000003348E-4</v>
      </c>
      <c r="O8" s="13"/>
      <c r="P8" s="1">
        <v>0.29220000000000002</v>
      </c>
      <c r="Q8" s="1">
        <v>0.29099999999999998</v>
      </c>
      <c r="R8" s="14">
        <f t="shared" si="3"/>
        <v>1.2000000000000344E-3</v>
      </c>
    </row>
    <row r="9" spans="1:18" s="2" customFormat="1">
      <c r="B9" s="15">
        <v>1</v>
      </c>
      <c r="C9" s="15">
        <v>-3</v>
      </c>
      <c r="D9" s="32">
        <v>12.488799999999999</v>
      </c>
      <c r="E9" s="32">
        <v>12.5014</v>
      </c>
      <c r="F9" s="11">
        <f t="shared" si="0"/>
        <v>-1.2600000000000833E-2</v>
      </c>
      <c r="G9" s="12"/>
      <c r="H9" s="1">
        <v>9.2005500000000004E-2</v>
      </c>
      <c r="I9" s="1">
        <v>9.16825E-2</v>
      </c>
      <c r="J9" s="11">
        <f t="shared" si="1"/>
        <v>3.2300000000000384E-4</v>
      </c>
      <c r="K9" s="12"/>
      <c r="L9" s="32">
        <v>0.30449999999999999</v>
      </c>
      <c r="M9" s="32">
        <v>0.30499999999999999</v>
      </c>
      <c r="N9" s="14">
        <f t="shared" si="2"/>
        <v>-5.0000000000000044E-4</v>
      </c>
      <c r="O9" s="13"/>
      <c r="P9" s="1">
        <v>0.29549999999999998</v>
      </c>
      <c r="Q9" s="1">
        <v>0.2949</v>
      </c>
      <c r="R9" s="14">
        <f t="shared" si="3"/>
        <v>5.9999999999998943E-4</v>
      </c>
    </row>
    <row r="10" spans="1:18" s="2" customFormat="1">
      <c r="B10" s="15">
        <v>0</v>
      </c>
      <c r="C10" s="15">
        <v>-3</v>
      </c>
      <c r="D10" s="32">
        <v>12.4452</v>
      </c>
      <c r="E10" s="32">
        <v>12.492100000000001</v>
      </c>
      <c r="F10" s="11">
        <f t="shared" si="0"/>
        <v>-4.690000000000083E-2</v>
      </c>
      <c r="G10" s="12"/>
      <c r="H10" s="1">
        <v>9.1414499999999996E-2</v>
      </c>
      <c r="I10" s="1">
        <v>9.2039300000000004E-2</v>
      </c>
      <c r="J10" s="11">
        <f t="shared" si="1"/>
        <v>-6.2480000000000868E-4</v>
      </c>
      <c r="K10" s="12"/>
      <c r="L10" s="32">
        <v>0.3054</v>
      </c>
      <c r="M10" s="32">
        <v>0.30330000000000001</v>
      </c>
      <c r="N10" s="14">
        <f t="shared" si="2"/>
        <v>2.0999999999999908E-3</v>
      </c>
      <c r="O10" s="13"/>
      <c r="P10" s="1">
        <v>0.2959</v>
      </c>
      <c r="Q10" s="1">
        <v>0.29420000000000002</v>
      </c>
      <c r="R10" s="14">
        <f t="shared" si="3"/>
        <v>1.6999999999999793E-3</v>
      </c>
    </row>
    <row r="11" spans="1:18" s="2" customFormat="1">
      <c r="B11" s="15">
        <v>-1</v>
      </c>
      <c r="C11" s="15">
        <v>-3</v>
      </c>
      <c r="D11" s="32">
        <v>12.5223</v>
      </c>
      <c r="E11" s="32">
        <v>12.5412</v>
      </c>
      <c r="F11" s="11">
        <f t="shared" si="0"/>
        <v>-1.8900000000000361E-2</v>
      </c>
      <c r="G11" s="12"/>
      <c r="H11" s="1">
        <v>9.2443600000000001E-2</v>
      </c>
      <c r="I11" s="1">
        <v>9.2576400000000003E-2</v>
      </c>
      <c r="J11" s="11">
        <f t="shared" si="1"/>
        <v>-1.3280000000000236E-4</v>
      </c>
      <c r="K11" s="12"/>
      <c r="L11" s="32">
        <v>0.30249999999999999</v>
      </c>
      <c r="M11" s="32">
        <v>0.3019</v>
      </c>
      <c r="N11" s="14">
        <f t="shared" si="2"/>
        <v>5.9999999999998943E-4</v>
      </c>
      <c r="O11" s="13"/>
      <c r="P11" s="1">
        <v>0.29249999999999998</v>
      </c>
      <c r="Q11" s="1">
        <v>0.29239999999999999</v>
      </c>
      <c r="R11" s="14">
        <f t="shared" si="3"/>
        <v>9.9999999999988987E-5</v>
      </c>
    </row>
    <row r="12" spans="1:18" s="2" customFormat="1">
      <c r="B12" s="15">
        <v>-2</v>
      </c>
      <c r="C12" s="15">
        <v>-3</v>
      </c>
      <c r="D12" s="32">
        <v>12.529299999999999</v>
      </c>
      <c r="E12" s="32">
        <v>12.5289</v>
      </c>
      <c r="F12" s="11">
        <f t="shared" si="0"/>
        <v>3.9999999999906777E-4</v>
      </c>
      <c r="G12" s="12"/>
      <c r="H12" s="1">
        <v>9.2641500000000002E-2</v>
      </c>
      <c r="I12" s="1">
        <v>9.2405299999999996E-2</v>
      </c>
      <c r="J12" s="11">
        <f t="shared" si="1"/>
        <v>2.3620000000000585E-4</v>
      </c>
      <c r="K12" s="12"/>
      <c r="L12" s="32">
        <v>0.30259999999999998</v>
      </c>
      <c r="M12" s="32">
        <v>0.3024</v>
      </c>
      <c r="N12" s="14">
        <f t="shared" si="2"/>
        <v>1.9999999999997797E-4</v>
      </c>
      <c r="O12" s="13"/>
      <c r="P12" s="1">
        <v>0.29299999999999998</v>
      </c>
      <c r="Q12" s="1">
        <v>0.2928</v>
      </c>
      <c r="R12" s="14">
        <f t="shared" si="3"/>
        <v>1.9999999999997797E-4</v>
      </c>
    </row>
    <row r="13" spans="1:18" s="2" customFormat="1">
      <c r="B13" s="15">
        <v>-3</v>
      </c>
      <c r="C13" s="15">
        <v>-3</v>
      </c>
      <c r="D13" s="32">
        <v>12.5474</v>
      </c>
      <c r="E13" s="32">
        <v>12.5358</v>
      </c>
      <c r="F13" s="11">
        <f t="shared" si="0"/>
        <v>1.1599999999999611E-2</v>
      </c>
      <c r="G13" s="12"/>
      <c r="H13" s="1">
        <v>9.2930100000000002E-2</v>
      </c>
      <c r="I13" s="1">
        <v>9.25985E-2</v>
      </c>
      <c r="J13" s="11">
        <f t="shared" si="1"/>
        <v>3.3160000000000134E-4</v>
      </c>
      <c r="K13" s="12"/>
      <c r="L13" s="32">
        <v>0.30099999999999999</v>
      </c>
      <c r="M13" s="32">
        <v>0.30270000000000002</v>
      </c>
      <c r="N13" s="14">
        <f t="shared" si="2"/>
        <v>-1.7000000000000348E-3</v>
      </c>
      <c r="O13" s="13"/>
      <c r="P13" s="1">
        <v>0.29160000000000003</v>
      </c>
      <c r="Q13" s="1">
        <v>0.29220000000000002</v>
      </c>
      <c r="R13" s="14">
        <f t="shared" si="3"/>
        <v>-5.9999999999998943E-4</v>
      </c>
    </row>
    <row r="14" spans="1:18" s="2" customFormat="1">
      <c r="B14" s="15">
        <v>-4</v>
      </c>
      <c r="C14" s="15">
        <v>-2</v>
      </c>
      <c r="D14" s="32">
        <v>12.4903</v>
      </c>
      <c r="E14" s="32">
        <v>12.525600000000001</v>
      </c>
      <c r="F14" s="11">
        <f t="shared" si="0"/>
        <v>-3.5300000000001219E-2</v>
      </c>
      <c r="G14" s="12"/>
      <c r="H14" s="1">
        <v>9.2084100000000002E-2</v>
      </c>
      <c r="I14" s="1">
        <v>9.2371999999999996E-2</v>
      </c>
      <c r="J14" s="11">
        <f t="shared" si="1"/>
        <v>-2.8789999999999372E-4</v>
      </c>
      <c r="K14" s="12"/>
      <c r="L14" s="32">
        <v>0.3034</v>
      </c>
      <c r="M14" s="32">
        <v>0.30280000000000001</v>
      </c>
      <c r="N14" s="14">
        <f t="shared" si="2"/>
        <v>5.9999999999998943E-4</v>
      </c>
      <c r="O14" s="13"/>
      <c r="P14" s="1">
        <v>0.29389999999999999</v>
      </c>
      <c r="Q14" s="1">
        <v>0.29220000000000002</v>
      </c>
      <c r="R14" s="14">
        <f t="shared" si="3"/>
        <v>1.6999999999999793E-3</v>
      </c>
    </row>
    <row r="15" spans="1:18" s="2" customFormat="1">
      <c r="B15" s="15">
        <v>-3</v>
      </c>
      <c r="C15" s="15">
        <v>-2</v>
      </c>
      <c r="D15" s="32">
        <v>12.5634</v>
      </c>
      <c r="E15" s="32">
        <v>12.5723</v>
      </c>
      <c r="F15" s="11">
        <f t="shared" si="0"/>
        <v>-8.9000000000005741E-3</v>
      </c>
      <c r="G15" s="12"/>
      <c r="H15" s="1">
        <v>9.3362600000000004E-2</v>
      </c>
      <c r="I15" s="1">
        <v>9.3044299999999996E-2</v>
      </c>
      <c r="J15" s="11">
        <f t="shared" si="1"/>
        <v>3.1830000000000747E-4</v>
      </c>
      <c r="K15" s="12"/>
      <c r="L15" s="32">
        <v>0.29909999999999998</v>
      </c>
      <c r="M15" s="32">
        <v>0.29959999999999998</v>
      </c>
      <c r="N15" s="14">
        <f t="shared" si="2"/>
        <v>-5.0000000000000044E-4</v>
      </c>
      <c r="O15" s="13"/>
      <c r="P15" s="1">
        <v>0.29020000000000001</v>
      </c>
      <c r="Q15" s="1">
        <v>0.29010000000000002</v>
      </c>
      <c r="R15" s="14">
        <f t="shared" si="3"/>
        <v>9.9999999999988987E-5</v>
      </c>
    </row>
    <row r="16" spans="1:18" s="2" customFormat="1">
      <c r="B16" s="15">
        <v>-2</v>
      </c>
      <c r="C16" s="15">
        <v>-2</v>
      </c>
      <c r="D16" s="32">
        <v>12.451000000000001</v>
      </c>
      <c r="E16" s="32">
        <v>12.4718</v>
      </c>
      <c r="F16" s="11">
        <f t="shared" si="0"/>
        <v>-2.0799999999999486E-2</v>
      </c>
      <c r="G16" s="12"/>
      <c r="H16" s="1">
        <v>9.1899300000000003E-2</v>
      </c>
      <c r="I16" s="1">
        <v>9.1644299999999998E-2</v>
      </c>
      <c r="J16" s="11">
        <f t="shared" si="1"/>
        <v>2.5500000000000522E-4</v>
      </c>
      <c r="K16" s="12"/>
      <c r="L16" s="32">
        <v>0.30430000000000001</v>
      </c>
      <c r="M16" s="32">
        <v>0.30370000000000003</v>
      </c>
      <c r="N16" s="14">
        <f t="shared" si="2"/>
        <v>5.9999999999998943E-4</v>
      </c>
      <c r="O16" s="13"/>
      <c r="P16" s="1">
        <v>0.2954</v>
      </c>
      <c r="Q16" s="1">
        <v>0.29430000000000001</v>
      </c>
      <c r="R16" s="14">
        <f t="shared" si="3"/>
        <v>1.0999999999999899E-3</v>
      </c>
    </row>
    <row r="17" spans="2:18" s="2" customFormat="1">
      <c r="B17" s="15">
        <v>-1</v>
      </c>
      <c r="C17" s="15">
        <v>-2</v>
      </c>
      <c r="D17" s="32">
        <v>12.420199999999999</v>
      </c>
      <c r="E17" s="32">
        <v>12.494</v>
      </c>
      <c r="F17" s="11">
        <f t="shared" si="0"/>
        <v>-7.380000000000031E-2</v>
      </c>
      <c r="G17" s="12"/>
      <c r="H17" s="1">
        <v>9.1764299999999993E-2</v>
      </c>
      <c r="I17" s="1">
        <v>9.1669100000000003E-2</v>
      </c>
      <c r="J17" s="11">
        <f t="shared" si="1"/>
        <v>9.5199999999989737E-5</v>
      </c>
      <c r="K17" s="12"/>
      <c r="L17" s="32">
        <v>0.3054</v>
      </c>
      <c r="M17" s="32">
        <v>0.30590000000000001</v>
      </c>
      <c r="N17" s="14">
        <f t="shared" si="2"/>
        <v>-5.0000000000000044E-4</v>
      </c>
      <c r="O17" s="13"/>
      <c r="P17" s="1">
        <v>0.2964</v>
      </c>
      <c r="Q17" s="1">
        <v>0.2964</v>
      </c>
      <c r="R17" s="14">
        <f t="shared" si="3"/>
        <v>0</v>
      </c>
    </row>
    <row r="18" spans="2:18" s="2" customFormat="1">
      <c r="B18" s="15">
        <v>0</v>
      </c>
      <c r="C18" s="15">
        <v>-2</v>
      </c>
      <c r="D18" s="32">
        <v>12.397</v>
      </c>
      <c r="E18" s="32">
        <v>12.411899999999999</v>
      </c>
      <c r="F18" s="11">
        <f t="shared" si="0"/>
        <v>-1.4899999999999025E-2</v>
      </c>
      <c r="G18" s="12"/>
      <c r="H18" s="1">
        <v>9.0826199999999996E-2</v>
      </c>
      <c r="I18" s="1">
        <v>9.0768199999999993E-2</v>
      </c>
      <c r="J18" s="11">
        <f t="shared" si="1"/>
        <v>5.8000000000002494E-5</v>
      </c>
      <c r="K18" s="12"/>
      <c r="L18" s="32">
        <v>0.30809999999999998</v>
      </c>
      <c r="M18" s="32">
        <v>0.30759999999999998</v>
      </c>
      <c r="N18" s="14">
        <f t="shared" si="2"/>
        <v>5.0000000000000044E-4</v>
      </c>
      <c r="O18" s="13"/>
      <c r="P18" s="1">
        <v>0.29859999999999998</v>
      </c>
      <c r="Q18" s="1">
        <v>0.29720000000000002</v>
      </c>
      <c r="R18" s="14">
        <f t="shared" si="3"/>
        <v>1.3999999999999568E-3</v>
      </c>
    </row>
    <row r="19" spans="2:18" s="2" customFormat="1">
      <c r="B19" s="15">
        <v>1</v>
      </c>
      <c r="C19" s="15">
        <v>-2</v>
      </c>
      <c r="D19" s="32">
        <v>12.3947</v>
      </c>
      <c r="E19" s="32">
        <v>12.404199999999999</v>
      </c>
      <c r="F19" s="11">
        <f t="shared" si="0"/>
        <v>-9.4999999999991758E-3</v>
      </c>
      <c r="G19" s="12"/>
      <c r="H19" s="1">
        <v>9.07245E-2</v>
      </c>
      <c r="I19" s="1">
        <v>9.0706099999999998E-2</v>
      </c>
      <c r="J19" s="11">
        <f t="shared" si="1"/>
        <v>1.8400000000001748E-5</v>
      </c>
      <c r="K19" s="12"/>
      <c r="L19" s="32">
        <v>0.30809999999999998</v>
      </c>
      <c r="M19" s="32">
        <v>0.30840000000000001</v>
      </c>
      <c r="N19" s="14">
        <f t="shared" si="2"/>
        <v>-3.0000000000002247E-4</v>
      </c>
      <c r="O19" s="13"/>
      <c r="P19" s="1">
        <v>0.29859999999999998</v>
      </c>
      <c r="Q19" s="1">
        <v>0.29799999999999999</v>
      </c>
      <c r="R19" s="14">
        <f t="shared" si="3"/>
        <v>5.9999999999998943E-4</v>
      </c>
    </row>
    <row r="20" spans="2:18" s="2" customFormat="1">
      <c r="B20" s="15">
        <v>2</v>
      </c>
      <c r="C20" s="15">
        <v>-2</v>
      </c>
      <c r="D20" s="32">
        <v>12.459300000000001</v>
      </c>
      <c r="E20" s="32">
        <v>12.473699999999999</v>
      </c>
      <c r="F20" s="11">
        <f t="shared" si="0"/>
        <v>-1.4399999999998414E-2</v>
      </c>
      <c r="G20" s="12"/>
      <c r="H20" s="1">
        <v>9.1696E-2</v>
      </c>
      <c r="I20" s="1">
        <v>9.1761300000000004E-2</v>
      </c>
      <c r="J20" s="11">
        <f t="shared" si="1"/>
        <v>-6.5300000000004244E-5</v>
      </c>
      <c r="K20" s="12"/>
      <c r="L20" s="32">
        <v>0.30409999999999998</v>
      </c>
      <c r="M20" s="32">
        <v>0.30449999999999999</v>
      </c>
      <c r="N20" s="14">
        <f t="shared" si="2"/>
        <v>-4.0000000000001146E-4</v>
      </c>
      <c r="O20" s="13"/>
      <c r="P20" s="1">
        <v>0.29470000000000002</v>
      </c>
      <c r="Q20" s="1">
        <v>0.29530000000000001</v>
      </c>
      <c r="R20" s="14">
        <f t="shared" si="3"/>
        <v>-5.9999999999998943E-4</v>
      </c>
    </row>
    <row r="21" spans="2:18" s="2" customFormat="1">
      <c r="B21" s="15">
        <v>3</v>
      </c>
      <c r="C21" s="15">
        <v>-2</v>
      </c>
      <c r="D21" s="32">
        <v>12.5116</v>
      </c>
      <c r="E21" s="32">
        <v>12.531700000000001</v>
      </c>
      <c r="F21" s="11">
        <f t="shared" si="0"/>
        <v>-2.0100000000001117E-2</v>
      </c>
      <c r="G21" s="12"/>
      <c r="H21" s="1">
        <v>9.2360700000000004E-2</v>
      </c>
      <c r="I21" s="1">
        <v>9.2592499999999994E-2</v>
      </c>
      <c r="J21" s="11">
        <f t="shared" si="1"/>
        <v>-2.3179999999999035E-4</v>
      </c>
      <c r="K21" s="12"/>
      <c r="L21" s="32">
        <v>0.30249999999999999</v>
      </c>
      <c r="M21" s="32">
        <v>0.30099999999999999</v>
      </c>
      <c r="N21" s="14">
        <f t="shared" si="2"/>
        <v>1.5000000000000013E-3</v>
      </c>
      <c r="O21" s="13"/>
      <c r="P21" s="1">
        <v>0.29320000000000002</v>
      </c>
      <c r="Q21" s="1">
        <v>0.2918</v>
      </c>
      <c r="R21" s="14">
        <f t="shared" si="3"/>
        <v>1.4000000000000123E-3</v>
      </c>
    </row>
    <row r="22" spans="2:18" s="2" customFormat="1">
      <c r="B22" s="15">
        <v>4</v>
      </c>
      <c r="C22" s="15">
        <v>-2</v>
      </c>
      <c r="D22" s="32">
        <v>12.558299999999999</v>
      </c>
      <c r="E22" s="32">
        <v>12.6088</v>
      </c>
      <c r="F22" s="11">
        <f t="shared" si="0"/>
        <v>-5.0500000000001322E-2</v>
      </c>
      <c r="G22" s="12"/>
      <c r="H22" s="1">
        <v>9.3249499999999999E-2</v>
      </c>
      <c r="I22" s="1">
        <v>9.3321200000000007E-2</v>
      </c>
      <c r="J22" s="11">
        <f t="shared" si="1"/>
        <v>-7.1700000000007869E-5</v>
      </c>
      <c r="K22" s="12"/>
      <c r="L22" s="32">
        <v>0.29980000000000001</v>
      </c>
      <c r="M22" s="32">
        <v>0.3</v>
      </c>
      <c r="N22" s="14">
        <f t="shared" si="2"/>
        <v>-1.9999999999997797E-4</v>
      </c>
      <c r="O22" s="13"/>
      <c r="P22" s="1">
        <v>0.2908</v>
      </c>
      <c r="Q22" s="1">
        <v>0.28999999999999998</v>
      </c>
      <c r="R22" s="14">
        <f t="shared" si="3"/>
        <v>8.0000000000002292E-4</v>
      </c>
    </row>
    <row r="23" spans="2:18" s="2" customFormat="1">
      <c r="B23" s="15">
        <v>5</v>
      </c>
      <c r="C23" s="15">
        <v>-1</v>
      </c>
      <c r="D23" s="32">
        <v>12.6256</v>
      </c>
      <c r="E23" s="32">
        <v>12.620799999999999</v>
      </c>
      <c r="F23" s="11">
        <f t="shared" si="0"/>
        <v>4.8000000000012477E-3</v>
      </c>
      <c r="G23" s="12"/>
      <c r="H23" s="1">
        <v>9.3782799999999999E-2</v>
      </c>
      <c r="I23" s="1">
        <v>9.3574299999999999E-2</v>
      </c>
      <c r="J23" s="11">
        <f t="shared" si="1"/>
        <v>2.0850000000000035E-4</v>
      </c>
      <c r="K23" s="12"/>
      <c r="L23" s="32">
        <v>0.29909999999999998</v>
      </c>
      <c r="M23" s="32">
        <v>0.29859999999999998</v>
      </c>
      <c r="N23" s="14">
        <f t="shared" si="2"/>
        <v>5.0000000000000044E-4</v>
      </c>
      <c r="O23" s="13"/>
      <c r="P23" s="1">
        <v>0.2898</v>
      </c>
      <c r="Q23" s="1">
        <v>0.2888</v>
      </c>
      <c r="R23" s="14">
        <f t="shared" si="3"/>
        <v>1.0000000000000009E-3</v>
      </c>
    </row>
    <row r="24" spans="2:18" s="2" customFormat="1">
      <c r="B24" s="15">
        <v>4</v>
      </c>
      <c r="C24" s="15">
        <v>-1</v>
      </c>
      <c r="D24" s="32">
        <v>12.542199999999999</v>
      </c>
      <c r="E24" s="32">
        <v>12.5768</v>
      </c>
      <c r="F24" s="11">
        <f t="shared" si="0"/>
        <v>-3.4600000000001074E-2</v>
      </c>
      <c r="G24" s="12"/>
      <c r="H24" s="1">
        <v>9.3142199999999994E-2</v>
      </c>
      <c r="I24" s="1">
        <v>9.3016500000000002E-2</v>
      </c>
      <c r="J24" s="11">
        <f t="shared" si="1"/>
        <v>1.2569999999999248E-4</v>
      </c>
      <c r="K24" s="12"/>
      <c r="L24" s="32">
        <v>0.30080000000000001</v>
      </c>
      <c r="M24" s="32">
        <v>0.30059999999999998</v>
      </c>
      <c r="N24" s="14">
        <f t="shared" si="2"/>
        <v>2.0000000000003348E-4</v>
      </c>
      <c r="O24" s="13"/>
      <c r="P24" s="1">
        <v>0.29160000000000003</v>
      </c>
      <c r="Q24" s="1">
        <v>0.29139999999999999</v>
      </c>
      <c r="R24" s="14">
        <f t="shared" si="3"/>
        <v>2.0000000000003348E-4</v>
      </c>
    </row>
    <row r="25" spans="2:18" s="2" customFormat="1">
      <c r="B25" s="15">
        <v>3</v>
      </c>
      <c r="C25" s="15">
        <v>-1</v>
      </c>
      <c r="D25" s="32">
        <v>12.470800000000001</v>
      </c>
      <c r="E25" s="32">
        <v>12.506</v>
      </c>
      <c r="F25" s="11">
        <f t="shared" si="0"/>
        <v>-3.5199999999999676E-2</v>
      </c>
      <c r="G25" s="12"/>
      <c r="H25" s="1">
        <v>9.2055999999999999E-2</v>
      </c>
      <c r="I25" s="1">
        <v>9.2144799999999999E-2</v>
      </c>
      <c r="J25" s="11">
        <f t="shared" si="1"/>
        <v>-8.879999999999999E-5</v>
      </c>
      <c r="K25" s="12"/>
      <c r="L25" s="32">
        <v>0.30349999999999999</v>
      </c>
      <c r="M25" s="32">
        <v>0.30420000000000003</v>
      </c>
      <c r="N25" s="14">
        <f t="shared" si="2"/>
        <v>-7.0000000000003393E-4</v>
      </c>
      <c r="O25" s="13"/>
      <c r="P25" s="1">
        <v>0.29389999999999999</v>
      </c>
      <c r="Q25" s="1">
        <v>0.29480000000000001</v>
      </c>
      <c r="R25" s="14">
        <f t="shared" si="3"/>
        <v>-9.000000000000119E-4</v>
      </c>
    </row>
    <row r="26" spans="2:18" s="2" customFormat="1">
      <c r="B26" s="15">
        <v>2</v>
      </c>
      <c r="C26" s="15">
        <v>-1</v>
      </c>
      <c r="D26" s="32">
        <v>12.374599999999999</v>
      </c>
      <c r="E26" s="32">
        <v>12.444699999999999</v>
      </c>
      <c r="F26" s="11">
        <f t="shared" si="0"/>
        <v>-7.0100000000000051E-2</v>
      </c>
      <c r="G26" s="12"/>
      <c r="H26" s="1">
        <v>9.1173299999999999E-2</v>
      </c>
      <c r="I26" s="1">
        <v>9.1353199999999996E-2</v>
      </c>
      <c r="J26" s="11">
        <f t="shared" si="1"/>
        <v>-1.7989999999999673E-4</v>
      </c>
      <c r="K26" s="12"/>
      <c r="L26" s="32">
        <v>0.30520000000000003</v>
      </c>
      <c r="M26" s="32">
        <v>0.30530000000000002</v>
      </c>
      <c r="N26" s="14">
        <f t="shared" si="2"/>
        <v>-9.9999999999988987E-5</v>
      </c>
      <c r="O26" s="13"/>
      <c r="P26" s="1">
        <v>0.29570000000000002</v>
      </c>
      <c r="Q26" s="1">
        <v>0.29620000000000002</v>
      </c>
      <c r="R26" s="14">
        <f t="shared" si="3"/>
        <v>-5.0000000000000044E-4</v>
      </c>
    </row>
    <row r="27" spans="2:18" s="2" customFormat="1">
      <c r="B27" s="15">
        <v>1</v>
      </c>
      <c r="C27" s="15">
        <v>-1</v>
      </c>
      <c r="D27" s="32">
        <v>12.4077</v>
      </c>
      <c r="E27" s="32">
        <v>12.4069</v>
      </c>
      <c r="F27" s="11">
        <f t="shared" si="0"/>
        <v>7.9999999999991189E-4</v>
      </c>
      <c r="G27" s="12"/>
      <c r="H27" s="1">
        <v>9.1093800000000003E-2</v>
      </c>
      <c r="I27" s="1">
        <v>9.0546600000000005E-2</v>
      </c>
      <c r="J27" s="11">
        <f t="shared" si="1"/>
        <v>5.4719999999999769E-4</v>
      </c>
      <c r="K27" s="12"/>
      <c r="L27" s="32">
        <v>0.30680000000000002</v>
      </c>
      <c r="M27" s="32">
        <v>0.30909999999999999</v>
      </c>
      <c r="N27" s="14">
        <f t="shared" si="2"/>
        <v>-2.2999999999999687E-3</v>
      </c>
      <c r="O27" s="13"/>
      <c r="P27" s="1">
        <v>0.29830000000000001</v>
      </c>
      <c r="Q27" s="1">
        <v>0.29980000000000001</v>
      </c>
      <c r="R27" s="14">
        <f t="shared" si="3"/>
        <v>-1.5000000000000013E-3</v>
      </c>
    </row>
    <row r="28" spans="2:18" s="2" customFormat="1">
      <c r="B28" s="15">
        <v>0</v>
      </c>
      <c r="C28" s="15">
        <v>-1</v>
      </c>
      <c r="D28" s="32">
        <v>12.3703</v>
      </c>
      <c r="E28" s="32">
        <v>12.389099999999999</v>
      </c>
      <c r="F28" s="11">
        <f t="shared" si="0"/>
        <v>-1.8799999999998818E-2</v>
      </c>
      <c r="G28" s="12"/>
      <c r="H28" s="1">
        <v>9.0399999999999994E-2</v>
      </c>
      <c r="I28" s="1">
        <v>9.0349399999999996E-2</v>
      </c>
      <c r="J28" s="11">
        <f t="shared" si="1"/>
        <v>5.0599999999997869E-5</v>
      </c>
      <c r="K28" s="12"/>
      <c r="L28" s="32">
        <v>0.30840000000000001</v>
      </c>
      <c r="M28" s="32">
        <v>0.30909999999999999</v>
      </c>
      <c r="N28" s="14">
        <f t="shared" si="2"/>
        <v>-6.9999999999997842E-4</v>
      </c>
      <c r="O28" s="13"/>
      <c r="P28" s="1">
        <v>0.29949999999999999</v>
      </c>
      <c r="Q28" s="1">
        <v>0.29959999999999998</v>
      </c>
      <c r="R28" s="14">
        <f t="shared" si="3"/>
        <v>-9.9999999999988987E-5</v>
      </c>
    </row>
    <row r="29" spans="2:18" s="2" customFormat="1">
      <c r="B29" s="15">
        <v>-1</v>
      </c>
      <c r="C29" s="15">
        <v>-1</v>
      </c>
      <c r="D29" s="32">
        <v>12.375500000000001</v>
      </c>
      <c r="E29" s="32">
        <v>12.3879</v>
      </c>
      <c r="F29" s="11">
        <f t="shared" si="0"/>
        <v>-1.2399999999999523E-2</v>
      </c>
      <c r="G29" s="12"/>
      <c r="H29" s="1">
        <v>9.07139E-2</v>
      </c>
      <c r="I29" s="1">
        <v>9.0418799999999994E-2</v>
      </c>
      <c r="J29" s="11">
        <f t="shared" si="1"/>
        <v>2.9510000000000647E-4</v>
      </c>
      <c r="K29" s="12"/>
      <c r="L29" s="32">
        <v>0.30680000000000002</v>
      </c>
      <c r="M29" s="32">
        <v>0.30909999999999999</v>
      </c>
      <c r="N29" s="14">
        <f t="shared" si="2"/>
        <v>-2.2999999999999687E-3</v>
      </c>
      <c r="O29" s="13"/>
      <c r="P29" s="1">
        <v>0.29780000000000001</v>
      </c>
      <c r="Q29" s="1">
        <v>0.29909999999999998</v>
      </c>
      <c r="R29" s="14">
        <f t="shared" si="3"/>
        <v>-1.2999999999999678E-3</v>
      </c>
    </row>
    <row r="30" spans="2:18" s="2" customFormat="1">
      <c r="B30" s="15">
        <v>-2</v>
      </c>
      <c r="C30" s="15">
        <v>-1</v>
      </c>
      <c r="D30" s="32">
        <v>12.3956</v>
      </c>
      <c r="E30" s="32">
        <v>12.410500000000001</v>
      </c>
      <c r="F30" s="11">
        <f t="shared" si="0"/>
        <v>-1.4900000000000801E-2</v>
      </c>
      <c r="G30" s="12"/>
      <c r="H30" s="1">
        <v>9.0818200000000002E-2</v>
      </c>
      <c r="I30" s="1">
        <v>9.0853000000000003E-2</v>
      </c>
      <c r="J30" s="11">
        <f t="shared" si="1"/>
        <v>-3.4800000000001496E-5</v>
      </c>
      <c r="K30" s="12"/>
      <c r="L30" s="32">
        <v>0.30740000000000001</v>
      </c>
      <c r="M30" s="32">
        <v>0.30570000000000003</v>
      </c>
      <c r="N30" s="14">
        <f t="shared" si="2"/>
        <v>1.6999999999999793E-3</v>
      </c>
      <c r="O30" s="13"/>
      <c r="P30" s="1">
        <v>0.29749999999999999</v>
      </c>
      <c r="Q30" s="1">
        <v>0.2959</v>
      </c>
      <c r="R30" s="14">
        <f t="shared" si="3"/>
        <v>1.5999999999999903E-3</v>
      </c>
    </row>
    <row r="31" spans="2:18" s="2" customFormat="1">
      <c r="B31" s="15">
        <v>-3</v>
      </c>
      <c r="C31" s="15">
        <v>-1</v>
      </c>
      <c r="D31" s="32">
        <v>12.5298</v>
      </c>
      <c r="E31" s="32">
        <v>12.5595</v>
      </c>
      <c r="F31" s="11">
        <f t="shared" si="0"/>
        <v>-2.970000000000006E-2</v>
      </c>
      <c r="G31" s="12"/>
      <c r="H31" s="1">
        <v>9.2836100000000005E-2</v>
      </c>
      <c r="I31" s="1">
        <v>9.3135200000000001E-2</v>
      </c>
      <c r="J31" s="11">
        <f t="shared" si="1"/>
        <v>-2.9909999999999659E-4</v>
      </c>
      <c r="K31" s="12"/>
      <c r="L31" s="32">
        <v>0.30030000000000001</v>
      </c>
      <c r="M31" s="32">
        <v>0.30009999999999998</v>
      </c>
      <c r="N31" s="14">
        <f t="shared" si="2"/>
        <v>2.0000000000003348E-4</v>
      </c>
      <c r="O31" s="13"/>
      <c r="P31" s="1">
        <v>0.29139999999999999</v>
      </c>
      <c r="Q31" s="1">
        <v>0.29070000000000001</v>
      </c>
      <c r="R31" s="14">
        <f t="shared" si="3"/>
        <v>6.9999999999997842E-4</v>
      </c>
    </row>
    <row r="32" spans="2:18" s="2" customFormat="1">
      <c r="B32" s="15">
        <v>-4</v>
      </c>
      <c r="C32" s="15">
        <v>-1</v>
      </c>
      <c r="D32" s="32">
        <v>12.5115</v>
      </c>
      <c r="E32" s="32">
        <v>12.537000000000001</v>
      </c>
      <c r="F32" s="11">
        <f t="shared" si="0"/>
        <v>-2.5500000000000966E-2</v>
      </c>
      <c r="G32" s="12"/>
      <c r="H32" s="1">
        <v>9.2901399999999995E-2</v>
      </c>
      <c r="I32" s="1">
        <v>9.2786900000000005E-2</v>
      </c>
      <c r="J32" s="11">
        <f t="shared" si="1"/>
        <v>1.1449999999998961E-4</v>
      </c>
      <c r="K32" s="12"/>
      <c r="L32" s="32">
        <v>0.30049999999999999</v>
      </c>
      <c r="M32" s="32">
        <v>0.30120000000000002</v>
      </c>
      <c r="N32" s="14">
        <f t="shared" si="2"/>
        <v>-7.0000000000003393E-4</v>
      </c>
      <c r="O32" s="13"/>
      <c r="P32" s="1">
        <v>0.29099999999999998</v>
      </c>
      <c r="Q32" s="1">
        <v>0.2908</v>
      </c>
      <c r="R32" s="14">
        <f t="shared" si="3"/>
        <v>1.9999999999997797E-4</v>
      </c>
    </row>
    <row r="33" spans="2:18" s="2" customFormat="1">
      <c r="B33" s="15">
        <v>-5</v>
      </c>
      <c r="C33" s="15">
        <v>-1</v>
      </c>
      <c r="D33" s="32">
        <v>12.5761</v>
      </c>
      <c r="E33" s="32">
        <v>12.5855</v>
      </c>
      <c r="F33" s="11">
        <f t="shared" si="0"/>
        <v>-9.3999999999994088E-3</v>
      </c>
      <c r="G33" s="12"/>
      <c r="H33" s="1">
        <v>9.3068100000000001E-2</v>
      </c>
      <c r="I33" s="1">
        <v>9.3475799999999998E-2</v>
      </c>
      <c r="J33" s="11">
        <f t="shared" si="1"/>
        <v>-4.0769999999999695E-4</v>
      </c>
      <c r="K33" s="12"/>
      <c r="L33" s="32">
        <v>0.30249999999999999</v>
      </c>
      <c r="M33" s="32">
        <v>0.30049999999999999</v>
      </c>
      <c r="N33" s="14">
        <f t="shared" si="2"/>
        <v>2.0000000000000018E-3</v>
      </c>
      <c r="O33" s="13"/>
      <c r="P33" s="1">
        <v>0.29220000000000002</v>
      </c>
      <c r="Q33" s="1">
        <v>0.29049999999999998</v>
      </c>
      <c r="R33" s="14">
        <f t="shared" si="3"/>
        <v>1.7000000000000348E-3</v>
      </c>
    </row>
    <row r="34" spans="2:18" s="2" customFormat="1">
      <c r="B34" s="15">
        <v>-5</v>
      </c>
      <c r="C34" s="15">
        <v>0</v>
      </c>
      <c r="D34" s="32">
        <v>12.526</v>
      </c>
      <c r="E34" s="32">
        <v>12.558199999999999</v>
      </c>
      <c r="F34" s="11">
        <f t="shared" si="0"/>
        <v>-3.2199999999999562E-2</v>
      </c>
      <c r="G34" s="12"/>
      <c r="H34" s="1">
        <v>9.3064300000000003E-2</v>
      </c>
      <c r="I34" s="1">
        <v>9.3138399999999996E-2</v>
      </c>
      <c r="J34" s="11">
        <f t="shared" si="1"/>
        <v>-7.4099999999993615E-5</v>
      </c>
      <c r="K34" s="12"/>
      <c r="L34" s="32">
        <v>0.30009999999999998</v>
      </c>
      <c r="M34" s="32">
        <v>0.30009999999999998</v>
      </c>
      <c r="N34" s="14">
        <f t="shared" si="2"/>
        <v>0</v>
      </c>
      <c r="O34" s="13"/>
      <c r="P34" s="1">
        <v>0.29060000000000002</v>
      </c>
      <c r="Q34" s="1">
        <v>0.2908</v>
      </c>
      <c r="R34" s="14">
        <f t="shared" si="3"/>
        <v>-1.9999999999997797E-4</v>
      </c>
    </row>
    <row r="35" spans="2:18" s="2" customFormat="1">
      <c r="B35" s="15">
        <v>-4</v>
      </c>
      <c r="C35" s="15">
        <v>0</v>
      </c>
      <c r="D35" s="32">
        <v>12.5207</v>
      </c>
      <c r="E35" s="32">
        <v>12.519399999999999</v>
      </c>
      <c r="F35" s="11">
        <f t="shared" si="0"/>
        <v>1.300000000000523E-3</v>
      </c>
      <c r="G35" s="12"/>
      <c r="H35" s="1">
        <v>9.2892299999999997E-2</v>
      </c>
      <c r="I35" s="1">
        <v>9.2520099999999994E-2</v>
      </c>
      <c r="J35" s="11">
        <f t="shared" si="1"/>
        <v>3.7220000000000308E-4</v>
      </c>
      <c r="K35" s="12"/>
      <c r="L35" s="32">
        <v>0.30009999999999998</v>
      </c>
      <c r="M35" s="32">
        <v>0.30059999999999998</v>
      </c>
      <c r="N35" s="14">
        <f t="shared" si="2"/>
        <v>-5.0000000000000044E-4</v>
      </c>
      <c r="O35" s="13"/>
      <c r="P35" s="1">
        <v>0.2908</v>
      </c>
      <c r="Q35" s="1">
        <v>0.29099999999999998</v>
      </c>
      <c r="R35" s="14">
        <f t="shared" si="3"/>
        <v>-1.9999999999997797E-4</v>
      </c>
    </row>
    <row r="36" spans="2:18" s="2" customFormat="1">
      <c r="B36" s="15">
        <v>-3</v>
      </c>
      <c r="C36" s="15">
        <v>0</v>
      </c>
      <c r="D36" s="32">
        <v>12.5137</v>
      </c>
      <c r="E36" s="32">
        <v>12.5451</v>
      </c>
      <c r="F36" s="11">
        <f t="shared" si="0"/>
        <v>-3.139999999999965E-2</v>
      </c>
      <c r="G36" s="12"/>
      <c r="H36" s="1">
        <v>9.2767699999999995E-2</v>
      </c>
      <c r="I36" s="1">
        <v>9.2886700000000003E-2</v>
      </c>
      <c r="J36" s="11">
        <f t="shared" si="1"/>
        <v>-1.1900000000000799E-4</v>
      </c>
      <c r="K36" s="12"/>
      <c r="L36" s="32">
        <v>0.3</v>
      </c>
      <c r="M36" s="32">
        <v>0.29959999999999998</v>
      </c>
      <c r="N36" s="14">
        <f t="shared" si="2"/>
        <v>4.0000000000001146E-4</v>
      </c>
      <c r="O36" s="13"/>
      <c r="P36" s="1">
        <v>0.2908</v>
      </c>
      <c r="Q36" s="1">
        <v>0.2908</v>
      </c>
      <c r="R36" s="14">
        <f t="shared" si="3"/>
        <v>0</v>
      </c>
    </row>
    <row r="37" spans="2:18" s="2" customFormat="1">
      <c r="B37" s="15">
        <v>-2</v>
      </c>
      <c r="C37" s="15">
        <v>0</v>
      </c>
      <c r="D37" s="32">
        <v>12.3771</v>
      </c>
      <c r="E37" s="32">
        <v>12.385899999999999</v>
      </c>
      <c r="F37" s="11">
        <f t="shared" si="0"/>
        <v>-8.7999999999990308E-3</v>
      </c>
      <c r="G37" s="12"/>
      <c r="H37" s="1">
        <v>9.09885E-2</v>
      </c>
      <c r="I37" s="1">
        <v>9.0786400000000003E-2</v>
      </c>
      <c r="J37" s="11">
        <f t="shared" si="1"/>
        <v>2.0209999999999673E-4</v>
      </c>
      <c r="K37" s="12"/>
      <c r="L37" s="32">
        <v>0.30590000000000001</v>
      </c>
      <c r="M37" s="32">
        <v>0.30659999999999998</v>
      </c>
      <c r="N37" s="14">
        <f t="shared" si="2"/>
        <v>-6.9999999999997842E-4</v>
      </c>
      <c r="O37" s="13"/>
      <c r="P37" s="1">
        <v>0.29680000000000001</v>
      </c>
      <c r="Q37" s="1">
        <v>0.2969</v>
      </c>
      <c r="R37" s="14">
        <f t="shared" si="3"/>
        <v>-9.9999999999988987E-5</v>
      </c>
    </row>
    <row r="38" spans="2:18" s="2" customFormat="1">
      <c r="B38" s="15">
        <v>-1</v>
      </c>
      <c r="C38" s="15">
        <v>0</v>
      </c>
      <c r="D38" s="32">
        <v>12.368499999999999</v>
      </c>
      <c r="E38" s="32">
        <v>12.3934</v>
      </c>
      <c r="F38" s="11">
        <f t="shared" si="0"/>
        <v>-2.4900000000000588E-2</v>
      </c>
      <c r="G38" s="12"/>
      <c r="H38" s="1">
        <v>9.0698200000000007E-2</v>
      </c>
      <c r="I38" s="1">
        <v>9.0749899999999994E-2</v>
      </c>
      <c r="J38" s="11">
        <f t="shared" si="1"/>
        <v>-5.1699999999987867E-5</v>
      </c>
      <c r="K38" s="12"/>
      <c r="L38" s="32">
        <v>0.30790000000000001</v>
      </c>
      <c r="M38" s="32">
        <v>0.30680000000000002</v>
      </c>
      <c r="N38" s="14">
        <f t="shared" si="2"/>
        <v>1.0999999999999899E-3</v>
      </c>
      <c r="O38" s="13"/>
      <c r="P38" s="1">
        <v>0.29859999999999998</v>
      </c>
      <c r="Q38" s="1">
        <v>0.29709999999999998</v>
      </c>
      <c r="R38" s="14">
        <f t="shared" si="3"/>
        <v>1.5000000000000013E-3</v>
      </c>
    </row>
    <row r="39" spans="2:18" s="2" customFormat="1">
      <c r="B39" s="15">
        <v>0</v>
      </c>
      <c r="C39" s="15">
        <v>0</v>
      </c>
      <c r="D39" s="32">
        <v>12.3489</v>
      </c>
      <c r="E39" s="32">
        <v>12.3979</v>
      </c>
      <c r="F39" s="11">
        <f t="shared" si="0"/>
        <v>-4.8999999999999488E-2</v>
      </c>
      <c r="G39" s="12"/>
      <c r="H39" s="1">
        <v>9.0323200000000006E-2</v>
      </c>
      <c r="I39" s="1">
        <v>9.0378700000000006E-2</v>
      </c>
      <c r="J39" s="11">
        <f t="shared" si="1"/>
        <v>-5.5499999999999994E-5</v>
      </c>
      <c r="K39" s="12"/>
      <c r="L39" s="32">
        <v>0.30890000000000001</v>
      </c>
      <c r="M39" s="32">
        <v>0.30909999999999999</v>
      </c>
      <c r="N39" s="14">
        <f t="shared" si="2"/>
        <v>-1.9999999999997797E-4</v>
      </c>
      <c r="O39" s="13"/>
      <c r="P39" s="1">
        <v>0.29949999999999999</v>
      </c>
      <c r="Q39" s="1">
        <v>0.29909999999999998</v>
      </c>
      <c r="R39" s="14">
        <f t="shared" si="3"/>
        <v>4.0000000000001146E-4</v>
      </c>
    </row>
    <row r="40" spans="2:18" s="2" customFormat="1">
      <c r="B40" s="15">
        <v>1</v>
      </c>
      <c r="C40" s="15">
        <v>0</v>
      </c>
      <c r="D40" s="32">
        <v>12.4072</v>
      </c>
      <c r="E40" s="32">
        <v>12.426</v>
      </c>
      <c r="F40" s="11">
        <f t="shared" si="0"/>
        <v>-1.8800000000000594E-2</v>
      </c>
      <c r="G40" s="12"/>
      <c r="H40" s="1">
        <v>9.1097899999999996E-2</v>
      </c>
      <c r="I40" s="1">
        <v>9.0982800000000003E-2</v>
      </c>
      <c r="J40" s="11">
        <f t="shared" si="1"/>
        <v>1.1509999999999299E-4</v>
      </c>
      <c r="K40" s="12"/>
      <c r="L40" s="32">
        <v>0.30630000000000002</v>
      </c>
      <c r="M40" s="32">
        <v>0.30790000000000001</v>
      </c>
      <c r="N40" s="14">
        <f t="shared" si="2"/>
        <v>-1.5999999999999903E-3</v>
      </c>
      <c r="O40" s="13"/>
      <c r="P40" s="1">
        <v>0.29730000000000001</v>
      </c>
      <c r="Q40" s="1">
        <v>0.29849999999999999</v>
      </c>
      <c r="R40" s="14">
        <f t="shared" si="3"/>
        <v>-1.1999999999999789E-3</v>
      </c>
    </row>
    <row r="41" spans="2:18" s="2" customFormat="1">
      <c r="B41" s="15">
        <v>2</v>
      </c>
      <c r="C41" s="15">
        <v>0</v>
      </c>
      <c r="D41" s="32">
        <v>12.4381</v>
      </c>
      <c r="E41" s="32">
        <v>12.477399999999999</v>
      </c>
      <c r="F41" s="11">
        <f t="shared" si="0"/>
        <v>-3.9299999999999002E-2</v>
      </c>
      <c r="G41" s="12"/>
      <c r="H41" s="1">
        <v>9.1895900000000003E-2</v>
      </c>
      <c r="I41" s="1">
        <v>9.1857999999999995E-2</v>
      </c>
      <c r="J41" s="11">
        <f t="shared" si="1"/>
        <v>3.7900000000007372E-5</v>
      </c>
      <c r="K41" s="12"/>
      <c r="L41" s="32">
        <v>0.30420000000000003</v>
      </c>
      <c r="M41" s="32">
        <v>0.30449999999999999</v>
      </c>
      <c r="N41" s="14">
        <f t="shared" si="2"/>
        <v>-2.9999999999996696E-4</v>
      </c>
      <c r="O41" s="13"/>
      <c r="P41" s="1">
        <v>0.29499999999999998</v>
      </c>
      <c r="Q41" s="1">
        <v>0.29520000000000002</v>
      </c>
      <c r="R41" s="14">
        <f t="shared" si="3"/>
        <v>-2.0000000000003348E-4</v>
      </c>
    </row>
    <row r="42" spans="2:18" s="2" customFormat="1">
      <c r="B42" s="15">
        <v>3</v>
      </c>
      <c r="C42" s="15">
        <v>0</v>
      </c>
      <c r="D42" s="32">
        <v>12.456799999999999</v>
      </c>
      <c r="E42" s="32">
        <v>12.495699999999999</v>
      </c>
      <c r="F42" s="11">
        <f t="shared" si="0"/>
        <v>-3.8899999999999935E-2</v>
      </c>
      <c r="G42" s="12"/>
      <c r="H42" s="1">
        <v>9.21598E-2</v>
      </c>
      <c r="I42" s="1">
        <v>9.2084600000000003E-2</v>
      </c>
      <c r="J42" s="11">
        <f t="shared" si="1"/>
        <v>7.5199999999997491E-5</v>
      </c>
      <c r="K42" s="12"/>
      <c r="L42" s="32">
        <v>0.30270000000000002</v>
      </c>
      <c r="M42" s="32">
        <v>0.3034</v>
      </c>
      <c r="N42" s="14">
        <f t="shared" si="2"/>
        <v>-6.9999999999997842E-4</v>
      </c>
      <c r="O42" s="13"/>
      <c r="P42" s="1">
        <v>0.29360000000000003</v>
      </c>
      <c r="Q42" s="1">
        <v>0.29389999999999999</v>
      </c>
      <c r="R42" s="14">
        <f t="shared" si="3"/>
        <v>-2.9999999999996696E-4</v>
      </c>
    </row>
    <row r="43" spans="2:18" s="2" customFormat="1">
      <c r="B43" s="15">
        <v>4</v>
      </c>
      <c r="C43" s="15">
        <v>0</v>
      </c>
      <c r="D43" s="32">
        <v>12.5634</v>
      </c>
      <c r="E43" s="32">
        <v>12.5619</v>
      </c>
      <c r="F43" s="11">
        <f t="shared" si="0"/>
        <v>1.5000000000000568E-3</v>
      </c>
      <c r="G43" s="12"/>
      <c r="H43" s="1">
        <v>9.3113500000000002E-2</v>
      </c>
      <c r="I43" s="1">
        <v>9.2812099999999995E-2</v>
      </c>
      <c r="J43" s="11">
        <f t="shared" si="1"/>
        <v>3.0140000000000722E-4</v>
      </c>
      <c r="K43" s="12"/>
      <c r="L43" s="32">
        <v>0.30059999999999998</v>
      </c>
      <c r="M43" s="32">
        <v>0.3019</v>
      </c>
      <c r="N43" s="14">
        <f t="shared" si="2"/>
        <v>-1.3000000000000234E-3</v>
      </c>
      <c r="O43" s="13"/>
      <c r="P43" s="1">
        <v>0.29089999999999999</v>
      </c>
      <c r="Q43" s="1">
        <v>0.29189999999999999</v>
      </c>
      <c r="R43" s="14">
        <f t="shared" si="3"/>
        <v>-1.0000000000000009E-3</v>
      </c>
    </row>
    <row r="44" spans="2:18" s="2" customFormat="1">
      <c r="B44" s="15">
        <v>5</v>
      </c>
      <c r="C44" s="15">
        <v>0</v>
      </c>
      <c r="D44" s="32">
        <v>12.5915</v>
      </c>
      <c r="E44" s="32">
        <v>12.6197</v>
      </c>
      <c r="F44" s="11">
        <f t="shared" si="0"/>
        <v>-2.8200000000000003E-2</v>
      </c>
      <c r="G44" s="12"/>
      <c r="H44" s="1">
        <v>9.3754599999999993E-2</v>
      </c>
      <c r="I44" s="1">
        <v>9.3556500000000001E-2</v>
      </c>
      <c r="J44" s="11">
        <f t="shared" si="1"/>
        <v>1.9809999999999273E-4</v>
      </c>
      <c r="K44" s="12"/>
      <c r="L44" s="32">
        <v>0.30049999999999999</v>
      </c>
      <c r="M44" s="32">
        <v>0.3009</v>
      </c>
      <c r="N44" s="14">
        <f t="shared" si="2"/>
        <v>-4.0000000000001146E-4</v>
      </c>
      <c r="O44" s="13"/>
      <c r="P44" s="1">
        <v>0.2908</v>
      </c>
      <c r="Q44" s="1">
        <v>0.29120000000000001</v>
      </c>
      <c r="R44" s="14">
        <f t="shared" si="3"/>
        <v>-4.0000000000001146E-4</v>
      </c>
    </row>
    <row r="45" spans="2:18" s="2" customFormat="1">
      <c r="B45" s="15">
        <v>2</v>
      </c>
      <c r="C45" s="15">
        <v>1</v>
      </c>
      <c r="D45" s="32">
        <v>12.4871</v>
      </c>
      <c r="E45" s="32">
        <v>12.510400000000001</v>
      </c>
      <c r="F45" s="11">
        <f t="shared" si="0"/>
        <v>-2.3300000000000765E-2</v>
      </c>
      <c r="G45" s="12"/>
      <c r="H45" s="1">
        <v>9.2128699999999994E-2</v>
      </c>
      <c r="I45" s="1">
        <v>9.2085399999999998E-2</v>
      </c>
      <c r="J45" s="11">
        <f t="shared" si="1"/>
        <v>4.3299999999996119E-5</v>
      </c>
      <c r="K45" s="12"/>
      <c r="L45" s="32">
        <v>0.30349999999999999</v>
      </c>
      <c r="M45" s="32">
        <v>0.30299999999999999</v>
      </c>
      <c r="N45" s="14">
        <f t="shared" si="2"/>
        <v>5.0000000000000044E-4</v>
      </c>
      <c r="O45" s="13"/>
      <c r="P45" s="1">
        <v>0.29470000000000002</v>
      </c>
      <c r="Q45" s="1">
        <v>0.29389999999999999</v>
      </c>
      <c r="R45" s="14">
        <f t="shared" si="3"/>
        <v>8.0000000000002292E-4</v>
      </c>
    </row>
    <row r="46" spans="2:18" s="2" customFormat="1">
      <c r="B46" s="15">
        <v>1</v>
      </c>
      <c r="C46" s="15">
        <v>1</v>
      </c>
      <c r="D46" s="32">
        <v>12.367699999999999</v>
      </c>
      <c r="E46" s="32">
        <v>12.417899999999999</v>
      </c>
      <c r="F46" s="11">
        <f t="shared" si="0"/>
        <v>-5.0200000000000244E-2</v>
      </c>
      <c r="G46" s="12"/>
      <c r="H46" s="1">
        <v>9.0853199999999995E-2</v>
      </c>
      <c r="I46" s="1">
        <v>9.1058799999999995E-2</v>
      </c>
      <c r="J46" s="11">
        <f t="shared" si="1"/>
        <v>-2.0560000000000023E-4</v>
      </c>
      <c r="K46" s="12"/>
      <c r="L46" s="32">
        <v>0.30559999999999998</v>
      </c>
      <c r="M46" s="32">
        <v>0.30609999999999998</v>
      </c>
      <c r="N46" s="14">
        <f t="shared" si="2"/>
        <v>-5.0000000000000044E-4</v>
      </c>
      <c r="O46" s="13"/>
      <c r="P46" s="1">
        <v>0.29670000000000002</v>
      </c>
      <c r="Q46" s="1">
        <v>0.2964</v>
      </c>
      <c r="R46" s="14">
        <f t="shared" si="3"/>
        <v>3.0000000000002247E-4</v>
      </c>
    </row>
    <row r="47" spans="2:18" s="2" customFormat="1">
      <c r="B47" s="15">
        <v>0</v>
      </c>
      <c r="C47" s="15">
        <v>1</v>
      </c>
      <c r="D47" s="32">
        <v>12.3681</v>
      </c>
      <c r="E47" s="32">
        <v>12.3842</v>
      </c>
      <c r="F47" s="11">
        <f t="shared" si="0"/>
        <v>-1.6099999999999781E-2</v>
      </c>
      <c r="G47" s="12"/>
      <c r="H47" s="1">
        <v>9.0620500000000007E-2</v>
      </c>
      <c r="I47" s="1">
        <v>9.0472200000000003E-2</v>
      </c>
      <c r="J47" s="11">
        <f t="shared" si="1"/>
        <v>1.4830000000000398E-4</v>
      </c>
      <c r="K47" s="12"/>
      <c r="L47" s="32">
        <v>0.30669999999999997</v>
      </c>
      <c r="M47" s="32">
        <v>0.30859999999999999</v>
      </c>
      <c r="N47" s="14">
        <f t="shared" si="2"/>
        <v>-1.9000000000000128E-3</v>
      </c>
      <c r="O47" s="13"/>
      <c r="P47" s="1">
        <v>0.29749999999999999</v>
      </c>
      <c r="Q47" s="1">
        <v>0.29830000000000001</v>
      </c>
      <c r="R47" s="14">
        <f t="shared" si="3"/>
        <v>-8.0000000000002292E-4</v>
      </c>
    </row>
    <row r="48" spans="2:18" s="2" customFormat="1">
      <c r="B48" s="15">
        <v>-1</v>
      </c>
      <c r="C48" s="15">
        <v>1</v>
      </c>
      <c r="D48" s="32">
        <v>12.380699999999999</v>
      </c>
      <c r="E48" s="32">
        <v>12.413600000000001</v>
      </c>
      <c r="F48" s="11">
        <f t="shared" si="0"/>
        <v>-3.2900000000001484E-2</v>
      </c>
      <c r="G48" s="12"/>
      <c r="H48" s="1">
        <v>9.0923199999999996E-2</v>
      </c>
      <c r="I48" s="1">
        <v>9.0870400000000004E-2</v>
      </c>
      <c r="J48" s="11">
        <f t="shared" si="1"/>
        <v>5.2799999999991742E-5</v>
      </c>
      <c r="K48" s="12"/>
      <c r="L48" s="32">
        <v>0.30559999999999998</v>
      </c>
      <c r="M48" s="32">
        <v>0.30690000000000001</v>
      </c>
      <c r="N48" s="14">
        <f t="shared" si="2"/>
        <v>-1.3000000000000234E-3</v>
      </c>
      <c r="O48" s="13"/>
      <c r="P48" s="1">
        <v>0.29649999999999999</v>
      </c>
      <c r="Q48" s="1">
        <v>0.29720000000000002</v>
      </c>
      <c r="R48" s="14">
        <f t="shared" si="3"/>
        <v>-7.0000000000003393E-4</v>
      </c>
    </row>
    <row r="49" spans="2:18" s="2" customFormat="1">
      <c r="B49" s="15">
        <v>-2</v>
      </c>
      <c r="C49" s="15">
        <v>1</v>
      </c>
      <c r="D49" s="32">
        <v>12.4376</v>
      </c>
      <c r="E49" s="32">
        <v>12.4582</v>
      </c>
      <c r="F49" s="11">
        <f t="shared" si="0"/>
        <v>-2.0599999999999952E-2</v>
      </c>
      <c r="G49" s="12"/>
      <c r="H49" s="1">
        <v>9.1756599999999994E-2</v>
      </c>
      <c r="I49" s="1">
        <v>9.1565499999999994E-2</v>
      </c>
      <c r="J49" s="11">
        <f t="shared" si="1"/>
        <v>1.910999999999996E-4</v>
      </c>
      <c r="K49" s="12"/>
      <c r="L49" s="32">
        <v>0.30470000000000003</v>
      </c>
      <c r="M49" s="32">
        <v>0.30420000000000003</v>
      </c>
      <c r="N49" s="14">
        <f t="shared" si="2"/>
        <v>5.0000000000000044E-4</v>
      </c>
      <c r="O49" s="13"/>
      <c r="P49" s="1">
        <v>0.2954</v>
      </c>
      <c r="Q49" s="1">
        <v>0.2944</v>
      </c>
      <c r="R49" s="14">
        <f t="shared" si="3"/>
        <v>1.0000000000000009E-3</v>
      </c>
    </row>
    <row r="50" spans="2:18" s="2" customFormat="1">
      <c r="B50" s="15">
        <v>-3</v>
      </c>
      <c r="C50" s="15">
        <v>1</v>
      </c>
      <c r="D50" s="32">
        <v>12.5464</v>
      </c>
      <c r="E50" s="32">
        <v>12.569900000000001</v>
      </c>
      <c r="F50" s="11">
        <f t="shared" si="0"/>
        <v>-2.3500000000000298E-2</v>
      </c>
      <c r="G50" s="12"/>
      <c r="H50" s="1">
        <v>9.2918100000000003E-2</v>
      </c>
      <c r="I50" s="1">
        <v>9.33089E-2</v>
      </c>
      <c r="J50" s="11">
        <f t="shared" si="1"/>
        <v>-3.9079999999999671E-4</v>
      </c>
      <c r="K50" s="12"/>
      <c r="L50" s="32">
        <v>0.30080000000000001</v>
      </c>
      <c r="M50" s="32">
        <v>0.29980000000000001</v>
      </c>
      <c r="N50" s="14">
        <f t="shared" si="2"/>
        <v>1.0000000000000009E-3</v>
      </c>
      <c r="O50" s="13"/>
      <c r="P50" s="1">
        <v>0.2913</v>
      </c>
      <c r="Q50" s="1">
        <v>0.29039999999999999</v>
      </c>
      <c r="R50" s="14">
        <f t="shared" si="3"/>
        <v>9.000000000000119E-4</v>
      </c>
    </row>
    <row r="51" spans="2:18" s="2" customFormat="1">
      <c r="B51" s="15">
        <v>-4</v>
      </c>
      <c r="C51" s="15">
        <v>1</v>
      </c>
      <c r="D51" s="32">
        <v>12.499700000000001</v>
      </c>
      <c r="E51" s="32">
        <v>12.5144</v>
      </c>
      <c r="F51" s="11">
        <f t="shared" si="0"/>
        <v>-1.4699999999999491E-2</v>
      </c>
      <c r="G51" s="12"/>
      <c r="H51" s="1">
        <v>9.2493099999999995E-2</v>
      </c>
      <c r="I51" s="1">
        <v>9.2573600000000006E-2</v>
      </c>
      <c r="J51" s="11">
        <f t="shared" si="1"/>
        <v>-8.0500000000011118E-5</v>
      </c>
      <c r="K51" s="12"/>
      <c r="L51" s="32">
        <v>0.30270000000000002</v>
      </c>
      <c r="M51" s="32">
        <v>0.30230000000000001</v>
      </c>
      <c r="N51" s="14">
        <f t="shared" si="2"/>
        <v>4.0000000000001146E-4</v>
      </c>
      <c r="O51" s="13"/>
      <c r="P51" s="1">
        <v>0.29339999999999999</v>
      </c>
      <c r="Q51" s="1">
        <v>0.29160000000000003</v>
      </c>
      <c r="R51" s="14">
        <f t="shared" si="3"/>
        <v>1.7999999999999683E-3</v>
      </c>
    </row>
    <row r="52" spans="2:18" s="2" customFormat="1">
      <c r="B52" s="15">
        <v>-5</v>
      </c>
      <c r="C52" s="15">
        <v>1</v>
      </c>
      <c r="D52" s="32">
        <v>12.478999999999999</v>
      </c>
      <c r="E52" s="32">
        <v>12.504799999999999</v>
      </c>
      <c r="F52" s="11">
        <f t="shared" si="0"/>
        <v>-2.5800000000000267E-2</v>
      </c>
      <c r="G52" s="12"/>
      <c r="H52" s="1">
        <v>9.22573E-2</v>
      </c>
      <c r="I52" s="1">
        <v>9.2470399999999994E-2</v>
      </c>
      <c r="J52" s="11">
        <f t="shared" si="1"/>
        <v>-2.1309999999999385E-4</v>
      </c>
      <c r="K52" s="12"/>
      <c r="L52" s="32">
        <v>0.30370000000000003</v>
      </c>
      <c r="M52" s="32">
        <v>0.30199999999999999</v>
      </c>
      <c r="N52" s="14">
        <f t="shared" si="2"/>
        <v>1.7000000000000348E-3</v>
      </c>
      <c r="O52" s="13"/>
      <c r="P52" s="1">
        <v>0.29409999999999997</v>
      </c>
      <c r="Q52" s="1">
        <v>0.29199999999999998</v>
      </c>
      <c r="R52" s="14">
        <f t="shared" si="3"/>
        <v>2.0999999999999908E-3</v>
      </c>
    </row>
    <row r="53" spans="2:18" s="2" customFormat="1">
      <c r="B53" s="15">
        <v>-4</v>
      </c>
      <c r="C53" s="15">
        <v>2</v>
      </c>
      <c r="D53" s="32">
        <v>12.5267</v>
      </c>
      <c r="E53" s="32">
        <v>12.5357</v>
      </c>
      <c r="F53" s="11">
        <f t="shared" si="0"/>
        <v>-9.0000000000003411E-3</v>
      </c>
      <c r="G53" s="12"/>
      <c r="H53" s="1">
        <v>9.2774700000000002E-2</v>
      </c>
      <c r="I53" s="1">
        <v>9.2698900000000001E-2</v>
      </c>
      <c r="J53" s="11">
        <f t="shared" si="1"/>
        <v>7.5800000000000867E-5</v>
      </c>
      <c r="K53" s="12"/>
      <c r="L53" s="32">
        <v>0.30199999999999999</v>
      </c>
      <c r="M53" s="32">
        <v>0.30080000000000001</v>
      </c>
      <c r="N53" s="14">
        <f t="shared" si="2"/>
        <v>1.1999999999999789E-3</v>
      </c>
      <c r="O53" s="13"/>
      <c r="P53" s="1">
        <v>0.29249999999999998</v>
      </c>
      <c r="Q53" s="1">
        <v>0.2913</v>
      </c>
      <c r="R53" s="14">
        <f t="shared" si="3"/>
        <v>1.1999999999999789E-3</v>
      </c>
    </row>
    <row r="54" spans="2:18" s="2" customFormat="1">
      <c r="B54" s="15">
        <v>-3</v>
      </c>
      <c r="C54" s="15">
        <v>2</v>
      </c>
      <c r="D54" s="32">
        <v>12.445499999999999</v>
      </c>
      <c r="E54" s="32">
        <v>12.485200000000001</v>
      </c>
      <c r="F54" s="11">
        <f t="shared" si="0"/>
        <v>-3.9700000000001623E-2</v>
      </c>
      <c r="G54" s="12"/>
      <c r="H54" s="1">
        <v>9.2203199999999999E-2</v>
      </c>
      <c r="I54" s="1">
        <v>9.2466499999999993E-2</v>
      </c>
      <c r="J54" s="11">
        <f t="shared" si="1"/>
        <v>-2.6329999999999409E-4</v>
      </c>
      <c r="K54" s="12"/>
      <c r="L54" s="32">
        <v>0.30080000000000001</v>
      </c>
      <c r="M54" s="32">
        <v>0.3</v>
      </c>
      <c r="N54" s="14">
        <f t="shared" si="2"/>
        <v>8.0000000000002292E-4</v>
      </c>
      <c r="O54" s="13"/>
      <c r="P54" s="1">
        <v>0.2913</v>
      </c>
      <c r="Q54" s="1">
        <v>0.29020000000000001</v>
      </c>
      <c r="R54" s="14">
        <f t="shared" si="3"/>
        <v>1.0999999999999899E-3</v>
      </c>
    </row>
    <row r="55" spans="2:18" s="2" customFormat="1">
      <c r="B55" s="15">
        <v>-2</v>
      </c>
      <c r="C55" s="15">
        <v>2</v>
      </c>
      <c r="D55" s="32">
        <v>12.5722</v>
      </c>
      <c r="E55" s="32">
        <v>12.583299999999999</v>
      </c>
      <c r="F55" s="11">
        <f t="shared" si="0"/>
        <v>-1.1099999999999E-2</v>
      </c>
      <c r="G55" s="12"/>
      <c r="H55" s="1">
        <v>9.3076500000000006E-2</v>
      </c>
      <c r="I55" s="1">
        <v>9.3264200000000005E-2</v>
      </c>
      <c r="J55" s="11">
        <f t="shared" si="1"/>
        <v>-1.8769999999999898E-4</v>
      </c>
      <c r="K55" s="12"/>
      <c r="L55" s="32">
        <v>0.30220000000000002</v>
      </c>
      <c r="M55" s="32">
        <v>0.29909999999999998</v>
      </c>
      <c r="N55" s="14">
        <f t="shared" si="2"/>
        <v>3.1000000000000472E-3</v>
      </c>
      <c r="O55" s="13"/>
      <c r="P55" s="1">
        <v>0.29260000000000003</v>
      </c>
      <c r="Q55" s="1">
        <v>0.28989999999999999</v>
      </c>
      <c r="R55" s="14">
        <f t="shared" si="3"/>
        <v>2.7000000000000357E-3</v>
      </c>
    </row>
    <row r="56" spans="2:18" s="2" customFormat="1">
      <c r="B56" s="15">
        <v>-1</v>
      </c>
      <c r="C56" s="15">
        <v>2</v>
      </c>
      <c r="D56" s="32">
        <v>12.4991</v>
      </c>
      <c r="E56" s="32">
        <v>12.5166</v>
      </c>
      <c r="F56" s="11">
        <f t="shared" si="0"/>
        <v>-1.7500000000000071E-2</v>
      </c>
      <c r="G56" s="12"/>
      <c r="H56" s="1">
        <v>9.2284199999999997E-2</v>
      </c>
      <c r="I56" s="1">
        <v>9.2208600000000002E-2</v>
      </c>
      <c r="J56" s="11">
        <f t="shared" si="1"/>
        <v>7.5599999999995116E-5</v>
      </c>
      <c r="K56" s="12"/>
      <c r="L56" s="32">
        <v>0.30149999999999999</v>
      </c>
      <c r="M56" s="32">
        <v>0.30370000000000003</v>
      </c>
      <c r="N56" s="14">
        <f t="shared" si="2"/>
        <v>-2.2000000000000353E-3</v>
      </c>
      <c r="O56" s="13"/>
      <c r="P56" s="1">
        <v>0.29239999999999999</v>
      </c>
      <c r="Q56" s="1">
        <v>0.2944</v>
      </c>
      <c r="R56" s="14">
        <f t="shared" si="3"/>
        <v>-2.0000000000000018E-3</v>
      </c>
    </row>
    <row r="57" spans="2:18" s="2" customFormat="1">
      <c r="B57" s="15">
        <v>0</v>
      </c>
      <c r="C57" s="15">
        <v>2</v>
      </c>
      <c r="D57" s="32">
        <v>12.4358</v>
      </c>
      <c r="E57" s="32">
        <v>12.448600000000001</v>
      </c>
      <c r="F57" s="11">
        <f t="shared" si="0"/>
        <v>-1.2800000000000367E-2</v>
      </c>
      <c r="G57" s="12"/>
      <c r="H57" s="1">
        <v>9.1529799999999994E-2</v>
      </c>
      <c r="I57" s="1">
        <v>9.1652399999999995E-2</v>
      </c>
      <c r="J57" s="11">
        <f t="shared" si="1"/>
        <v>-1.2260000000000049E-4</v>
      </c>
      <c r="K57" s="12"/>
      <c r="L57" s="32">
        <v>0.30320000000000003</v>
      </c>
      <c r="M57" s="32">
        <v>0.30470000000000003</v>
      </c>
      <c r="N57" s="14">
        <f t="shared" si="2"/>
        <v>-1.5000000000000013E-3</v>
      </c>
      <c r="O57" s="13"/>
      <c r="P57" s="1">
        <v>0.29399999999999998</v>
      </c>
      <c r="Q57" s="1">
        <v>0.29549999999999998</v>
      </c>
      <c r="R57" s="14">
        <f t="shared" si="3"/>
        <v>-1.5000000000000013E-3</v>
      </c>
    </row>
    <row r="58" spans="2:18" s="2" customFormat="1">
      <c r="B58" s="15">
        <v>1</v>
      </c>
      <c r="C58" s="15">
        <v>2</v>
      </c>
      <c r="D58" s="32">
        <v>12.4754</v>
      </c>
      <c r="E58" s="32">
        <v>12.499000000000001</v>
      </c>
      <c r="F58" s="11">
        <f t="shared" si="0"/>
        <v>-2.3600000000000065E-2</v>
      </c>
      <c r="G58" s="12"/>
      <c r="H58" s="1">
        <v>9.2139399999999996E-2</v>
      </c>
      <c r="I58" s="1">
        <v>9.1903399999999996E-2</v>
      </c>
      <c r="J58" s="11">
        <f t="shared" si="1"/>
        <v>2.360000000000001E-4</v>
      </c>
      <c r="K58" s="12"/>
      <c r="L58" s="32">
        <v>0.30259999999999998</v>
      </c>
      <c r="M58" s="32">
        <v>0.30449999999999999</v>
      </c>
      <c r="N58" s="14">
        <f t="shared" si="2"/>
        <v>-1.9000000000000128E-3</v>
      </c>
      <c r="O58" s="13"/>
      <c r="P58" s="1">
        <v>0.29370000000000002</v>
      </c>
      <c r="Q58" s="1">
        <v>0.29420000000000002</v>
      </c>
      <c r="R58" s="14">
        <f t="shared" si="3"/>
        <v>-5.0000000000000044E-4</v>
      </c>
    </row>
    <row r="59" spans="2:18" s="2" customFormat="1">
      <c r="B59" s="15">
        <v>2</v>
      </c>
      <c r="C59" s="15">
        <v>2</v>
      </c>
      <c r="D59" s="32">
        <v>12.1975</v>
      </c>
      <c r="E59" s="32">
        <v>12.3973</v>
      </c>
      <c r="F59" s="11">
        <f t="shared" si="0"/>
        <v>-0.19979999999999976</v>
      </c>
      <c r="G59" s="12"/>
      <c r="H59" s="1">
        <v>9.1670299999999996E-2</v>
      </c>
      <c r="I59" s="1">
        <v>9.1825199999999996E-2</v>
      </c>
      <c r="J59" s="11">
        <f t="shared" si="1"/>
        <v>-1.5489999999999948E-4</v>
      </c>
      <c r="K59" s="12"/>
      <c r="L59" s="32">
        <v>0.30049999999999999</v>
      </c>
      <c r="M59" s="32">
        <v>0.30080000000000001</v>
      </c>
      <c r="N59" s="14">
        <f t="shared" si="2"/>
        <v>-3.0000000000002247E-4</v>
      </c>
      <c r="O59" s="13"/>
      <c r="P59" s="1">
        <v>0.2908</v>
      </c>
      <c r="Q59" s="1">
        <v>0.2913</v>
      </c>
      <c r="R59" s="14">
        <f t="shared" si="3"/>
        <v>-5.0000000000000044E-4</v>
      </c>
    </row>
    <row r="60" spans="2:18" s="2" customFormat="1">
      <c r="B60" s="15">
        <v>3</v>
      </c>
      <c r="C60" s="15">
        <v>2</v>
      </c>
      <c r="D60" s="32">
        <v>12.603300000000001</v>
      </c>
      <c r="E60" s="32">
        <v>12.611599999999999</v>
      </c>
      <c r="F60" s="11">
        <f t="shared" si="0"/>
        <v>-8.2999999999984198E-3</v>
      </c>
      <c r="G60" s="12"/>
      <c r="H60" s="1">
        <v>9.3492000000000006E-2</v>
      </c>
      <c r="I60" s="1">
        <v>9.3442200000000003E-2</v>
      </c>
      <c r="J60" s="11">
        <f t="shared" si="1"/>
        <v>4.980000000000262E-5</v>
      </c>
      <c r="K60" s="12"/>
      <c r="L60" s="32">
        <v>0.29959999999999998</v>
      </c>
      <c r="M60" s="32">
        <v>0.30049999999999999</v>
      </c>
      <c r="N60" s="14">
        <f t="shared" si="2"/>
        <v>-9.000000000000119E-4</v>
      </c>
      <c r="O60" s="13"/>
      <c r="P60" s="1">
        <v>0.2903</v>
      </c>
      <c r="Q60" s="1">
        <v>0.29070000000000001</v>
      </c>
      <c r="R60" s="14">
        <f t="shared" si="3"/>
        <v>-4.0000000000001146E-4</v>
      </c>
    </row>
    <row r="61" spans="2:18" s="2" customFormat="1">
      <c r="B61" s="15">
        <v>4</v>
      </c>
      <c r="C61" s="15">
        <v>2</v>
      </c>
      <c r="D61" s="32">
        <v>11.994999999999999</v>
      </c>
      <c r="E61" s="32">
        <v>12.273400000000001</v>
      </c>
      <c r="F61" s="11">
        <f t="shared" si="0"/>
        <v>-0.27840000000000131</v>
      </c>
      <c r="G61" s="12"/>
      <c r="H61" s="1">
        <v>9.0882699999999997E-2</v>
      </c>
      <c r="I61" s="1">
        <v>9.0659900000000002E-2</v>
      </c>
      <c r="J61" s="11">
        <f t="shared" si="1"/>
        <v>2.2279999999999522E-4</v>
      </c>
      <c r="K61" s="12"/>
      <c r="L61" s="32">
        <v>0.30080000000000001</v>
      </c>
      <c r="M61" s="32">
        <v>0.30170000000000002</v>
      </c>
      <c r="N61" s="14">
        <f t="shared" si="2"/>
        <v>-9.000000000000119E-4</v>
      </c>
      <c r="O61" s="13"/>
      <c r="P61" s="1">
        <v>0.29139999999999999</v>
      </c>
      <c r="Q61" s="1">
        <v>0.29149999999999998</v>
      </c>
      <c r="R61" s="14">
        <f t="shared" si="3"/>
        <v>-9.9999999999988987E-5</v>
      </c>
    </row>
    <row r="62" spans="2:18" s="2" customFormat="1">
      <c r="B62" s="15">
        <v>3</v>
      </c>
      <c r="C62" s="15">
        <v>3</v>
      </c>
      <c r="D62" s="32">
        <v>12.375400000000001</v>
      </c>
      <c r="E62" s="32">
        <v>12.3687</v>
      </c>
      <c r="F62" s="11">
        <f t="shared" si="0"/>
        <v>6.7000000000003723E-3</v>
      </c>
      <c r="G62" s="12"/>
      <c r="H62" s="1">
        <v>9.1658400000000001E-2</v>
      </c>
      <c r="I62" s="1">
        <v>9.1550599999999996E-2</v>
      </c>
      <c r="J62" s="11">
        <f t="shared" si="1"/>
        <v>1.0780000000000511E-4</v>
      </c>
      <c r="K62" s="12"/>
      <c r="L62" s="32">
        <v>0.30320000000000003</v>
      </c>
      <c r="M62" s="32">
        <v>0.30180000000000001</v>
      </c>
      <c r="N62" s="14">
        <f t="shared" si="2"/>
        <v>1.4000000000000123E-3</v>
      </c>
      <c r="O62" s="13"/>
      <c r="P62" s="1">
        <v>0.29370000000000002</v>
      </c>
      <c r="Q62" s="1">
        <v>0.29149999999999998</v>
      </c>
      <c r="R62" s="14">
        <f t="shared" si="3"/>
        <v>2.2000000000000353E-3</v>
      </c>
    </row>
    <row r="63" spans="2:18" s="2" customFormat="1">
      <c r="B63" s="15">
        <v>1</v>
      </c>
      <c r="C63" s="15">
        <v>3</v>
      </c>
      <c r="D63" s="32">
        <v>5.8007999999999997E-2</v>
      </c>
      <c r="E63" s="32">
        <v>5.8290000000000002E-2</v>
      </c>
      <c r="F63" s="11">
        <f t="shared" si="0"/>
        <v>-2.8200000000000447E-4</v>
      </c>
      <c r="G63" s="12"/>
      <c r="H63" s="1">
        <v>1.18001E-3</v>
      </c>
      <c r="I63" s="1">
        <v>1.6658199999999999E-3</v>
      </c>
      <c r="J63" s="11">
        <f t="shared" si="1"/>
        <v>-4.8580999999999993E-4</v>
      </c>
      <c r="K63" s="12"/>
      <c r="L63" s="32">
        <v>0.3508</v>
      </c>
      <c r="M63" s="32">
        <v>0.33639999999999998</v>
      </c>
      <c r="N63" s="14">
        <f t="shared" si="2"/>
        <v>1.4400000000000024E-2</v>
      </c>
      <c r="O63" s="13"/>
      <c r="P63" s="1">
        <v>0.32019999999999998</v>
      </c>
      <c r="Q63" s="1">
        <v>0.3165</v>
      </c>
      <c r="R63" s="14">
        <f t="shared" si="3"/>
        <v>3.6999999999999811E-3</v>
      </c>
    </row>
    <row r="64" spans="2:18" s="2" customFormat="1">
      <c r="B64" s="15">
        <v>0</v>
      </c>
      <c r="C64" s="15">
        <v>3</v>
      </c>
      <c r="D64" s="32">
        <v>12.4923</v>
      </c>
      <c r="E64" s="32">
        <v>12.491300000000001</v>
      </c>
      <c r="F64" s="11">
        <f t="shared" si="0"/>
        <v>9.9999999999944578E-4</v>
      </c>
      <c r="G64" s="12"/>
      <c r="H64" s="1">
        <v>9.2220300000000005E-2</v>
      </c>
      <c r="I64" s="1">
        <v>9.2280200000000007E-2</v>
      </c>
      <c r="J64" s="11">
        <f t="shared" si="1"/>
        <v>-5.9900000000001619E-5</v>
      </c>
      <c r="K64" s="12"/>
      <c r="L64" s="32">
        <v>0.30259999999999998</v>
      </c>
      <c r="M64" s="32">
        <v>0.3019</v>
      </c>
      <c r="N64" s="14">
        <f t="shared" si="2"/>
        <v>6.9999999999997842E-4</v>
      </c>
      <c r="O64" s="13"/>
      <c r="P64" s="1">
        <v>0.29339999999999999</v>
      </c>
      <c r="Q64" s="1">
        <v>0.29299999999999998</v>
      </c>
      <c r="R64" s="14">
        <f t="shared" si="3"/>
        <v>4.0000000000001146E-4</v>
      </c>
    </row>
    <row r="65" spans="2:18" s="2" customFormat="1">
      <c r="B65" s="15">
        <v>-1</v>
      </c>
      <c r="C65" s="15">
        <v>3</v>
      </c>
      <c r="D65" s="32">
        <v>12.4297</v>
      </c>
      <c r="E65" s="32">
        <v>12.4536</v>
      </c>
      <c r="F65" s="11">
        <f t="shared" si="0"/>
        <v>-2.3899999999999366E-2</v>
      </c>
      <c r="G65" s="12"/>
      <c r="H65" s="1">
        <v>9.1992199999999996E-2</v>
      </c>
      <c r="I65" s="1">
        <v>9.1670500000000002E-2</v>
      </c>
      <c r="J65" s="11">
        <f t="shared" si="1"/>
        <v>3.2169999999999421E-4</v>
      </c>
      <c r="K65" s="12"/>
      <c r="L65" s="32">
        <v>0.3029</v>
      </c>
      <c r="M65" s="32">
        <v>0.30349999999999999</v>
      </c>
      <c r="N65" s="14">
        <f t="shared" si="2"/>
        <v>-5.9999999999998943E-4</v>
      </c>
      <c r="O65" s="13"/>
      <c r="P65" s="1">
        <v>0.29330000000000001</v>
      </c>
      <c r="Q65" s="1">
        <v>0.29249999999999998</v>
      </c>
      <c r="R65" s="14">
        <f t="shared" si="3"/>
        <v>8.0000000000002292E-4</v>
      </c>
    </row>
    <row r="66" spans="2:18" s="2" customFormat="1">
      <c r="B66" s="15">
        <v>-2</v>
      </c>
      <c r="C66" s="15">
        <v>3</v>
      </c>
      <c r="D66" s="32">
        <v>12.484500000000001</v>
      </c>
      <c r="E66" s="32">
        <v>12.5223</v>
      </c>
      <c r="F66" s="11">
        <f t="shared" si="0"/>
        <v>-3.7799999999998946E-2</v>
      </c>
      <c r="G66" s="12"/>
      <c r="H66" s="1">
        <v>9.2479699999999998E-2</v>
      </c>
      <c r="I66" s="1">
        <v>9.2501600000000003E-2</v>
      </c>
      <c r="J66" s="11">
        <f t="shared" si="1"/>
        <v>-2.1900000000005249E-5</v>
      </c>
      <c r="K66" s="12"/>
      <c r="L66" s="32">
        <v>0.30270000000000002</v>
      </c>
      <c r="M66" s="32">
        <v>0.30270000000000002</v>
      </c>
      <c r="N66" s="14">
        <f t="shared" si="2"/>
        <v>0</v>
      </c>
      <c r="O66" s="13"/>
      <c r="P66" s="1">
        <v>0.29339999999999999</v>
      </c>
      <c r="Q66" s="1">
        <v>0.29320000000000002</v>
      </c>
      <c r="R66" s="14">
        <f t="shared" si="3"/>
        <v>1.9999999999997797E-4</v>
      </c>
    </row>
    <row r="67" spans="2:18" s="2" customFormat="1">
      <c r="B67" s="15">
        <v>-1</v>
      </c>
      <c r="C67" s="15">
        <v>4</v>
      </c>
      <c r="D67" s="32">
        <v>12.491400000000001</v>
      </c>
      <c r="E67" s="32">
        <v>12.5115</v>
      </c>
      <c r="F67" s="11">
        <f t="shared" si="0"/>
        <v>-2.0099999999999341E-2</v>
      </c>
      <c r="G67" s="12"/>
      <c r="H67" s="1">
        <v>9.2688199999999998E-2</v>
      </c>
      <c r="I67" s="1">
        <v>9.2853900000000003E-2</v>
      </c>
      <c r="J67" s="11">
        <f t="shared" si="1"/>
        <v>-1.6570000000000473E-4</v>
      </c>
      <c r="K67" s="12"/>
      <c r="L67" s="32">
        <v>0.30120000000000002</v>
      </c>
      <c r="M67" s="32">
        <v>0.30080000000000001</v>
      </c>
      <c r="N67" s="14">
        <f t="shared" si="2"/>
        <v>4.0000000000001146E-4</v>
      </c>
      <c r="O67" s="13"/>
      <c r="P67" s="1">
        <v>0.2918</v>
      </c>
      <c r="Q67" s="1">
        <v>0.2898</v>
      </c>
      <c r="R67" s="14">
        <f t="shared" si="3"/>
        <v>2.0000000000000018E-3</v>
      </c>
    </row>
    <row r="68" spans="2:18" s="2" customFormat="1">
      <c r="B68" s="15">
        <v>0</v>
      </c>
      <c r="C68" s="15">
        <v>4</v>
      </c>
      <c r="D68" s="32">
        <v>12.5334</v>
      </c>
      <c r="E68" s="32">
        <v>12.562099999999999</v>
      </c>
      <c r="F68" s="11">
        <f t="shared" si="0"/>
        <v>-2.8699999999998838E-2</v>
      </c>
      <c r="G68" s="12"/>
      <c r="H68" s="1">
        <v>9.2752299999999996E-2</v>
      </c>
      <c r="I68" s="1">
        <v>9.2768400000000001E-2</v>
      </c>
      <c r="J68" s="11">
        <f t="shared" si="1"/>
        <v>-1.6100000000004999E-5</v>
      </c>
      <c r="K68" s="12"/>
      <c r="L68" s="32">
        <v>0.30199999999999999</v>
      </c>
      <c r="M68" s="32">
        <v>0.3024</v>
      </c>
      <c r="N68" s="14">
        <f t="shared" si="2"/>
        <v>-4.0000000000001146E-4</v>
      </c>
      <c r="O68" s="13"/>
      <c r="P68" s="1">
        <v>0.29299999999999998</v>
      </c>
      <c r="Q68" s="1">
        <v>0.29220000000000002</v>
      </c>
      <c r="R68" s="14">
        <f t="shared" si="3"/>
        <v>7.999999999999674E-4</v>
      </c>
    </row>
    <row r="69" spans="2:18" s="2" customFormat="1">
      <c r="B69" s="15">
        <v>1</v>
      </c>
      <c r="C69" s="15">
        <v>4</v>
      </c>
      <c r="D69" s="32">
        <v>12.428100000000001</v>
      </c>
      <c r="E69" s="32">
        <v>12.495100000000001</v>
      </c>
      <c r="F69" s="11">
        <f t="shared" ref="F69" si="4">D69-E69</f>
        <v>-6.7000000000000171E-2</v>
      </c>
      <c r="G69" s="12"/>
      <c r="H69" s="1">
        <v>9.2639700000000005E-2</v>
      </c>
      <c r="I69" s="1">
        <v>9.2480400000000004E-2</v>
      </c>
      <c r="J69" s="11">
        <f t="shared" ref="J69" si="5">H69-I69</f>
        <v>1.5930000000000111E-4</v>
      </c>
      <c r="K69" s="12"/>
      <c r="L69" s="32">
        <v>0.30130000000000001</v>
      </c>
      <c r="M69" s="32">
        <v>0.30280000000000001</v>
      </c>
      <c r="N69" s="14">
        <f t="shared" ref="N69" si="6">L69-M69</f>
        <v>-1.5000000000000013E-3</v>
      </c>
      <c r="O69" s="13"/>
      <c r="P69" s="1">
        <v>0.29220000000000002</v>
      </c>
      <c r="Q69" s="1">
        <v>0.29310000000000003</v>
      </c>
      <c r="R69" s="14">
        <f t="shared" ref="R69" si="7">P69-Q69</f>
        <v>-9.000000000000119E-4</v>
      </c>
    </row>
    <row r="70" spans="2:18" s="2" customFormat="1">
      <c r="D70" s="9"/>
      <c r="G70" s="10"/>
      <c r="H70"/>
      <c r="K70" s="10"/>
      <c r="M70" s="13"/>
    </row>
    <row r="71" spans="2:18">
      <c r="B71" s="15" t="s">
        <v>34</v>
      </c>
      <c r="L71" s="15" t="s">
        <v>33</v>
      </c>
    </row>
    <row r="72" spans="2:18">
      <c r="B72" s="15">
        <v>1</v>
      </c>
      <c r="C72" s="33"/>
      <c r="D72" s="15" t="s">
        <v>30</v>
      </c>
      <c r="E72" s="15">
        <f>STDEV(F4:F69)</f>
        <v>4.1917873518826559E-2</v>
      </c>
      <c r="L72" s="15">
        <v>1</v>
      </c>
      <c r="M72" s="33"/>
      <c r="N72" s="15" t="s">
        <v>30</v>
      </c>
      <c r="O72" s="15">
        <f>STDEV(N4:N69)</f>
        <v>2.0990507345021482E-3</v>
      </c>
      <c r="Q72" s="15" t="s">
        <v>38</v>
      </c>
    </row>
    <row r="73" spans="2:18">
      <c r="B73" s="15">
        <v>2</v>
      </c>
      <c r="C73" s="33"/>
      <c r="D73" s="15" t="s">
        <v>32</v>
      </c>
      <c r="E73" s="15">
        <f>E72/SQRT(2)</f>
        <v>2.9640412618082264E-2</v>
      </c>
      <c r="L73" s="15">
        <v>2</v>
      </c>
      <c r="M73" s="33"/>
      <c r="N73" s="15" t="s">
        <v>32</v>
      </c>
      <c r="O73" s="15">
        <f>O72/SQRT(2)</f>
        <v>1.4842530084210723E-3</v>
      </c>
    </row>
    <row r="74" spans="2:18">
      <c r="B74" s="15">
        <v>3</v>
      </c>
      <c r="C74" s="34"/>
      <c r="D74" s="15" t="s">
        <v>30</v>
      </c>
      <c r="E74" s="15">
        <f>STDEV(D4:E69)</f>
        <v>1.5257864811482109</v>
      </c>
      <c r="L74" s="15">
        <v>3</v>
      </c>
      <c r="M74" s="34"/>
      <c r="N74" s="15" t="s">
        <v>30</v>
      </c>
      <c r="O74" s="15">
        <f>STDEV(L4:M69)</f>
        <v>5.698166182967656E-3</v>
      </c>
    </row>
    <row r="75" spans="2:18">
      <c r="B75" s="15">
        <v>4</v>
      </c>
      <c r="C75" s="34"/>
      <c r="D75" s="15" t="s">
        <v>31</v>
      </c>
      <c r="E75" s="9">
        <f>AVERAGE(D4:E69)</f>
        <v>12.292541651515151</v>
      </c>
      <c r="L75" s="15">
        <v>4</v>
      </c>
      <c r="N75" s="15" t="s">
        <v>35</v>
      </c>
      <c r="O75" s="15">
        <f>O74*O74-O73*O73</f>
        <v>3.0266090855709184E-5</v>
      </c>
      <c r="Q75" s="15" t="s">
        <v>37</v>
      </c>
    </row>
    <row r="76" spans="2:18">
      <c r="B76" s="15">
        <v>5</v>
      </c>
      <c r="D76" s="15" t="s">
        <v>36</v>
      </c>
      <c r="E76" s="9">
        <f>(E74*E74-E73*E73)/E75</f>
        <v>0.18931364220414343</v>
      </c>
      <c r="G76" s="15" t="s">
        <v>37</v>
      </c>
    </row>
    <row r="77" spans="2:18">
      <c r="B77" s="15">
        <v>6</v>
      </c>
      <c r="D77" s="35" t="s">
        <v>39</v>
      </c>
      <c r="E77" s="9">
        <f>E72/E75</f>
        <v>3.4100249327737569E-3</v>
      </c>
      <c r="G77" s="15" t="s">
        <v>38</v>
      </c>
    </row>
    <row r="79" spans="2:18">
      <c r="B79" s="15" t="s">
        <v>40</v>
      </c>
      <c r="C79" s="15" t="s">
        <v>42</v>
      </c>
    </row>
    <row r="80" spans="2:18">
      <c r="C80" s="15" t="s">
        <v>41</v>
      </c>
    </row>
    <row r="81" spans="3:3">
      <c r="C81" s="15" t="s">
        <v>43</v>
      </c>
    </row>
    <row r="82" spans="3:3">
      <c r="C82" s="15" t="s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84"/>
  <sheetViews>
    <sheetView topLeftCell="A61" workbookViewId="0">
      <selection activeCell="I77" sqref="I77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0.9</v>
      </c>
      <c r="E1" s="28" t="s">
        <v>19</v>
      </c>
      <c r="F1" s="29">
        <v>7.1999999999999995E-2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69.385300000000001</v>
      </c>
      <c r="E4" s="1">
        <v>66.048100000000005</v>
      </c>
      <c r="F4" s="5">
        <f>D4-E4</f>
        <v>3.3371999999999957</v>
      </c>
      <c r="G4" s="6"/>
      <c r="H4" s="1">
        <v>0.40866000000000002</v>
      </c>
      <c r="I4" s="1">
        <v>0.37065999999999999</v>
      </c>
      <c r="J4" s="5">
        <f>H4-I4</f>
        <v>3.8000000000000034E-2</v>
      </c>
      <c r="K4" s="6"/>
      <c r="L4" s="1">
        <v>0.44409999999999999</v>
      </c>
      <c r="M4" s="1">
        <v>0.4627</v>
      </c>
      <c r="N4" s="8">
        <f>L4-M4</f>
        <v>-1.8600000000000005E-2</v>
      </c>
      <c r="O4" s="7"/>
      <c r="P4" s="1">
        <v>0.36940000000000001</v>
      </c>
      <c r="Q4" s="1">
        <v>0.4017</v>
      </c>
      <c r="R4" s="8">
        <f>P4-Q4</f>
        <v>-3.2299999999999995E-2</v>
      </c>
    </row>
    <row r="5" spans="1:18" s="2" customFormat="1">
      <c r="B5">
        <v>0</v>
      </c>
      <c r="C5">
        <v>-4</v>
      </c>
      <c r="D5" s="1">
        <v>71.433899999999994</v>
      </c>
      <c r="E5" s="1">
        <v>69.085800000000006</v>
      </c>
      <c r="F5" s="5">
        <f t="shared" ref="F5:F67" si="0">D5-E5</f>
        <v>2.3480999999999881</v>
      </c>
      <c r="G5" s="6"/>
      <c r="H5" s="1">
        <v>0.41736600000000001</v>
      </c>
      <c r="I5" s="1">
        <v>0.39172299999999999</v>
      </c>
      <c r="J5" s="5">
        <f t="shared" ref="J5:J67" si="1">H5-I5</f>
        <v>2.5643000000000027E-2</v>
      </c>
      <c r="K5" s="6"/>
      <c r="L5" s="1">
        <v>0.44700000000000001</v>
      </c>
      <c r="M5" s="1">
        <v>0.4577</v>
      </c>
      <c r="N5" s="8">
        <f t="shared" ref="N5:N67" si="2">L5-M5</f>
        <v>-1.0699999999999987E-2</v>
      </c>
      <c r="O5" s="7"/>
      <c r="P5" s="1">
        <v>0.38140000000000002</v>
      </c>
      <c r="Q5" s="1">
        <v>0.39410000000000001</v>
      </c>
      <c r="R5" s="8">
        <f t="shared" ref="R5:R67" si="3">P5-Q5</f>
        <v>-1.2699999999999989E-2</v>
      </c>
    </row>
    <row r="6" spans="1:18" s="2" customFormat="1">
      <c r="B6">
        <v>1</v>
      </c>
      <c r="C6">
        <v>-4</v>
      </c>
      <c r="D6" s="1">
        <v>69.801100000000005</v>
      </c>
      <c r="E6" s="1">
        <v>68.597099999999998</v>
      </c>
      <c r="F6" s="5">
        <f t="shared" si="0"/>
        <v>1.2040000000000077</v>
      </c>
      <c r="G6" s="6"/>
      <c r="H6" s="1">
        <v>0.41349799999999998</v>
      </c>
      <c r="I6" s="1">
        <v>0.40138000000000001</v>
      </c>
      <c r="J6" s="5">
        <f t="shared" si="1"/>
        <v>1.2117999999999962E-2</v>
      </c>
      <c r="K6" s="6"/>
      <c r="L6" s="1">
        <v>0.45440000000000003</v>
      </c>
      <c r="M6" s="1">
        <v>0.44829999999999998</v>
      </c>
      <c r="N6" s="8">
        <f t="shared" si="2"/>
        <v>6.1000000000000498E-3</v>
      </c>
      <c r="O6" s="7"/>
      <c r="P6" s="1">
        <v>0.37440000000000001</v>
      </c>
      <c r="Q6" s="1">
        <v>0.38969999999999999</v>
      </c>
      <c r="R6" s="8">
        <f t="shared" si="3"/>
        <v>-1.529999999999998E-2</v>
      </c>
    </row>
    <row r="7" spans="1:18" s="2" customFormat="1">
      <c r="B7">
        <v>3</v>
      </c>
      <c r="C7">
        <v>-3</v>
      </c>
      <c r="D7" s="1">
        <v>69.307500000000005</v>
      </c>
      <c r="E7" s="1">
        <v>73.456000000000003</v>
      </c>
      <c r="F7" s="5">
        <f t="shared" si="0"/>
        <v>-4.1484999999999985</v>
      </c>
      <c r="G7" s="6"/>
      <c r="H7" s="1">
        <v>0.40423100000000001</v>
      </c>
      <c r="I7" s="1">
        <v>0.42757200000000001</v>
      </c>
      <c r="J7" s="5">
        <f t="shared" si="1"/>
        <v>-2.3341000000000001E-2</v>
      </c>
      <c r="K7" s="6"/>
      <c r="L7" s="1">
        <v>0.44519999999999998</v>
      </c>
      <c r="M7" s="1">
        <v>0.44290000000000002</v>
      </c>
      <c r="N7" s="8">
        <f t="shared" si="2"/>
        <v>2.2999999999999687E-3</v>
      </c>
      <c r="O7" s="7"/>
      <c r="P7" s="1">
        <v>0.36280000000000001</v>
      </c>
      <c r="Q7" s="1">
        <v>0.37680000000000002</v>
      </c>
      <c r="R7" s="8">
        <f t="shared" si="3"/>
        <v>-1.4000000000000012E-2</v>
      </c>
    </row>
    <row r="8" spans="1:18" s="2" customFormat="1">
      <c r="B8">
        <v>2</v>
      </c>
      <c r="C8">
        <v>-3</v>
      </c>
      <c r="D8" s="1">
        <v>66.7577</v>
      </c>
      <c r="E8" s="1">
        <v>69.5458</v>
      </c>
      <c r="F8" s="5">
        <f t="shared" si="0"/>
        <v>-2.7881</v>
      </c>
      <c r="G8" s="6"/>
      <c r="H8" s="1">
        <v>0.39387100000000003</v>
      </c>
      <c r="I8" s="1">
        <v>0.41065099999999999</v>
      </c>
      <c r="J8" s="5">
        <f t="shared" si="1"/>
        <v>-1.6779999999999962E-2</v>
      </c>
      <c r="K8" s="6"/>
      <c r="L8" s="1">
        <v>0.45540000000000003</v>
      </c>
      <c r="M8" s="1">
        <v>0.44969999999999999</v>
      </c>
      <c r="N8" s="8">
        <f t="shared" si="2"/>
        <v>5.7000000000000384E-3</v>
      </c>
      <c r="O8" s="7"/>
      <c r="P8" s="1">
        <v>0.37130000000000002</v>
      </c>
      <c r="Q8" s="1">
        <v>0.35980000000000001</v>
      </c>
      <c r="R8" s="8">
        <f t="shared" si="3"/>
        <v>1.150000000000001E-2</v>
      </c>
    </row>
    <row r="9" spans="1:18" s="2" customFormat="1">
      <c r="B9">
        <v>1</v>
      </c>
      <c r="C9">
        <v>-3</v>
      </c>
      <c r="D9" s="1">
        <v>72.576499999999996</v>
      </c>
      <c r="E9" s="1">
        <v>70.149199999999993</v>
      </c>
      <c r="F9" s="5">
        <f t="shared" si="0"/>
        <v>2.4273000000000025</v>
      </c>
      <c r="G9" s="6"/>
      <c r="H9" s="1">
        <v>0.43272500000000003</v>
      </c>
      <c r="I9" s="1">
        <v>0.40770800000000001</v>
      </c>
      <c r="J9" s="5">
        <f t="shared" si="1"/>
        <v>2.5017000000000011E-2</v>
      </c>
      <c r="K9" s="6"/>
      <c r="L9" s="1">
        <v>0.41139999999999999</v>
      </c>
      <c r="M9" s="1">
        <v>0.45240000000000002</v>
      </c>
      <c r="N9" s="8">
        <f t="shared" si="2"/>
        <v>-4.1000000000000036E-2</v>
      </c>
      <c r="O9" s="7"/>
      <c r="P9" s="1">
        <v>0.34420000000000001</v>
      </c>
      <c r="Q9" s="1">
        <v>0.376</v>
      </c>
      <c r="R9" s="8">
        <f t="shared" si="3"/>
        <v>-3.1799999999999995E-2</v>
      </c>
    </row>
    <row r="10" spans="1:18" s="2" customFormat="1">
      <c r="B10">
        <v>0</v>
      </c>
      <c r="C10">
        <v>-3</v>
      </c>
      <c r="D10" s="1">
        <v>66.915000000000006</v>
      </c>
      <c r="E10" s="1">
        <v>69.738399999999999</v>
      </c>
      <c r="F10" s="5">
        <f t="shared" si="0"/>
        <v>-2.8233999999999924</v>
      </c>
      <c r="G10" s="6"/>
      <c r="H10" s="1">
        <v>0.39293800000000001</v>
      </c>
      <c r="I10" s="1">
        <v>0.40130500000000002</v>
      </c>
      <c r="J10" s="5">
        <f t="shared" si="1"/>
        <v>-8.3670000000000133E-3</v>
      </c>
      <c r="K10" s="6"/>
      <c r="L10" s="1">
        <v>0.46629999999999999</v>
      </c>
      <c r="M10" s="1">
        <v>0.4481</v>
      </c>
      <c r="N10" s="8">
        <f t="shared" si="2"/>
        <v>1.8199999999999994E-2</v>
      </c>
      <c r="O10" s="7"/>
      <c r="P10" s="1">
        <v>0.38219999999999998</v>
      </c>
      <c r="Q10" s="1">
        <v>0.37059999999999998</v>
      </c>
      <c r="R10" s="8">
        <f t="shared" si="3"/>
        <v>1.1599999999999999E-2</v>
      </c>
    </row>
    <row r="11" spans="1:18" s="2" customFormat="1">
      <c r="B11">
        <v>-1</v>
      </c>
      <c r="C11">
        <v>-3</v>
      </c>
      <c r="D11" s="1">
        <v>70.829499999999996</v>
      </c>
      <c r="E11" s="1">
        <v>68.214200000000005</v>
      </c>
      <c r="F11" s="5">
        <f t="shared" si="0"/>
        <v>2.6152999999999906</v>
      </c>
      <c r="G11" s="6"/>
      <c r="H11" s="1">
        <v>0.40981899999999999</v>
      </c>
      <c r="I11" s="1">
        <v>0.38453100000000001</v>
      </c>
      <c r="J11" s="5">
        <f t="shared" si="1"/>
        <v>2.5287999999999977E-2</v>
      </c>
      <c r="K11" s="6"/>
      <c r="L11" s="1">
        <v>0.44</v>
      </c>
      <c r="M11" s="1">
        <v>0.439</v>
      </c>
      <c r="N11" s="8">
        <f t="shared" si="2"/>
        <v>1.0000000000000009E-3</v>
      </c>
      <c r="O11" s="7"/>
      <c r="P11" s="1">
        <v>0.37430000000000002</v>
      </c>
      <c r="Q11" s="1">
        <v>0.37440000000000001</v>
      </c>
      <c r="R11" s="8">
        <f t="shared" si="3"/>
        <v>-9.9999999999988987E-5</v>
      </c>
    </row>
    <row r="12" spans="1:18" s="2" customFormat="1">
      <c r="B12">
        <v>-2</v>
      </c>
      <c r="C12">
        <v>-3</v>
      </c>
      <c r="D12" s="1">
        <v>68.393600000000006</v>
      </c>
      <c r="E12" s="1">
        <v>69.894300000000001</v>
      </c>
      <c r="F12" s="5">
        <f t="shared" si="0"/>
        <v>-1.5006999999999948</v>
      </c>
      <c r="G12" s="6"/>
      <c r="H12" s="1">
        <v>0.40167000000000003</v>
      </c>
      <c r="I12" s="1">
        <v>0.400451</v>
      </c>
      <c r="J12" s="5">
        <f t="shared" si="1"/>
        <v>1.2190000000000256E-3</v>
      </c>
      <c r="K12" s="6"/>
      <c r="L12" s="1">
        <v>0.4622</v>
      </c>
      <c r="M12" s="1">
        <v>0.4582</v>
      </c>
      <c r="N12" s="8">
        <f t="shared" si="2"/>
        <v>4.0000000000000036E-3</v>
      </c>
      <c r="O12" s="7"/>
      <c r="P12" s="1">
        <v>0.37530000000000002</v>
      </c>
      <c r="Q12" s="1">
        <v>0.38500000000000001</v>
      </c>
      <c r="R12" s="8">
        <f t="shared" si="3"/>
        <v>-9.6999999999999864E-3</v>
      </c>
    </row>
    <row r="13" spans="1:18" s="2" customFormat="1">
      <c r="B13">
        <v>-3</v>
      </c>
      <c r="C13">
        <v>-3</v>
      </c>
      <c r="D13" s="1">
        <v>66.897199999999998</v>
      </c>
      <c r="E13" s="1">
        <v>67.267300000000006</v>
      </c>
      <c r="F13" s="5">
        <f t="shared" si="0"/>
        <v>-0.37010000000000787</v>
      </c>
      <c r="G13" s="6"/>
      <c r="H13" s="1">
        <v>0.38118600000000002</v>
      </c>
      <c r="I13" s="1">
        <v>0.38679200000000002</v>
      </c>
      <c r="J13" s="5">
        <f t="shared" si="1"/>
        <v>-5.6059999999999999E-3</v>
      </c>
      <c r="K13" s="6"/>
      <c r="L13" s="1">
        <v>0.4793</v>
      </c>
      <c r="M13" s="1">
        <v>0.4577</v>
      </c>
      <c r="N13" s="8">
        <f t="shared" si="2"/>
        <v>2.1600000000000008E-2</v>
      </c>
      <c r="O13" s="7"/>
      <c r="P13" s="1">
        <v>0.40820000000000001</v>
      </c>
      <c r="Q13" s="1">
        <v>0.3921</v>
      </c>
      <c r="R13" s="8">
        <f t="shared" si="3"/>
        <v>1.6100000000000003E-2</v>
      </c>
    </row>
    <row r="14" spans="1:18" s="2" customFormat="1">
      <c r="B14">
        <v>-4</v>
      </c>
      <c r="C14">
        <v>-2</v>
      </c>
      <c r="D14" s="1">
        <v>65.846100000000007</v>
      </c>
      <c r="E14" s="1">
        <v>68.703999999999994</v>
      </c>
      <c r="F14" s="5">
        <f t="shared" si="0"/>
        <v>-2.8578999999999866</v>
      </c>
      <c r="G14" s="6"/>
      <c r="H14" s="1">
        <v>0.38216600000000001</v>
      </c>
      <c r="I14" s="1">
        <v>0.397787</v>
      </c>
      <c r="J14" s="5">
        <f t="shared" si="1"/>
        <v>-1.5620999999999996E-2</v>
      </c>
      <c r="K14" s="6"/>
      <c r="L14" s="1">
        <v>0.46629999999999999</v>
      </c>
      <c r="M14" s="1">
        <v>0.43540000000000001</v>
      </c>
      <c r="N14" s="8">
        <f t="shared" si="2"/>
        <v>3.0899999999999983E-2</v>
      </c>
      <c r="O14" s="7"/>
      <c r="P14" s="1">
        <v>0.39650000000000002</v>
      </c>
      <c r="Q14" s="1">
        <v>0.36209999999999998</v>
      </c>
      <c r="R14" s="8">
        <f t="shared" si="3"/>
        <v>3.4400000000000042E-2</v>
      </c>
    </row>
    <row r="15" spans="1:18" s="2" customFormat="1">
      <c r="B15">
        <v>-3</v>
      </c>
      <c r="C15">
        <v>-2</v>
      </c>
      <c r="D15" s="1">
        <v>70.211200000000005</v>
      </c>
      <c r="E15" s="1">
        <v>68.907600000000002</v>
      </c>
      <c r="F15" s="5">
        <f t="shared" si="0"/>
        <v>1.303600000000003</v>
      </c>
      <c r="G15" s="6"/>
      <c r="H15" s="1">
        <v>0.40741899999999998</v>
      </c>
      <c r="I15" s="1">
        <v>0.40282699999999999</v>
      </c>
      <c r="J15" s="5">
        <f t="shared" si="1"/>
        <v>4.591999999999985E-3</v>
      </c>
      <c r="K15" s="6"/>
      <c r="L15" s="1">
        <v>0.43930000000000002</v>
      </c>
      <c r="M15" s="1">
        <v>0.4486</v>
      </c>
      <c r="N15" s="8">
        <f t="shared" si="2"/>
        <v>-9.299999999999975E-3</v>
      </c>
      <c r="O15" s="7"/>
      <c r="P15" s="1">
        <v>0.35370000000000001</v>
      </c>
      <c r="Q15" s="1">
        <v>0.36570000000000003</v>
      </c>
      <c r="R15" s="8">
        <f t="shared" si="3"/>
        <v>-1.2000000000000011E-2</v>
      </c>
    </row>
    <row r="16" spans="1:18" s="2" customFormat="1">
      <c r="B16">
        <v>-2</v>
      </c>
      <c r="C16">
        <v>-2</v>
      </c>
      <c r="D16" s="1">
        <v>68.996899999999997</v>
      </c>
      <c r="E16" s="1">
        <v>67.158799999999999</v>
      </c>
      <c r="F16" s="5">
        <f t="shared" si="0"/>
        <v>1.8380999999999972</v>
      </c>
      <c r="G16" s="6"/>
      <c r="H16" s="1">
        <v>0.39613100000000001</v>
      </c>
      <c r="I16" s="1">
        <v>0.38118200000000002</v>
      </c>
      <c r="J16" s="5">
        <f t="shared" si="1"/>
        <v>1.494899999999999E-2</v>
      </c>
      <c r="K16" s="6"/>
      <c r="L16" s="1">
        <v>0.45440000000000003</v>
      </c>
      <c r="M16" s="1">
        <v>0.46239999999999998</v>
      </c>
      <c r="N16" s="8">
        <f t="shared" si="2"/>
        <v>-7.9999999999999516E-3</v>
      </c>
      <c r="O16" s="7"/>
      <c r="P16" s="1">
        <v>0.38940000000000002</v>
      </c>
      <c r="Q16" s="1">
        <v>0.40939999999999999</v>
      </c>
      <c r="R16" s="8">
        <f t="shared" si="3"/>
        <v>-1.9999999999999962E-2</v>
      </c>
    </row>
    <row r="17" spans="2:18" s="2" customFormat="1">
      <c r="B17">
        <v>-1</v>
      </c>
      <c r="C17">
        <v>-2</v>
      </c>
      <c r="D17" s="1">
        <v>63.6785</v>
      </c>
      <c r="E17" s="1">
        <v>72.936599999999999</v>
      </c>
      <c r="F17" s="5">
        <f t="shared" si="0"/>
        <v>-9.2580999999999989</v>
      </c>
      <c r="G17" s="6"/>
      <c r="H17" s="1">
        <v>0.35969600000000002</v>
      </c>
      <c r="I17" s="1">
        <v>0.42493999999999998</v>
      </c>
      <c r="J17" s="5">
        <f t="shared" si="1"/>
        <v>-6.5243999999999969E-2</v>
      </c>
      <c r="K17" s="6"/>
      <c r="L17" s="1">
        <v>0.50519999999999998</v>
      </c>
      <c r="M17" s="1">
        <v>0.40479999999999999</v>
      </c>
      <c r="N17" s="8">
        <f t="shared" si="2"/>
        <v>0.10039999999999999</v>
      </c>
      <c r="O17" s="7"/>
      <c r="P17" s="1">
        <v>0.41089999999999999</v>
      </c>
      <c r="Q17" s="1">
        <v>0.33139999999999997</v>
      </c>
      <c r="R17" s="8">
        <f t="shared" si="3"/>
        <v>7.9500000000000015E-2</v>
      </c>
    </row>
    <row r="18" spans="2:18" s="2" customFormat="1">
      <c r="B18">
        <v>0</v>
      </c>
      <c r="C18">
        <v>-2</v>
      </c>
      <c r="D18" s="1">
        <v>66.725499999999997</v>
      </c>
      <c r="E18" s="1">
        <v>67.597499999999997</v>
      </c>
      <c r="F18" s="5">
        <f t="shared" si="0"/>
        <v>-0.87199999999999989</v>
      </c>
      <c r="G18" s="6"/>
      <c r="H18" s="1">
        <v>0.385351</v>
      </c>
      <c r="I18" s="1">
        <v>0.39055600000000001</v>
      </c>
      <c r="J18" s="5">
        <f t="shared" si="1"/>
        <v>-5.2050000000000152E-3</v>
      </c>
      <c r="K18" s="6"/>
      <c r="L18" s="1">
        <v>0.46679999999999999</v>
      </c>
      <c r="M18" s="1">
        <v>0.45219999999999999</v>
      </c>
      <c r="N18" s="8">
        <f t="shared" si="2"/>
        <v>1.4600000000000002E-2</v>
      </c>
      <c r="O18" s="7"/>
      <c r="P18" s="1">
        <v>0.38450000000000001</v>
      </c>
      <c r="Q18" s="1">
        <v>0.38159999999999999</v>
      </c>
      <c r="R18" s="8">
        <f t="shared" si="3"/>
        <v>2.9000000000000137E-3</v>
      </c>
    </row>
    <row r="19" spans="2:18" s="2" customFormat="1">
      <c r="B19">
        <v>1</v>
      </c>
      <c r="C19">
        <v>-2</v>
      </c>
      <c r="D19" s="1">
        <v>66.2697</v>
      </c>
      <c r="E19" s="1">
        <v>68.346000000000004</v>
      </c>
      <c r="F19" s="5">
        <f t="shared" si="0"/>
        <v>-2.0763000000000034</v>
      </c>
      <c r="G19" s="6"/>
      <c r="H19" s="1">
        <v>0.378243</v>
      </c>
      <c r="I19" s="1">
        <v>0.38962400000000003</v>
      </c>
      <c r="J19" s="5">
        <f t="shared" si="1"/>
        <v>-1.138100000000003E-2</v>
      </c>
      <c r="K19" s="6"/>
      <c r="L19" s="1">
        <v>0.4879</v>
      </c>
      <c r="M19" s="1">
        <v>0.46479999999999999</v>
      </c>
      <c r="N19" s="8">
        <f t="shared" si="2"/>
        <v>2.3100000000000009E-2</v>
      </c>
      <c r="O19" s="7"/>
      <c r="P19" s="1">
        <v>0.42309999999999998</v>
      </c>
      <c r="Q19" s="1">
        <v>0.39069999999999999</v>
      </c>
      <c r="R19" s="8">
        <f t="shared" si="3"/>
        <v>3.2399999999999984E-2</v>
      </c>
    </row>
    <row r="20" spans="2:18" s="2" customFormat="1">
      <c r="B20">
        <v>2</v>
      </c>
      <c r="C20">
        <v>-2</v>
      </c>
      <c r="D20" s="1">
        <v>68.311300000000003</v>
      </c>
      <c r="E20" s="1">
        <v>72.483500000000006</v>
      </c>
      <c r="F20" s="5">
        <f t="shared" si="0"/>
        <v>-4.1722000000000037</v>
      </c>
      <c r="G20" s="6"/>
      <c r="H20" s="1">
        <v>0.389961</v>
      </c>
      <c r="I20" s="1">
        <v>0.41777399999999998</v>
      </c>
      <c r="J20" s="5">
        <f t="shared" si="1"/>
        <v>-2.7812999999999977E-2</v>
      </c>
      <c r="K20" s="6"/>
      <c r="L20" s="1">
        <v>0.46810000000000002</v>
      </c>
      <c r="M20" s="1">
        <v>0.43609999999999999</v>
      </c>
      <c r="N20" s="8">
        <f t="shared" si="2"/>
        <v>3.2000000000000028E-2</v>
      </c>
      <c r="O20" s="7"/>
      <c r="P20" s="1">
        <v>0.37140000000000001</v>
      </c>
      <c r="Q20" s="1">
        <v>0.36349999999999999</v>
      </c>
      <c r="R20" s="8">
        <f t="shared" si="3"/>
        <v>7.9000000000000181E-3</v>
      </c>
    </row>
    <row r="21" spans="2:18" s="2" customFormat="1">
      <c r="B21">
        <v>3</v>
      </c>
      <c r="C21">
        <v>-2</v>
      </c>
      <c r="D21" s="1">
        <v>67.3874</v>
      </c>
      <c r="E21" s="1">
        <v>68.566199999999995</v>
      </c>
      <c r="F21" s="5">
        <f t="shared" si="0"/>
        <v>-1.1787999999999954</v>
      </c>
      <c r="G21" s="6"/>
      <c r="H21" s="1">
        <v>0.38992100000000002</v>
      </c>
      <c r="I21" s="1">
        <v>0.40360200000000002</v>
      </c>
      <c r="J21" s="5">
        <f t="shared" si="1"/>
        <v>-1.3680999999999999E-2</v>
      </c>
      <c r="K21" s="6"/>
      <c r="L21" s="1">
        <v>0.46529999999999999</v>
      </c>
      <c r="M21" s="1">
        <v>0.44629999999999997</v>
      </c>
      <c r="N21" s="8">
        <f t="shared" si="2"/>
        <v>1.9000000000000017E-2</v>
      </c>
      <c r="O21" s="7"/>
      <c r="P21" s="1">
        <v>0.38329999999999997</v>
      </c>
      <c r="Q21" s="1">
        <v>0.36759999999999998</v>
      </c>
      <c r="R21" s="8">
        <f t="shared" si="3"/>
        <v>1.5699999999999992E-2</v>
      </c>
    </row>
    <row r="22" spans="2:18" s="2" customFormat="1">
      <c r="B22">
        <v>4</v>
      </c>
      <c r="C22">
        <v>-2</v>
      </c>
      <c r="D22" s="1">
        <v>67.018900000000002</v>
      </c>
      <c r="E22" s="1">
        <v>68.786699999999996</v>
      </c>
      <c r="F22" s="5">
        <f t="shared" si="0"/>
        <v>-1.767799999999994</v>
      </c>
      <c r="G22" s="6"/>
      <c r="H22" s="1">
        <v>0.38984200000000002</v>
      </c>
      <c r="I22" s="1">
        <v>0.39525900000000003</v>
      </c>
      <c r="J22" s="5">
        <f t="shared" si="1"/>
        <v>-5.4170000000000051E-3</v>
      </c>
      <c r="K22" s="6"/>
      <c r="L22" s="1">
        <v>0.439</v>
      </c>
      <c r="M22" s="1">
        <v>0.4471</v>
      </c>
      <c r="N22" s="8">
        <f t="shared" si="2"/>
        <v>-8.0999999999999961E-3</v>
      </c>
      <c r="O22" s="7"/>
      <c r="P22" s="1">
        <v>0.3755</v>
      </c>
      <c r="Q22" s="1">
        <v>0.38719999999999999</v>
      </c>
      <c r="R22" s="8">
        <f t="shared" si="3"/>
        <v>-1.1699999999999988E-2</v>
      </c>
    </row>
    <row r="23" spans="2:18" s="2" customFormat="1">
      <c r="B23">
        <v>5</v>
      </c>
      <c r="C23">
        <v>-1</v>
      </c>
      <c r="D23" s="1">
        <v>64.508300000000006</v>
      </c>
      <c r="E23" s="1">
        <v>66.845399999999998</v>
      </c>
      <c r="F23" s="5">
        <f t="shared" si="0"/>
        <v>-2.3370999999999924</v>
      </c>
      <c r="G23" s="6"/>
      <c r="H23" s="1">
        <v>0.36227999999999999</v>
      </c>
      <c r="I23" s="1">
        <v>0.37939200000000001</v>
      </c>
      <c r="J23" s="5">
        <f t="shared" si="1"/>
        <v>-1.7112000000000016E-2</v>
      </c>
      <c r="K23" s="6"/>
      <c r="L23" s="1">
        <v>0.47020000000000001</v>
      </c>
      <c r="M23" s="1">
        <v>0.46710000000000002</v>
      </c>
      <c r="N23" s="8">
        <f t="shared" si="2"/>
        <v>3.0999999999999917E-3</v>
      </c>
      <c r="O23" s="7"/>
      <c r="P23" s="1">
        <v>0.40089999999999998</v>
      </c>
      <c r="Q23" s="1">
        <v>0.4133</v>
      </c>
      <c r="R23" s="8">
        <f t="shared" si="3"/>
        <v>-1.2400000000000022E-2</v>
      </c>
    </row>
    <row r="24" spans="2:18" s="2" customFormat="1">
      <c r="B24">
        <v>4</v>
      </c>
      <c r="C24">
        <v>-1</v>
      </c>
      <c r="D24" s="1">
        <v>68.331800000000001</v>
      </c>
      <c r="E24" s="1">
        <v>69.758399999999995</v>
      </c>
      <c r="F24" s="5">
        <f t="shared" si="0"/>
        <v>-1.4265999999999934</v>
      </c>
      <c r="G24" s="6"/>
      <c r="H24" s="1">
        <v>0.39680599999999999</v>
      </c>
      <c r="I24" s="1">
        <v>0.39691300000000002</v>
      </c>
      <c r="J24" s="5">
        <f t="shared" si="1"/>
        <v>-1.0700000000002374E-4</v>
      </c>
      <c r="K24" s="6"/>
      <c r="L24" s="1">
        <v>0.45639999999999997</v>
      </c>
      <c r="M24" s="1">
        <v>0.46</v>
      </c>
      <c r="N24" s="8">
        <f t="shared" si="2"/>
        <v>-3.6000000000000476E-3</v>
      </c>
      <c r="O24" s="7"/>
      <c r="P24" s="1">
        <v>0.38090000000000002</v>
      </c>
      <c r="Q24" s="1">
        <v>0.35299999999999998</v>
      </c>
      <c r="R24" s="8">
        <f t="shared" si="3"/>
        <v>2.7900000000000036E-2</v>
      </c>
    </row>
    <row r="25" spans="2:18" s="2" customFormat="1">
      <c r="B25">
        <v>3</v>
      </c>
      <c r="C25">
        <v>-1</v>
      </c>
      <c r="D25" s="1">
        <v>68.612399999999994</v>
      </c>
      <c r="E25" s="1">
        <v>69.962000000000003</v>
      </c>
      <c r="F25" s="5">
        <f t="shared" si="0"/>
        <v>-1.3496000000000095</v>
      </c>
      <c r="G25" s="6"/>
      <c r="H25" s="1">
        <v>0.39163100000000001</v>
      </c>
      <c r="I25" s="1">
        <v>0.398482</v>
      </c>
      <c r="J25" s="5">
        <f t="shared" si="1"/>
        <v>-6.850999999999996E-3</v>
      </c>
      <c r="K25" s="6"/>
      <c r="L25" s="1">
        <v>0.45729999999999998</v>
      </c>
      <c r="M25" s="1">
        <v>0.45340000000000003</v>
      </c>
      <c r="N25" s="8">
        <f t="shared" si="2"/>
        <v>3.8999999999999591E-3</v>
      </c>
      <c r="O25" s="7"/>
      <c r="P25" s="1">
        <v>0.39169999999999999</v>
      </c>
      <c r="Q25" s="1">
        <v>0.38650000000000001</v>
      </c>
      <c r="R25" s="8">
        <f t="shared" si="3"/>
        <v>5.1999999999999824E-3</v>
      </c>
    </row>
    <row r="26" spans="2:18" s="2" customFormat="1">
      <c r="B26">
        <v>2</v>
      </c>
      <c r="C26">
        <v>-1</v>
      </c>
      <c r="D26" s="1">
        <v>70.419600000000003</v>
      </c>
      <c r="E26" s="1">
        <v>67.743700000000004</v>
      </c>
      <c r="F26" s="5">
        <f t="shared" si="0"/>
        <v>2.6758999999999986</v>
      </c>
      <c r="G26" s="6"/>
      <c r="H26" s="1">
        <v>0.408275</v>
      </c>
      <c r="I26" s="1">
        <v>0.385021</v>
      </c>
      <c r="J26" s="5">
        <f t="shared" si="1"/>
        <v>2.3253999999999997E-2</v>
      </c>
      <c r="K26" s="6"/>
      <c r="L26" s="1">
        <v>0.4471</v>
      </c>
      <c r="M26" s="1">
        <v>0.46339999999999998</v>
      </c>
      <c r="N26" s="8">
        <f t="shared" si="2"/>
        <v>-1.6299999999999981E-2</v>
      </c>
      <c r="O26" s="7"/>
      <c r="P26" s="1">
        <v>0.37109999999999999</v>
      </c>
      <c r="Q26" s="1">
        <v>0.38819999999999999</v>
      </c>
      <c r="R26" s="8">
        <f t="shared" si="3"/>
        <v>-1.7100000000000004E-2</v>
      </c>
    </row>
    <row r="27" spans="2:18" s="2" customFormat="1">
      <c r="B27">
        <v>1</v>
      </c>
      <c r="C27">
        <v>-1</v>
      </c>
      <c r="D27" s="1">
        <v>68.946200000000005</v>
      </c>
      <c r="E27" s="1">
        <v>71.377099999999999</v>
      </c>
      <c r="F27" s="5">
        <f t="shared" si="0"/>
        <v>-2.4308999999999941</v>
      </c>
      <c r="G27" s="6"/>
      <c r="H27" s="1">
        <v>0.40445900000000001</v>
      </c>
      <c r="I27" s="1">
        <v>0.40260200000000002</v>
      </c>
      <c r="J27" s="5">
        <f t="shared" si="1"/>
        <v>1.8569999999999975E-3</v>
      </c>
      <c r="K27" s="6"/>
      <c r="L27" s="1">
        <v>0.45950000000000002</v>
      </c>
      <c r="M27" s="1">
        <v>0.44469999999999998</v>
      </c>
      <c r="N27" s="8">
        <f t="shared" si="2"/>
        <v>1.4800000000000035E-2</v>
      </c>
      <c r="O27" s="7"/>
      <c r="P27" s="1">
        <v>0.37719999999999998</v>
      </c>
      <c r="Q27" s="1">
        <v>0.36840000000000001</v>
      </c>
      <c r="R27" s="8">
        <f t="shared" si="3"/>
        <v>8.7999999999999745E-3</v>
      </c>
    </row>
    <row r="28" spans="2:18" s="2" customFormat="1">
      <c r="B28">
        <v>0</v>
      </c>
      <c r="C28">
        <v>-1</v>
      </c>
      <c r="D28" s="1">
        <v>68.410300000000007</v>
      </c>
      <c r="E28" s="1">
        <v>70.542299999999997</v>
      </c>
      <c r="F28" s="5">
        <f t="shared" si="0"/>
        <v>-2.1319999999999908</v>
      </c>
      <c r="G28" s="6"/>
      <c r="H28" s="1">
        <v>0.40160600000000002</v>
      </c>
      <c r="I28" s="1">
        <v>0.40441899999999997</v>
      </c>
      <c r="J28" s="5">
        <f t="shared" si="1"/>
        <v>-2.8129999999999544E-3</v>
      </c>
      <c r="K28" s="6"/>
      <c r="L28" s="1">
        <v>0.42380000000000001</v>
      </c>
      <c r="M28" s="1">
        <v>0.44850000000000001</v>
      </c>
      <c r="N28" s="8">
        <f t="shared" si="2"/>
        <v>-2.47E-2</v>
      </c>
      <c r="O28" s="7"/>
      <c r="P28" s="1">
        <v>0.35299999999999998</v>
      </c>
      <c r="Q28" s="1">
        <v>0.35870000000000002</v>
      </c>
      <c r="R28" s="8">
        <f t="shared" si="3"/>
        <v>-5.7000000000000384E-3</v>
      </c>
    </row>
    <row r="29" spans="2:18" s="2" customFormat="1">
      <c r="B29">
        <v>-1</v>
      </c>
      <c r="C29">
        <v>-1</v>
      </c>
      <c r="D29" s="1">
        <v>66.801500000000004</v>
      </c>
      <c r="E29" s="1">
        <v>67.903599999999997</v>
      </c>
      <c r="F29" s="5">
        <f t="shared" si="0"/>
        <v>-1.102099999999993</v>
      </c>
      <c r="G29" s="6"/>
      <c r="H29" s="1">
        <v>0.38464900000000002</v>
      </c>
      <c r="I29" s="1">
        <v>0.38852500000000001</v>
      </c>
      <c r="J29" s="5">
        <f t="shared" si="1"/>
        <v>-3.8759999999999906E-3</v>
      </c>
      <c r="K29" s="6"/>
      <c r="L29" s="1">
        <v>0.46529999999999999</v>
      </c>
      <c r="M29" s="1">
        <v>0.47320000000000001</v>
      </c>
      <c r="N29" s="8">
        <f t="shared" si="2"/>
        <v>-7.9000000000000181E-3</v>
      </c>
      <c r="O29" s="7"/>
      <c r="P29" s="1">
        <v>0.39389999999999997</v>
      </c>
      <c r="Q29" s="1">
        <v>0.38400000000000001</v>
      </c>
      <c r="R29" s="8">
        <f t="shared" si="3"/>
        <v>9.8999999999999644E-3</v>
      </c>
    </row>
    <row r="30" spans="2:18" s="2" customFormat="1">
      <c r="B30">
        <v>-2</v>
      </c>
      <c r="C30">
        <v>-1</v>
      </c>
      <c r="D30" s="1">
        <v>65.496200000000002</v>
      </c>
      <c r="E30" s="1">
        <v>70.3386</v>
      </c>
      <c r="F30" s="5">
        <f t="shared" si="0"/>
        <v>-4.8423999999999978</v>
      </c>
      <c r="G30" s="6"/>
      <c r="H30" s="1">
        <v>0.37413600000000002</v>
      </c>
      <c r="I30" s="1">
        <v>0.40381299999999998</v>
      </c>
      <c r="J30" s="5">
        <f t="shared" si="1"/>
        <v>-2.9676999999999953E-2</v>
      </c>
      <c r="K30" s="6"/>
      <c r="L30" s="1">
        <v>0.46189999999999998</v>
      </c>
      <c r="M30" s="1">
        <v>0.42949999999999999</v>
      </c>
      <c r="N30" s="8">
        <f t="shared" si="2"/>
        <v>3.2399999999999984E-2</v>
      </c>
      <c r="O30" s="7"/>
      <c r="P30" s="1">
        <v>0.39069999999999999</v>
      </c>
      <c r="Q30" s="1">
        <v>0.35420000000000001</v>
      </c>
      <c r="R30" s="8">
        <f t="shared" si="3"/>
        <v>3.6499999999999977E-2</v>
      </c>
    </row>
    <row r="31" spans="2:18" s="2" customFormat="1">
      <c r="B31">
        <v>-3</v>
      </c>
      <c r="C31">
        <v>-1</v>
      </c>
      <c r="D31" s="1">
        <v>66.937799999999996</v>
      </c>
      <c r="E31" s="1">
        <v>66.7637</v>
      </c>
      <c r="F31" s="5">
        <f t="shared" si="0"/>
        <v>0.1740999999999957</v>
      </c>
      <c r="G31" s="6"/>
      <c r="H31" s="1">
        <v>0.39802700000000002</v>
      </c>
      <c r="I31" s="1">
        <v>0.38714100000000001</v>
      </c>
      <c r="J31" s="5">
        <f t="shared" si="1"/>
        <v>1.0886000000000007E-2</v>
      </c>
      <c r="K31" s="6"/>
      <c r="L31" s="1">
        <v>0.44750000000000001</v>
      </c>
      <c r="M31" s="1">
        <v>0.45190000000000002</v>
      </c>
      <c r="N31" s="8">
        <f t="shared" si="2"/>
        <v>-4.400000000000015E-3</v>
      </c>
      <c r="O31" s="7"/>
      <c r="P31" s="1">
        <v>0.36420000000000002</v>
      </c>
      <c r="Q31" s="1">
        <v>0.36520000000000002</v>
      </c>
      <c r="R31" s="8">
        <f t="shared" si="3"/>
        <v>-1.0000000000000009E-3</v>
      </c>
    </row>
    <row r="32" spans="2:18" s="2" customFormat="1">
      <c r="B32">
        <v>-4</v>
      </c>
      <c r="C32">
        <v>-1</v>
      </c>
      <c r="D32" s="1">
        <v>67.917900000000003</v>
      </c>
      <c r="E32" s="1">
        <v>65.523399999999995</v>
      </c>
      <c r="F32" s="5">
        <f t="shared" si="0"/>
        <v>2.3945000000000078</v>
      </c>
      <c r="G32" s="6"/>
      <c r="H32" s="1">
        <v>0.39130799999999999</v>
      </c>
      <c r="I32" s="1">
        <v>0.38151400000000002</v>
      </c>
      <c r="J32" s="5">
        <f t="shared" si="1"/>
        <v>9.7939999999999694E-3</v>
      </c>
      <c r="K32" s="6"/>
      <c r="L32" s="1">
        <v>0.45850000000000002</v>
      </c>
      <c r="M32" s="1">
        <v>0.46550000000000002</v>
      </c>
      <c r="N32" s="8">
        <f t="shared" si="2"/>
        <v>-7.0000000000000062E-3</v>
      </c>
      <c r="O32" s="7"/>
      <c r="P32" s="1">
        <v>0.3987</v>
      </c>
      <c r="Q32" s="1">
        <v>0.3775</v>
      </c>
      <c r="R32" s="8">
        <f t="shared" si="3"/>
        <v>2.1199999999999997E-2</v>
      </c>
    </row>
    <row r="33" spans="2:18" s="2" customFormat="1">
      <c r="B33">
        <v>-5</v>
      </c>
      <c r="C33">
        <v>-1</v>
      </c>
      <c r="D33" s="1">
        <v>65.56</v>
      </c>
      <c r="E33" s="1">
        <v>69.111599999999996</v>
      </c>
      <c r="F33" s="5">
        <f t="shared" si="0"/>
        <v>-3.5515999999999934</v>
      </c>
      <c r="G33" s="6"/>
      <c r="H33" s="1">
        <v>0.38074200000000002</v>
      </c>
      <c r="I33" s="1">
        <v>0.39610600000000001</v>
      </c>
      <c r="J33" s="5">
        <f t="shared" si="1"/>
        <v>-1.5363999999999989E-2</v>
      </c>
      <c r="K33" s="6"/>
      <c r="L33" s="1">
        <v>0.4637</v>
      </c>
      <c r="M33" s="1">
        <v>0.45429999999999998</v>
      </c>
      <c r="N33" s="8">
        <f t="shared" si="2"/>
        <v>9.4000000000000195E-3</v>
      </c>
      <c r="O33" s="7"/>
      <c r="P33" s="1">
        <v>0.39389999999999997</v>
      </c>
      <c r="Q33" s="1">
        <v>0.37440000000000001</v>
      </c>
      <c r="R33" s="8">
        <f t="shared" si="3"/>
        <v>1.9499999999999962E-2</v>
      </c>
    </row>
    <row r="34" spans="2:18" s="2" customFormat="1">
      <c r="B34">
        <v>-5</v>
      </c>
      <c r="C34">
        <v>0</v>
      </c>
      <c r="D34" s="1">
        <v>66.868899999999996</v>
      </c>
      <c r="E34" s="1">
        <v>66.270300000000006</v>
      </c>
      <c r="F34" s="5">
        <f t="shared" si="0"/>
        <v>0.59859999999999047</v>
      </c>
      <c r="G34" s="6"/>
      <c r="H34" s="1">
        <v>0.393872</v>
      </c>
      <c r="I34" s="1">
        <v>0.38369199999999998</v>
      </c>
      <c r="J34" s="5">
        <f t="shared" si="1"/>
        <v>1.0180000000000022E-2</v>
      </c>
      <c r="K34" s="6"/>
      <c r="L34" s="1">
        <v>0.4481</v>
      </c>
      <c r="M34" s="1">
        <v>0.45900000000000002</v>
      </c>
      <c r="N34" s="8">
        <f t="shared" si="2"/>
        <v>-1.0900000000000021E-2</v>
      </c>
      <c r="O34" s="7"/>
      <c r="P34" s="1">
        <v>0.37490000000000001</v>
      </c>
      <c r="Q34" s="1">
        <v>0.39850000000000002</v>
      </c>
      <c r="R34" s="8">
        <f t="shared" si="3"/>
        <v>-2.360000000000001E-2</v>
      </c>
    </row>
    <row r="35" spans="2:18" s="2" customFormat="1">
      <c r="B35">
        <v>-4</v>
      </c>
      <c r="C35">
        <v>0</v>
      </c>
      <c r="D35" s="1">
        <v>64.644599999999997</v>
      </c>
      <c r="E35" s="1">
        <v>67.203299999999999</v>
      </c>
      <c r="F35" s="5">
        <f t="shared" si="0"/>
        <v>-2.5587000000000018</v>
      </c>
      <c r="G35" s="6"/>
      <c r="H35" s="1">
        <v>0.37900299999999998</v>
      </c>
      <c r="I35" s="1">
        <v>0.39530500000000002</v>
      </c>
      <c r="J35" s="5">
        <f t="shared" si="1"/>
        <v>-1.6302000000000039E-2</v>
      </c>
      <c r="K35" s="6"/>
      <c r="L35" s="1">
        <v>0.46710000000000002</v>
      </c>
      <c r="M35" s="1">
        <v>0.45590000000000003</v>
      </c>
      <c r="N35" s="8">
        <f t="shared" si="2"/>
        <v>1.1199999999999988E-2</v>
      </c>
      <c r="O35" s="7"/>
      <c r="P35" s="1">
        <v>0.3977</v>
      </c>
      <c r="Q35" s="1">
        <v>0.37730000000000002</v>
      </c>
      <c r="R35" s="8">
        <f t="shared" si="3"/>
        <v>2.0399999999999974E-2</v>
      </c>
    </row>
    <row r="36" spans="2:18" s="2" customFormat="1">
      <c r="B36">
        <v>-3</v>
      </c>
      <c r="C36">
        <v>0</v>
      </c>
      <c r="D36" s="1">
        <v>66.822699999999998</v>
      </c>
      <c r="E36" s="1">
        <v>71.531700000000001</v>
      </c>
      <c r="F36" s="5">
        <f t="shared" si="0"/>
        <v>-4.7090000000000032</v>
      </c>
      <c r="G36" s="6"/>
      <c r="H36" s="1">
        <v>0.385436</v>
      </c>
      <c r="I36" s="1">
        <v>0.41263300000000003</v>
      </c>
      <c r="J36" s="5">
        <f t="shared" si="1"/>
        <v>-2.7197000000000027E-2</v>
      </c>
      <c r="K36" s="6"/>
      <c r="L36" s="1">
        <v>0.4582</v>
      </c>
      <c r="M36" s="1">
        <v>0.42409999999999998</v>
      </c>
      <c r="N36" s="8">
        <f t="shared" si="2"/>
        <v>3.4100000000000019E-2</v>
      </c>
      <c r="O36" s="7"/>
      <c r="P36" s="1">
        <v>0.39439999999999997</v>
      </c>
      <c r="Q36" s="1">
        <v>0.35920000000000002</v>
      </c>
      <c r="R36" s="8">
        <f t="shared" si="3"/>
        <v>3.5199999999999954E-2</v>
      </c>
    </row>
    <row r="37" spans="2:18" s="2" customFormat="1">
      <c r="B37">
        <v>-2</v>
      </c>
      <c r="C37">
        <v>0</v>
      </c>
      <c r="D37" s="1">
        <v>68.275499999999994</v>
      </c>
      <c r="E37" s="1">
        <v>70.203000000000003</v>
      </c>
      <c r="F37" s="5">
        <f t="shared" si="0"/>
        <v>-1.9275000000000091</v>
      </c>
      <c r="G37" s="6"/>
      <c r="H37" s="1">
        <v>0.40189999999999998</v>
      </c>
      <c r="I37" s="1">
        <v>0.39758500000000002</v>
      </c>
      <c r="J37" s="5">
        <f t="shared" si="1"/>
        <v>4.3149999999999578E-3</v>
      </c>
      <c r="K37" s="6"/>
      <c r="L37" s="1">
        <v>0.45169999999999999</v>
      </c>
      <c r="M37" s="1">
        <v>0.45219999999999999</v>
      </c>
      <c r="N37" s="8">
        <f t="shared" si="2"/>
        <v>-5.0000000000000044E-4</v>
      </c>
      <c r="O37" s="7"/>
      <c r="P37" s="1">
        <v>0.35260000000000002</v>
      </c>
      <c r="Q37" s="1">
        <v>0.40670000000000001</v>
      </c>
      <c r="R37" s="8">
        <f t="shared" si="3"/>
        <v>-5.4099999999999981E-2</v>
      </c>
    </row>
    <row r="38" spans="2:18" s="2" customFormat="1">
      <c r="B38">
        <v>-1</v>
      </c>
      <c r="C38">
        <v>0</v>
      </c>
      <c r="D38" s="1">
        <v>67.469099999999997</v>
      </c>
      <c r="E38" s="1">
        <v>70.040700000000001</v>
      </c>
      <c r="F38" s="5">
        <f t="shared" si="0"/>
        <v>-2.5716000000000037</v>
      </c>
      <c r="G38" s="6"/>
      <c r="H38" s="1">
        <v>0.387208</v>
      </c>
      <c r="I38" s="1">
        <v>0.39934500000000001</v>
      </c>
      <c r="J38" s="5">
        <f t="shared" si="1"/>
        <v>-1.2137000000000009E-2</v>
      </c>
      <c r="K38" s="6"/>
      <c r="L38" s="1">
        <v>0.45169999999999999</v>
      </c>
      <c r="M38" s="1">
        <v>0.44850000000000001</v>
      </c>
      <c r="N38" s="8">
        <f t="shared" si="2"/>
        <v>3.1999999999999806E-3</v>
      </c>
      <c r="O38" s="7"/>
      <c r="P38" s="1">
        <v>0.37190000000000001</v>
      </c>
      <c r="Q38" s="1">
        <v>0.37919999999999998</v>
      </c>
      <c r="R38" s="8">
        <f t="shared" si="3"/>
        <v>-7.2999999999999732E-3</v>
      </c>
    </row>
    <row r="39" spans="2:18" s="2" customFormat="1">
      <c r="B39">
        <v>0</v>
      </c>
      <c r="C39">
        <v>0</v>
      </c>
      <c r="D39" s="1">
        <v>69.383600000000001</v>
      </c>
      <c r="E39" s="1">
        <v>69.621799999999993</v>
      </c>
      <c r="F39" s="5">
        <f t="shared" si="0"/>
        <v>-0.23819999999999197</v>
      </c>
      <c r="G39" s="6"/>
      <c r="H39" s="1">
        <v>0.41186699999999998</v>
      </c>
      <c r="I39" s="1">
        <v>0.40006199999999997</v>
      </c>
      <c r="J39" s="5">
        <f t="shared" si="1"/>
        <v>1.180500000000001E-2</v>
      </c>
      <c r="K39" s="6"/>
      <c r="L39" s="1">
        <v>0.43869999999999998</v>
      </c>
      <c r="M39" s="1">
        <v>0.45150000000000001</v>
      </c>
      <c r="N39" s="8">
        <f t="shared" si="2"/>
        <v>-1.2800000000000034E-2</v>
      </c>
      <c r="O39" s="7"/>
      <c r="P39" s="1">
        <v>0.34179999999999999</v>
      </c>
      <c r="Q39" s="1">
        <v>0.37330000000000002</v>
      </c>
      <c r="R39" s="8">
        <f t="shared" si="3"/>
        <v>-3.1500000000000028E-2</v>
      </c>
    </row>
    <row r="40" spans="2:18" s="2" customFormat="1">
      <c r="B40">
        <v>1</v>
      </c>
      <c r="C40">
        <v>0</v>
      </c>
      <c r="D40" s="1">
        <v>71.058999999999997</v>
      </c>
      <c r="E40" s="1">
        <v>68.313800000000001</v>
      </c>
      <c r="F40" s="5">
        <f t="shared" si="0"/>
        <v>2.745199999999997</v>
      </c>
      <c r="G40" s="6"/>
      <c r="H40" s="1">
        <v>0.40225899999999998</v>
      </c>
      <c r="I40" s="1">
        <v>0.39677600000000002</v>
      </c>
      <c r="J40" s="5">
        <f t="shared" si="1"/>
        <v>5.4829999999999601E-3</v>
      </c>
      <c r="K40" s="6"/>
      <c r="L40" s="1">
        <v>0.45490000000000003</v>
      </c>
      <c r="M40" s="1">
        <v>0.45390000000000003</v>
      </c>
      <c r="N40" s="8">
        <f t="shared" si="2"/>
        <v>1.0000000000000009E-3</v>
      </c>
      <c r="O40" s="7"/>
      <c r="P40" s="1">
        <v>0.38379999999999997</v>
      </c>
      <c r="Q40" s="1">
        <v>0.37990000000000002</v>
      </c>
      <c r="R40" s="8">
        <f t="shared" si="3"/>
        <v>3.8999999999999591E-3</v>
      </c>
    </row>
    <row r="41" spans="2:18" s="2" customFormat="1">
      <c r="B41">
        <v>2</v>
      </c>
      <c r="C41">
        <v>0</v>
      </c>
      <c r="D41" s="1">
        <v>67.884399999999999</v>
      </c>
      <c r="E41" s="1">
        <v>65.247500000000002</v>
      </c>
      <c r="F41" s="5">
        <f t="shared" si="0"/>
        <v>2.6368999999999971</v>
      </c>
      <c r="G41" s="6"/>
      <c r="H41" s="1">
        <v>0.39643299999999998</v>
      </c>
      <c r="I41" s="1">
        <v>0.37190099999999998</v>
      </c>
      <c r="J41" s="5">
        <f t="shared" si="1"/>
        <v>2.4531999999999998E-2</v>
      </c>
      <c r="K41" s="6"/>
      <c r="L41" s="1">
        <v>0.44190000000000002</v>
      </c>
      <c r="M41" s="1">
        <v>0.49149999999999999</v>
      </c>
      <c r="N41" s="8">
        <f t="shared" si="2"/>
        <v>-4.9599999999999977E-2</v>
      </c>
      <c r="O41" s="7"/>
      <c r="P41" s="1">
        <v>0.3579</v>
      </c>
      <c r="Q41" s="1">
        <v>0.39939999999999998</v>
      </c>
      <c r="R41" s="8">
        <f t="shared" si="3"/>
        <v>-4.1499999999999981E-2</v>
      </c>
    </row>
    <row r="42" spans="2:18" s="2" customFormat="1">
      <c r="B42">
        <v>3</v>
      </c>
      <c r="C42">
        <v>0</v>
      </c>
      <c r="D42" s="1">
        <v>64.181200000000004</v>
      </c>
      <c r="E42" s="1">
        <v>67.363699999999994</v>
      </c>
      <c r="F42" s="5">
        <f t="shared" si="0"/>
        <v>-3.1824999999999903</v>
      </c>
      <c r="G42" s="6"/>
      <c r="H42" s="1">
        <v>0.37877899999999998</v>
      </c>
      <c r="I42" s="1">
        <v>0.38830900000000002</v>
      </c>
      <c r="J42" s="5">
        <f t="shared" si="1"/>
        <v>-9.5300000000000384E-3</v>
      </c>
      <c r="K42" s="6"/>
      <c r="L42" s="1">
        <v>0.46460000000000001</v>
      </c>
      <c r="M42" s="1">
        <v>0.47539999999999999</v>
      </c>
      <c r="N42" s="8">
        <f t="shared" si="2"/>
        <v>-1.0799999999999976E-2</v>
      </c>
      <c r="O42" s="7"/>
      <c r="P42" s="1">
        <v>0.38750000000000001</v>
      </c>
      <c r="Q42" s="1">
        <v>0.40749999999999997</v>
      </c>
      <c r="R42" s="8">
        <f t="shared" si="3"/>
        <v>-1.9999999999999962E-2</v>
      </c>
    </row>
    <row r="43" spans="2:18" s="2" customFormat="1">
      <c r="B43">
        <v>4</v>
      </c>
      <c r="C43">
        <v>0</v>
      </c>
      <c r="D43" s="1">
        <v>69.350499999999997</v>
      </c>
      <c r="E43" s="1">
        <v>68.516199999999998</v>
      </c>
      <c r="F43" s="5">
        <f t="shared" si="0"/>
        <v>0.83429999999999893</v>
      </c>
      <c r="G43" s="6"/>
      <c r="H43" s="1">
        <v>0.40326800000000002</v>
      </c>
      <c r="I43" s="1">
        <v>0.391428</v>
      </c>
      <c r="J43" s="5">
        <f t="shared" si="1"/>
        <v>1.1840000000000017E-2</v>
      </c>
      <c r="K43" s="6"/>
      <c r="L43" s="1">
        <v>0.44800000000000001</v>
      </c>
      <c r="M43" s="1">
        <v>0.45750000000000002</v>
      </c>
      <c r="N43" s="8">
        <f t="shared" si="2"/>
        <v>-9.5000000000000084E-3</v>
      </c>
      <c r="O43" s="7"/>
      <c r="P43" s="1">
        <v>0.37459999999999999</v>
      </c>
      <c r="Q43" s="1">
        <v>0.38400000000000001</v>
      </c>
      <c r="R43" s="8">
        <f t="shared" si="3"/>
        <v>-9.4000000000000195E-3</v>
      </c>
    </row>
    <row r="44" spans="2:18" s="2" customFormat="1">
      <c r="B44">
        <v>5</v>
      </c>
      <c r="C44">
        <v>0</v>
      </c>
      <c r="D44" s="1">
        <v>66.217600000000004</v>
      </c>
      <c r="E44" s="1">
        <v>67.421599999999998</v>
      </c>
      <c r="F44" s="5">
        <f t="shared" si="0"/>
        <v>-1.2039999999999935</v>
      </c>
      <c r="G44" s="6"/>
      <c r="H44" s="1">
        <v>0.38170900000000002</v>
      </c>
      <c r="I44" s="1">
        <v>0.396148</v>
      </c>
      <c r="J44" s="5">
        <f t="shared" si="1"/>
        <v>-1.443899999999998E-2</v>
      </c>
      <c r="K44" s="6"/>
      <c r="L44" s="1">
        <v>0.46489999999999998</v>
      </c>
      <c r="M44" s="1">
        <v>0.44259999999999999</v>
      </c>
      <c r="N44" s="8">
        <f t="shared" si="2"/>
        <v>2.2299999999999986E-2</v>
      </c>
      <c r="O44" s="7"/>
      <c r="P44" s="1">
        <v>0.3987</v>
      </c>
      <c r="Q44" s="1">
        <v>0.37180000000000002</v>
      </c>
      <c r="R44" s="8">
        <f t="shared" si="3"/>
        <v>2.6899999999999979E-2</v>
      </c>
    </row>
    <row r="45" spans="2:18" s="2" customFormat="1">
      <c r="B45">
        <v>5</v>
      </c>
      <c r="C45">
        <v>1</v>
      </c>
      <c r="D45" s="1">
        <v>62.154400000000003</v>
      </c>
      <c r="E45" s="1">
        <v>63.579900000000002</v>
      </c>
      <c r="F45" s="5">
        <f t="shared" si="0"/>
        <v>-1.4254999999999995</v>
      </c>
      <c r="G45" s="6"/>
      <c r="H45" s="1">
        <v>0.380824</v>
      </c>
      <c r="I45" s="1">
        <v>0.37611699999999998</v>
      </c>
      <c r="J45" s="5">
        <f t="shared" si="1"/>
        <v>4.7070000000000167E-3</v>
      </c>
      <c r="K45" s="6"/>
      <c r="L45" s="1">
        <v>0.43609999999999999</v>
      </c>
      <c r="M45" s="1">
        <v>0.46389999999999998</v>
      </c>
      <c r="N45" s="8">
        <f t="shared" si="2"/>
        <v>-2.7799999999999991E-2</v>
      </c>
      <c r="O45" s="7"/>
      <c r="P45" s="1">
        <v>0.36840000000000001</v>
      </c>
      <c r="Q45" s="1">
        <v>0.39889999999999998</v>
      </c>
      <c r="R45" s="8">
        <f t="shared" si="3"/>
        <v>-3.0499999999999972E-2</v>
      </c>
    </row>
    <row r="46" spans="2:18" s="2" customFormat="1">
      <c r="B46">
        <v>4</v>
      </c>
      <c r="C46">
        <v>1</v>
      </c>
      <c r="D46" s="1">
        <v>57.968800000000002</v>
      </c>
      <c r="E46" s="1">
        <v>61.2836</v>
      </c>
      <c r="F46" s="5">
        <f t="shared" si="0"/>
        <v>-3.3147999999999982</v>
      </c>
      <c r="G46" s="6"/>
      <c r="H46" s="1">
        <v>0.35703299999999999</v>
      </c>
      <c r="I46" s="1">
        <v>0.375836</v>
      </c>
      <c r="J46" s="5">
        <f t="shared" si="1"/>
        <v>-1.8803000000000014E-2</v>
      </c>
      <c r="K46" s="6"/>
      <c r="L46" s="1">
        <v>0.47799999999999998</v>
      </c>
      <c r="M46" s="1">
        <v>0.44469999999999998</v>
      </c>
      <c r="N46" s="8">
        <f t="shared" si="2"/>
        <v>3.3299999999999996E-2</v>
      </c>
      <c r="O46" s="7"/>
      <c r="P46" s="1">
        <v>0.4017</v>
      </c>
      <c r="Q46" s="1">
        <v>0.36880000000000002</v>
      </c>
      <c r="R46" s="8">
        <f t="shared" si="3"/>
        <v>3.2899999999999985E-2</v>
      </c>
    </row>
    <row r="47" spans="2:18" s="2" customFormat="1">
      <c r="B47">
        <v>3</v>
      </c>
      <c r="C47">
        <v>1</v>
      </c>
      <c r="D47" s="1">
        <v>60.6937</v>
      </c>
      <c r="E47" s="1">
        <v>60.1158</v>
      </c>
      <c r="F47" s="5">
        <f t="shared" si="0"/>
        <v>0.57789999999999964</v>
      </c>
      <c r="G47" s="6"/>
      <c r="H47" s="1">
        <v>0.37695099999999998</v>
      </c>
      <c r="I47" s="1">
        <v>0.35819600000000001</v>
      </c>
      <c r="J47" s="5">
        <f t="shared" si="1"/>
        <v>1.8754999999999966E-2</v>
      </c>
      <c r="K47" s="6"/>
      <c r="L47" s="1">
        <v>0.43290000000000001</v>
      </c>
      <c r="M47" s="1">
        <v>0.46829999999999999</v>
      </c>
      <c r="N47" s="8">
        <f t="shared" si="2"/>
        <v>-3.5399999999999987E-2</v>
      </c>
      <c r="O47" s="7"/>
      <c r="P47" s="1">
        <v>0.36759999999999998</v>
      </c>
      <c r="Q47" s="1">
        <v>0.3931</v>
      </c>
      <c r="R47" s="8">
        <f t="shared" si="3"/>
        <v>-2.5500000000000023E-2</v>
      </c>
    </row>
    <row r="48" spans="2:18" s="2" customFormat="1">
      <c r="B48">
        <v>2</v>
      </c>
      <c r="C48">
        <v>1</v>
      </c>
      <c r="D48" s="1">
        <v>69.397400000000005</v>
      </c>
      <c r="E48" s="1">
        <v>70.729100000000003</v>
      </c>
      <c r="F48" s="5">
        <f t="shared" si="0"/>
        <v>-1.3316999999999979</v>
      </c>
      <c r="G48" s="6"/>
      <c r="H48" s="1">
        <v>0.40095500000000001</v>
      </c>
      <c r="I48" s="1">
        <v>0.40017799999999998</v>
      </c>
      <c r="J48" s="5">
        <f t="shared" si="1"/>
        <v>7.7700000000002767E-4</v>
      </c>
      <c r="K48" s="6"/>
      <c r="L48" s="1">
        <v>0.44190000000000002</v>
      </c>
      <c r="M48" s="1">
        <v>0.45140000000000002</v>
      </c>
      <c r="N48" s="8">
        <f t="shared" si="2"/>
        <v>-9.5000000000000084E-3</v>
      </c>
      <c r="O48" s="7"/>
      <c r="P48" s="1">
        <v>0.38290000000000002</v>
      </c>
      <c r="Q48" s="1">
        <v>0.38850000000000001</v>
      </c>
      <c r="R48" s="8">
        <f t="shared" si="3"/>
        <v>-5.5999999999999939E-3</v>
      </c>
    </row>
    <row r="49" spans="2:18" s="2" customFormat="1">
      <c r="B49">
        <v>1</v>
      </c>
      <c r="C49">
        <v>1</v>
      </c>
      <c r="D49" s="1">
        <v>67.396299999999997</v>
      </c>
      <c r="E49" s="1">
        <v>69.3386</v>
      </c>
      <c r="F49" s="5">
        <f t="shared" si="0"/>
        <v>-1.942300000000003</v>
      </c>
      <c r="G49" s="6"/>
      <c r="H49" s="1">
        <v>0.38729400000000003</v>
      </c>
      <c r="I49" s="1">
        <v>0.40684199999999998</v>
      </c>
      <c r="J49" s="5">
        <f t="shared" si="1"/>
        <v>-1.9547999999999954E-2</v>
      </c>
      <c r="K49" s="6"/>
      <c r="L49" s="1">
        <v>0.46360000000000001</v>
      </c>
      <c r="M49" s="1">
        <v>0.44080000000000003</v>
      </c>
      <c r="N49" s="8">
        <f t="shared" si="2"/>
        <v>2.2799999999999987E-2</v>
      </c>
      <c r="O49" s="7"/>
      <c r="P49" s="1">
        <v>0.4007</v>
      </c>
      <c r="Q49" s="1">
        <v>0.36149999999999999</v>
      </c>
      <c r="R49" s="8">
        <f t="shared" si="3"/>
        <v>3.9200000000000013E-2</v>
      </c>
    </row>
    <row r="50" spans="2:18" s="2" customFormat="1">
      <c r="B50">
        <v>0</v>
      </c>
      <c r="C50">
        <v>1</v>
      </c>
      <c r="D50" s="1">
        <v>68.326300000000003</v>
      </c>
      <c r="E50" s="1">
        <v>69.408000000000001</v>
      </c>
      <c r="F50" s="5">
        <f t="shared" si="0"/>
        <v>-1.0816999999999979</v>
      </c>
      <c r="G50" s="6"/>
      <c r="H50" s="1">
        <v>0.397619</v>
      </c>
      <c r="I50" s="1">
        <v>0.39759299999999997</v>
      </c>
      <c r="J50" s="5">
        <f t="shared" si="1"/>
        <v>2.6000000000026002E-5</v>
      </c>
      <c r="K50" s="6"/>
      <c r="L50" s="1">
        <v>0.45639999999999997</v>
      </c>
      <c r="M50" s="1">
        <v>0.45950000000000002</v>
      </c>
      <c r="N50" s="8">
        <f t="shared" si="2"/>
        <v>-3.1000000000000472E-3</v>
      </c>
      <c r="O50" s="7"/>
      <c r="P50" s="1">
        <v>0.37209999999999999</v>
      </c>
      <c r="Q50" s="1">
        <v>0.3755</v>
      </c>
      <c r="R50" s="8">
        <f t="shared" si="3"/>
        <v>-3.4000000000000141E-3</v>
      </c>
    </row>
    <row r="51" spans="2:18" s="2" customFormat="1">
      <c r="B51">
        <v>-1</v>
      </c>
      <c r="C51">
        <v>1</v>
      </c>
      <c r="D51" s="1">
        <v>68.346000000000004</v>
      </c>
      <c r="E51" s="1">
        <v>64.638499999999993</v>
      </c>
      <c r="F51" s="5">
        <f t="shared" si="0"/>
        <v>3.7075000000000102</v>
      </c>
      <c r="G51" s="6"/>
      <c r="H51" s="1">
        <v>0.39143800000000001</v>
      </c>
      <c r="I51" s="1">
        <v>0.36622300000000002</v>
      </c>
      <c r="J51" s="5">
        <f t="shared" si="1"/>
        <v>2.5214999999999987E-2</v>
      </c>
      <c r="K51" s="6"/>
      <c r="L51" s="1">
        <v>0.45900000000000002</v>
      </c>
      <c r="M51" s="1">
        <v>0.48070000000000002</v>
      </c>
      <c r="N51" s="8">
        <f t="shared" si="2"/>
        <v>-2.1699999999999997E-2</v>
      </c>
      <c r="O51" s="7"/>
      <c r="P51" s="1">
        <v>0.3982</v>
      </c>
      <c r="Q51" s="1">
        <v>0.40479999999999999</v>
      </c>
      <c r="R51" s="8">
        <f t="shared" si="3"/>
        <v>-6.5999999999999948E-3</v>
      </c>
    </row>
    <row r="52" spans="2:18" s="2" customFormat="1">
      <c r="B52">
        <v>-2</v>
      </c>
      <c r="C52">
        <v>1</v>
      </c>
      <c r="D52" s="1">
        <v>67.865300000000005</v>
      </c>
      <c r="E52" s="1">
        <v>67.241799999999998</v>
      </c>
      <c r="F52" s="5">
        <f t="shared" si="0"/>
        <v>0.62350000000000705</v>
      </c>
      <c r="G52" s="6"/>
      <c r="H52" s="1">
        <v>0.396453</v>
      </c>
      <c r="I52" s="1">
        <v>0.38584400000000002</v>
      </c>
      <c r="J52" s="5">
        <f t="shared" si="1"/>
        <v>1.060899999999998E-2</v>
      </c>
      <c r="K52" s="6"/>
      <c r="L52" s="1">
        <v>0.4546</v>
      </c>
      <c r="M52" s="1">
        <v>0.44800000000000001</v>
      </c>
      <c r="N52" s="8">
        <f t="shared" si="2"/>
        <v>6.5999999999999948E-3</v>
      </c>
      <c r="O52" s="7"/>
      <c r="P52" s="1">
        <v>0.379</v>
      </c>
      <c r="Q52" s="1">
        <v>0.37990000000000002</v>
      </c>
      <c r="R52" s="8">
        <f t="shared" si="3"/>
        <v>-9.000000000000119E-4</v>
      </c>
    </row>
    <row r="53" spans="2:18" s="2" customFormat="1">
      <c r="B53">
        <v>-3</v>
      </c>
      <c r="C53">
        <v>1</v>
      </c>
      <c r="D53" s="1">
        <v>66.056899999999999</v>
      </c>
      <c r="E53" s="1">
        <v>67.662400000000005</v>
      </c>
      <c r="F53" s="5">
        <f t="shared" si="0"/>
        <v>-1.6055000000000064</v>
      </c>
      <c r="G53" s="6"/>
      <c r="H53" s="1">
        <v>0.38046799999999997</v>
      </c>
      <c r="I53" s="1">
        <v>0.38031199999999998</v>
      </c>
      <c r="J53" s="5">
        <f t="shared" si="1"/>
        <v>1.5599999999998948E-4</v>
      </c>
      <c r="K53" s="6"/>
      <c r="L53" s="1">
        <v>0.4632</v>
      </c>
      <c r="M53" s="1">
        <v>0.46710000000000002</v>
      </c>
      <c r="N53" s="8">
        <f t="shared" si="2"/>
        <v>-3.9000000000000146E-3</v>
      </c>
      <c r="O53" s="7"/>
      <c r="P53" s="1">
        <v>0.377</v>
      </c>
      <c r="Q53" s="1">
        <v>0.39679999999999999</v>
      </c>
      <c r="R53" s="8">
        <f t="shared" si="3"/>
        <v>-1.9799999999999984E-2</v>
      </c>
    </row>
    <row r="54" spans="2:18" s="2" customFormat="1">
      <c r="B54">
        <v>-4</v>
      </c>
      <c r="C54">
        <v>1</v>
      </c>
      <c r="D54" s="1">
        <v>64.177000000000007</v>
      </c>
      <c r="E54" s="1">
        <v>65.865700000000004</v>
      </c>
      <c r="F54" s="5">
        <f t="shared" si="0"/>
        <v>-1.6886999999999972</v>
      </c>
      <c r="G54" s="6"/>
      <c r="H54" s="1">
        <v>0.36872100000000002</v>
      </c>
      <c r="I54" s="1">
        <v>0.37512600000000001</v>
      </c>
      <c r="J54" s="5">
        <f t="shared" si="1"/>
        <v>-6.404999999999994E-3</v>
      </c>
      <c r="K54" s="6"/>
      <c r="L54" s="1">
        <v>0.47199999999999998</v>
      </c>
      <c r="M54" s="1">
        <v>0.4667</v>
      </c>
      <c r="N54" s="8">
        <f t="shared" si="2"/>
        <v>5.2999999999999714E-3</v>
      </c>
      <c r="O54" s="7"/>
      <c r="P54" s="1">
        <v>0.40770000000000001</v>
      </c>
      <c r="Q54" s="1">
        <v>0.38850000000000001</v>
      </c>
      <c r="R54" s="8">
        <f t="shared" si="3"/>
        <v>1.9199999999999995E-2</v>
      </c>
    </row>
    <row r="55" spans="2:18" s="2" customFormat="1">
      <c r="B55">
        <v>-5</v>
      </c>
      <c r="C55">
        <v>1</v>
      </c>
      <c r="D55" s="1">
        <v>64.267799999999994</v>
      </c>
      <c r="E55" s="1">
        <v>65.507000000000005</v>
      </c>
      <c r="F55" s="5">
        <f t="shared" si="0"/>
        <v>-1.239200000000011</v>
      </c>
      <c r="G55" s="6"/>
      <c r="H55" s="1">
        <v>0.38375799999999999</v>
      </c>
      <c r="I55" s="1">
        <v>0.37781300000000001</v>
      </c>
      <c r="J55" s="5">
        <f t="shared" si="1"/>
        <v>5.9449999999999781E-3</v>
      </c>
      <c r="K55" s="6"/>
      <c r="L55" s="1">
        <v>0.44969999999999999</v>
      </c>
      <c r="M55" s="1">
        <v>0.47120000000000001</v>
      </c>
      <c r="N55" s="8">
        <f t="shared" si="2"/>
        <v>-2.1500000000000019E-2</v>
      </c>
      <c r="O55" s="7"/>
      <c r="P55" s="1">
        <v>0.38119999999999998</v>
      </c>
      <c r="Q55" s="1">
        <v>0.39050000000000001</v>
      </c>
      <c r="R55" s="8">
        <f t="shared" si="3"/>
        <v>-9.3000000000000305E-3</v>
      </c>
    </row>
    <row r="56" spans="2:18" s="2" customFormat="1">
      <c r="B56">
        <v>-4</v>
      </c>
      <c r="C56">
        <v>2</v>
      </c>
      <c r="D56" s="1">
        <v>64.322500000000005</v>
      </c>
      <c r="E56" s="1">
        <v>68.336299999999994</v>
      </c>
      <c r="F56" s="5">
        <f t="shared" si="0"/>
        <v>-4.0137999999999892</v>
      </c>
      <c r="G56" s="6"/>
      <c r="H56" s="1">
        <v>0.37034299999999998</v>
      </c>
      <c r="I56" s="1">
        <v>0.390123</v>
      </c>
      <c r="J56" s="5">
        <f t="shared" si="1"/>
        <v>-1.978000000000002E-2</v>
      </c>
      <c r="K56" s="6"/>
      <c r="L56" s="1">
        <v>0.4819</v>
      </c>
      <c r="M56" s="1">
        <v>0.44130000000000003</v>
      </c>
      <c r="N56" s="8">
        <f t="shared" si="2"/>
        <v>4.0599999999999969E-2</v>
      </c>
      <c r="O56" s="7"/>
      <c r="P56" s="1">
        <v>0.39460000000000001</v>
      </c>
      <c r="Q56" s="1">
        <v>0.37919999999999998</v>
      </c>
      <c r="R56" s="8">
        <f t="shared" si="3"/>
        <v>1.5400000000000025E-2</v>
      </c>
    </row>
    <row r="57" spans="2:18" s="2" customFormat="1">
      <c r="B57">
        <v>-3</v>
      </c>
      <c r="C57">
        <v>2</v>
      </c>
      <c r="D57" s="1">
        <v>63.323799999999999</v>
      </c>
      <c r="E57" s="1">
        <v>67.487799999999993</v>
      </c>
      <c r="F57" s="5">
        <f t="shared" si="0"/>
        <v>-4.1639999999999944</v>
      </c>
      <c r="G57" s="6"/>
      <c r="H57" s="1">
        <v>0.37006600000000001</v>
      </c>
      <c r="I57" s="1">
        <v>0.385488</v>
      </c>
      <c r="J57" s="5">
        <f t="shared" si="1"/>
        <v>-1.5421999999999991E-2</v>
      </c>
      <c r="K57" s="6"/>
      <c r="L57" s="1">
        <v>0.45850000000000002</v>
      </c>
      <c r="M57" s="1">
        <v>0.45319999999999999</v>
      </c>
      <c r="N57" s="8">
        <f t="shared" si="2"/>
        <v>5.3000000000000269E-3</v>
      </c>
      <c r="O57" s="7"/>
      <c r="P57" s="1">
        <v>0.39479999999999998</v>
      </c>
      <c r="Q57" s="1">
        <v>0.39550000000000002</v>
      </c>
      <c r="R57" s="8">
        <f t="shared" si="3"/>
        <v>-7.0000000000003393E-4</v>
      </c>
    </row>
    <row r="58" spans="2:18" s="2" customFormat="1">
      <c r="B58">
        <v>-2</v>
      </c>
      <c r="C58">
        <v>2</v>
      </c>
      <c r="D58" s="1">
        <v>67.822199999999995</v>
      </c>
      <c r="E58" s="1">
        <v>68.709500000000006</v>
      </c>
      <c r="F58" s="5">
        <f t="shared" si="0"/>
        <v>-0.88730000000001041</v>
      </c>
      <c r="G58" s="6"/>
      <c r="H58" s="1">
        <v>0.39376100000000003</v>
      </c>
      <c r="I58" s="1">
        <v>0.40253299999999997</v>
      </c>
      <c r="J58" s="5">
        <f t="shared" si="1"/>
        <v>-8.7719999999999465E-3</v>
      </c>
      <c r="K58" s="6"/>
      <c r="L58" s="1">
        <v>0.44929999999999998</v>
      </c>
      <c r="M58" s="1">
        <v>0.44</v>
      </c>
      <c r="N58" s="8">
        <f t="shared" si="2"/>
        <v>9.299999999999975E-3</v>
      </c>
      <c r="O58" s="7"/>
      <c r="P58" s="1">
        <v>0.37259999999999999</v>
      </c>
      <c r="Q58" s="1">
        <v>0.37730000000000002</v>
      </c>
      <c r="R58" s="8">
        <f t="shared" si="3"/>
        <v>-4.7000000000000375E-3</v>
      </c>
    </row>
    <row r="59" spans="2:18" s="2" customFormat="1">
      <c r="B59">
        <v>-1</v>
      </c>
      <c r="C59">
        <v>2</v>
      </c>
      <c r="D59" s="1">
        <v>65.640799999999999</v>
      </c>
      <c r="E59" s="1">
        <v>66.6447</v>
      </c>
      <c r="F59" s="5">
        <f t="shared" si="0"/>
        <v>-1.0039000000000016</v>
      </c>
      <c r="G59" s="6"/>
      <c r="H59" s="1">
        <v>0.38300000000000001</v>
      </c>
      <c r="I59" s="1">
        <v>0.39006000000000002</v>
      </c>
      <c r="J59" s="5">
        <f t="shared" si="1"/>
        <v>-7.0600000000000107E-3</v>
      </c>
      <c r="K59" s="6"/>
      <c r="L59" s="1">
        <v>0.45579999999999998</v>
      </c>
      <c r="M59" s="1">
        <v>0.44679999999999997</v>
      </c>
      <c r="N59" s="8">
        <f t="shared" si="2"/>
        <v>9.000000000000008E-3</v>
      </c>
      <c r="O59" s="7"/>
      <c r="P59" s="1">
        <v>0.38529999999999998</v>
      </c>
      <c r="Q59" s="1">
        <v>0.38219999999999998</v>
      </c>
      <c r="R59" s="8">
        <f t="shared" si="3"/>
        <v>3.0999999999999917E-3</v>
      </c>
    </row>
    <row r="60" spans="2:18" s="2" customFormat="1">
      <c r="B60">
        <v>0</v>
      </c>
      <c r="C60">
        <v>2</v>
      </c>
      <c r="D60" s="1">
        <v>65.905900000000003</v>
      </c>
      <c r="E60" s="1">
        <v>65.212000000000003</v>
      </c>
      <c r="F60" s="5">
        <f t="shared" si="0"/>
        <v>0.6938999999999993</v>
      </c>
      <c r="G60" s="6"/>
      <c r="H60" s="1">
        <v>0.38305600000000001</v>
      </c>
      <c r="I60" s="1">
        <v>0.37620300000000001</v>
      </c>
      <c r="J60" s="5">
        <f t="shared" si="1"/>
        <v>6.852999999999998E-3</v>
      </c>
      <c r="K60" s="6"/>
      <c r="L60" s="1">
        <v>0.47120000000000001</v>
      </c>
      <c r="M60" s="1">
        <v>0.45979999999999999</v>
      </c>
      <c r="N60" s="8">
        <f t="shared" si="2"/>
        <v>1.1400000000000021E-2</v>
      </c>
      <c r="O60" s="7"/>
      <c r="P60" s="1">
        <v>0.38869999999999999</v>
      </c>
      <c r="Q60" s="1">
        <v>0.37830000000000003</v>
      </c>
      <c r="R60" s="8">
        <f t="shared" si="3"/>
        <v>1.0399999999999965E-2</v>
      </c>
    </row>
    <row r="61" spans="2:18" s="2" customFormat="1">
      <c r="B61">
        <v>1</v>
      </c>
      <c r="C61">
        <v>2</v>
      </c>
      <c r="D61" s="1">
        <v>65.426299999999998</v>
      </c>
      <c r="E61" s="1">
        <v>67.194299999999998</v>
      </c>
      <c r="F61" s="5">
        <f t="shared" si="0"/>
        <v>-1.7680000000000007</v>
      </c>
      <c r="G61" s="6"/>
      <c r="H61" s="1">
        <v>0.38182100000000002</v>
      </c>
      <c r="I61" s="1">
        <v>0.39500400000000002</v>
      </c>
      <c r="J61" s="5">
        <f t="shared" si="1"/>
        <v>-1.3183E-2</v>
      </c>
      <c r="K61" s="6"/>
      <c r="L61" s="1">
        <v>0.48630000000000001</v>
      </c>
      <c r="M61" s="1">
        <v>0.4506</v>
      </c>
      <c r="N61" s="8">
        <f t="shared" si="2"/>
        <v>3.570000000000001E-2</v>
      </c>
      <c r="O61" s="7"/>
      <c r="P61" s="1">
        <v>0.39960000000000001</v>
      </c>
      <c r="Q61" s="1">
        <v>0.36620000000000003</v>
      </c>
      <c r="R61" s="8">
        <f t="shared" si="3"/>
        <v>3.3399999999999985E-2</v>
      </c>
    </row>
    <row r="62" spans="2:18" s="2" customFormat="1">
      <c r="B62">
        <v>2</v>
      </c>
      <c r="C62">
        <v>2</v>
      </c>
      <c r="D62" s="1">
        <v>67.618499999999997</v>
      </c>
      <c r="E62" s="1">
        <v>67.213499999999996</v>
      </c>
      <c r="F62" s="5">
        <f t="shared" si="0"/>
        <v>0.40500000000000114</v>
      </c>
      <c r="G62" s="6"/>
      <c r="H62" s="1">
        <v>0.40135399999999999</v>
      </c>
      <c r="I62" s="1">
        <v>0.38653599999999999</v>
      </c>
      <c r="J62" s="5">
        <f t="shared" si="1"/>
        <v>1.4817999999999998E-2</v>
      </c>
      <c r="K62" s="6"/>
      <c r="L62" s="1">
        <v>0.44319999999999998</v>
      </c>
      <c r="M62" s="1">
        <v>0.45440000000000003</v>
      </c>
      <c r="N62" s="8">
        <f t="shared" si="2"/>
        <v>-1.1200000000000043E-2</v>
      </c>
      <c r="O62" s="7"/>
      <c r="P62" s="1">
        <v>0.3594</v>
      </c>
      <c r="Q62" s="1">
        <v>0.39340000000000003</v>
      </c>
      <c r="R62" s="8">
        <f t="shared" si="3"/>
        <v>-3.400000000000003E-2</v>
      </c>
    </row>
    <row r="63" spans="2:18" s="2" customFormat="1">
      <c r="B63">
        <v>3</v>
      </c>
      <c r="C63">
        <v>2</v>
      </c>
      <c r="D63" s="1">
        <v>67.290999999999997</v>
      </c>
      <c r="E63" s="1">
        <v>67.369900000000001</v>
      </c>
      <c r="F63" s="5">
        <f t="shared" si="0"/>
        <v>-7.8900000000004411E-2</v>
      </c>
      <c r="G63" s="6"/>
      <c r="H63" s="1">
        <v>0.38286799999999999</v>
      </c>
      <c r="I63" s="1">
        <v>0.38502700000000001</v>
      </c>
      <c r="J63" s="5">
        <f t="shared" si="1"/>
        <v>-2.159000000000022E-3</v>
      </c>
      <c r="K63" s="6"/>
      <c r="L63" s="1">
        <v>0.46410000000000001</v>
      </c>
      <c r="M63" s="1">
        <v>0.46210000000000001</v>
      </c>
      <c r="N63" s="8">
        <f t="shared" si="2"/>
        <v>2.0000000000000018E-3</v>
      </c>
      <c r="O63" s="7"/>
      <c r="P63" s="1">
        <v>0.39800000000000002</v>
      </c>
      <c r="Q63" s="1">
        <v>0.40039999999999998</v>
      </c>
      <c r="R63" s="8">
        <f t="shared" si="3"/>
        <v>-2.3999999999999577E-3</v>
      </c>
    </row>
    <row r="64" spans="2:18" s="2" customFormat="1">
      <c r="B64">
        <v>4</v>
      </c>
      <c r="C64">
        <v>2</v>
      </c>
      <c r="D64" s="1">
        <v>60.285800000000002</v>
      </c>
      <c r="E64" s="1">
        <v>62.110999999999997</v>
      </c>
      <c r="F64" s="5">
        <f t="shared" si="0"/>
        <v>-1.8251999999999953</v>
      </c>
      <c r="G64" s="6"/>
      <c r="H64" s="1">
        <v>0.36068600000000001</v>
      </c>
      <c r="I64" s="1">
        <v>0.38345899999999999</v>
      </c>
      <c r="J64" s="5">
        <f t="shared" si="1"/>
        <v>-2.2772999999999988E-2</v>
      </c>
      <c r="K64" s="6"/>
      <c r="L64" s="1">
        <v>0.45300000000000001</v>
      </c>
      <c r="M64" s="1">
        <v>0.43780000000000002</v>
      </c>
      <c r="N64" s="8">
        <f t="shared" si="2"/>
        <v>1.5199999999999991E-2</v>
      </c>
      <c r="O64" s="7"/>
      <c r="P64" s="1">
        <v>0.38900000000000001</v>
      </c>
      <c r="Q64" s="1">
        <v>0.36649999999999999</v>
      </c>
      <c r="R64" s="8">
        <f t="shared" si="3"/>
        <v>2.250000000000002E-2</v>
      </c>
    </row>
    <row r="65" spans="2:18" s="2" customFormat="1">
      <c r="B65">
        <v>3</v>
      </c>
      <c r="C65">
        <v>3</v>
      </c>
      <c r="D65" s="1">
        <v>64.286799999999999</v>
      </c>
      <c r="E65" s="1">
        <v>66.9756</v>
      </c>
      <c r="F65" s="5">
        <f t="shared" si="0"/>
        <v>-2.6888000000000005</v>
      </c>
      <c r="G65" s="6"/>
      <c r="H65" s="1">
        <v>0.376448</v>
      </c>
      <c r="I65" s="1">
        <v>0.38870900000000003</v>
      </c>
      <c r="J65" s="5">
        <f t="shared" si="1"/>
        <v>-1.2261000000000022E-2</v>
      </c>
      <c r="K65" s="6"/>
      <c r="L65" s="1">
        <v>0.45150000000000001</v>
      </c>
      <c r="M65" s="1">
        <v>0.44219999999999998</v>
      </c>
      <c r="N65" s="8">
        <f t="shared" si="2"/>
        <v>9.3000000000000305E-3</v>
      </c>
      <c r="O65" s="7"/>
      <c r="P65" s="1">
        <v>0.37230000000000002</v>
      </c>
      <c r="Q65" s="1">
        <v>0.38290000000000002</v>
      </c>
      <c r="R65" s="8">
        <f t="shared" si="3"/>
        <v>-1.0599999999999998E-2</v>
      </c>
    </row>
    <row r="66" spans="2:18" s="2" customFormat="1">
      <c r="B66">
        <v>2</v>
      </c>
      <c r="C66">
        <v>3</v>
      </c>
      <c r="D66" s="1">
        <v>57.745399999999997</v>
      </c>
      <c r="E66" s="1">
        <v>53.411999999999999</v>
      </c>
      <c r="F66" s="5">
        <f t="shared" si="0"/>
        <v>4.3333999999999975</v>
      </c>
      <c r="G66" s="6"/>
      <c r="H66" s="1">
        <v>0.35778599999999999</v>
      </c>
      <c r="I66" s="1">
        <v>0.340285</v>
      </c>
      <c r="J66" s="5">
        <f t="shared" si="1"/>
        <v>1.7500999999999989E-2</v>
      </c>
      <c r="K66" s="6"/>
      <c r="L66" s="1">
        <v>0.45050000000000001</v>
      </c>
      <c r="M66" s="1">
        <v>0.46939999999999998</v>
      </c>
      <c r="N66" s="8">
        <f t="shared" si="2"/>
        <v>-1.8899999999999972E-2</v>
      </c>
      <c r="O66" s="7"/>
      <c r="P66" s="1">
        <v>0.37109999999999999</v>
      </c>
      <c r="Q66" s="1">
        <v>0.3972</v>
      </c>
      <c r="R66" s="8">
        <f t="shared" si="3"/>
        <v>-2.6100000000000012E-2</v>
      </c>
    </row>
    <row r="67" spans="2:18" s="2" customFormat="1">
      <c r="B67">
        <v>0</v>
      </c>
      <c r="C67">
        <v>3</v>
      </c>
      <c r="D67" s="1">
        <v>68.493399999999994</v>
      </c>
      <c r="E67" s="1">
        <v>67.0578</v>
      </c>
      <c r="F67" s="5">
        <f t="shared" si="0"/>
        <v>1.4355999999999938</v>
      </c>
      <c r="G67" s="6"/>
      <c r="H67" s="1">
        <v>0.39794299999999999</v>
      </c>
      <c r="I67" s="1">
        <v>0.38952399999999998</v>
      </c>
      <c r="J67" s="5">
        <f t="shared" si="1"/>
        <v>8.4190000000000098E-3</v>
      </c>
      <c r="K67" s="6"/>
      <c r="L67" s="1">
        <v>0.45950000000000002</v>
      </c>
      <c r="M67" s="1">
        <v>0.45639999999999997</v>
      </c>
      <c r="N67" s="8">
        <f t="shared" si="2"/>
        <v>3.1000000000000472E-3</v>
      </c>
      <c r="O67" s="7"/>
      <c r="P67" s="1">
        <v>0.38900000000000001</v>
      </c>
      <c r="Q67" s="1">
        <v>0.37040000000000001</v>
      </c>
      <c r="R67" s="8">
        <f t="shared" si="3"/>
        <v>1.8600000000000005E-2</v>
      </c>
    </row>
    <row r="68" spans="2:18" s="2" customFormat="1">
      <c r="B68">
        <v>-1</v>
      </c>
      <c r="C68">
        <v>3</v>
      </c>
      <c r="D68" s="1">
        <v>68.1631</v>
      </c>
      <c r="E68" s="1">
        <v>65.173400000000001</v>
      </c>
      <c r="F68" s="5">
        <f t="shared" ref="F68:F72" si="4">D68-E68</f>
        <v>2.9896999999999991</v>
      </c>
      <c r="G68" s="6"/>
      <c r="H68" s="1">
        <v>0.40819800000000001</v>
      </c>
      <c r="I68" s="1">
        <v>0.37418699999999999</v>
      </c>
      <c r="J68" s="5">
        <f t="shared" ref="J68:J72" si="5">H68-I68</f>
        <v>3.4011000000000013E-2</v>
      </c>
      <c r="K68" s="6"/>
      <c r="L68" s="1">
        <v>0.41820000000000002</v>
      </c>
      <c r="M68" s="1">
        <v>0.47199999999999998</v>
      </c>
      <c r="N68" s="8">
        <f t="shared" ref="N68:N72" si="6">L68-M68</f>
        <v>-5.3799999999999959E-2</v>
      </c>
      <c r="O68" s="7"/>
      <c r="P68" s="1">
        <v>0.35010000000000002</v>
      </c>
      <c r="Q68" s="1">
        <v>0.41189999999999999</v>
      </c>
      <c r="R68" s="8">
        <f t="shared" ref="R68:R72" si="7">P68-Q68</f>
        <v>-6.1799999999999966E-2</v>
      </c>
    </row>
    <row r="69" spans="2:18" s="2" customFormat="1">
      <c r="B69">
        <v>-2</v>
      </c>
      <c r="C69">
        <v>3</v>
      </c>
      <c r="D69" s="1">
        <v>66.663499999999999</v>
      </c>
      <c r="E69" s="1">
        <v>64.888499999999993</v>
      </c>
      <c r="F69" s="5">
        <f t="shared" si="4"/>
        <v>1.7750000000000057</v>
      </c>
      <c r="G69" s="6"/>
      <c r="H69" s="1">
        <v>0.39651700000000001</v>
      </c>
      <c r="I69" s="1">
        <v>0.37487700000000002</v>
      </c>
      <c r="J69" s="5">
        <f t="shared" si="5"/>
        <v>2.1639999999999993E-2</v>
      </c>
      <c r="K69" s="6"/>
      <c r="L69" s="1">
        <v>0.43590000000000001</v>
      </c>
      <c r="M69" s="1">
        <v>0.4551</v>
      </c>
      <c r="N69" s="8">
        <f t="shared" si="6"/>
        <v>-1.9199999999999995E-2</v>
      </c>
      <c r="O69" s="7"/>
      <c r="P69" s="1">
        <v>0.35549999999999998</v>
      </c>
      <c r="Q69" s="1">
        <v>0.38219999999999998</v>
      </c>
      <c r="R69" s="8">
        <f t="shared" si="7"/>
        <v>-2.6700000000000002E-2</v>
      </c>
    </row>
    <row r="70" spans="2:18" s="2" customFormat="1">
      <c r="B70">
        <v>-1</v>
      </c>
      <c r="C70">
        <v>4</v>
      </c>
      <c r="D70" s="1">
        <v>54.216999999999999</v>
      </c>
      <c r="E70" s="1">
        <v>55.863199999999999</v>
      </c>
      <c r="F70" s="5">
        <f t="shared" si="4"/>
        <v>-1.6462000000000003</v>
      </c>
      <c r="G70" s="6"/>
      <c r="H70" s="1">
        <v>0.33099400000000001</v>
      </c>
      <c r="I70" s="1">
        <v>0.34134799999999998</v>
      </c>
      <c r="J70" s="5">
        <f t="shared" si="5"/>
        <v>-1.0353999999999974E-2</v>
      </c>
      <c r="K70" s="6"/>
      <c r="L70" s="1">
        <v>0.49959999999999999</v>
      </c>
      <c r="M70" s="1">
        <v>0.45950000000000002</v>
      </c>
      <c r="N70" s="8">
        <f t="shared" si="6"/>
        <v>4.0099999999999969E-2</v>
      </c>
      <c r="O70" s="7"/>
      <c r="P70" s="1">
        <v>0.41920000000000002</v>
      </c>
      <c r="Q70" s="1">
        <v>0.3866</v>
      </c>
      <c r="R70" s="8">
        <f t="shared" si="7"/>
        <v>3.2600000000000018E-2</v>
      </c>
    </row>
    <row r="71" spans="2:18" s="2" customFormat="1">
      <c r="B71">
        <v>0</v>
      </c>
      <c r="C71">
        <v>4</v>
      </c>
      <c r="D71" s="1">
        <v>66.088300000000004</v>
      </c>
      <c r="E71" s="1">
        <v>66.712999999999994</v>
      </c>
      <c r="F71" s="5">
        <f t="shared" si="4"/>
        <v>-0.62469999999999004</v>
      </c>
      <c r="G71" s="6"/>
      <c r="H71" s="1">
        <v>0.38797999999999999</v>
      </c>
      <c r="I71" s="1">
        <v>0.38188100000000003</v>
      </c>
      <c r="J71" s="5">
        <f t="shared" si="5"/>
        <v>6.0989999999999656E-3</v>
      </c>
      <c r="K71" s="6"/>
      <c r="L71" s="1">
        <v>0.46629999999999999</v>
      </c>
      <c r="M71" s="1">
        <v>0.43340000000000001</v>
      </c>
      <c r="N71" s="8">
        <f t="shared" si="6"/>
        <v>3.2899999999999985E-2</v>
      </c>
      <c r="O71" s="7"/>
      <c r="P71" s="1">
        <v>0.39629999999999999</v>
      </c>
      <c r="Q71" s="1">
        <v>0.37180000000000002</v>
      </c>
      <c r="R71" s="8">
        <f t="shared" si="7"/>
        <v>2.4499999999999966E-2</v>
      </c>
    </row>
    <row r="72" spans="2:18" s="2" customFormat="1">
      <c r="B72">
        <v>1</v>
      </c>
      <c r="C72">
        <v>4</v>
      </c>
      <c r="D72" s="1">
        <v>60.611699999999999</v>
      </c>
      <c r="E72" s="1">
        <v>56.715299999999999</v>
      </c>
      <c r="F72" s="5">
        <f t="shared" si="4"/>
        <v>3.8963999999999999</v>
      </c>
      <c r="G72" s="6"/>
      <c r="H72" s="1">
        <v>0.36743599999999998</v>
      </c>
      <c r="I72" s="1">
        <v>0.349192</v>
      </c>
      <c r="J72" s="5">
        <f t="shared" si="5"/>
        <v>1.8243999999999982E-2</v>
      </c>
      <c r="K72" s="6"/>
      <c r="L72" s="1">
        <v>0.46079999999999999</v>
      </c>
      <c r="M72" s="1">
        <v>0.46829999999999999</v>
      </c>
      <c r="N72" s="8">
        <f t="shared" si="6"/>
        <v>-7.5000000000000067E-3</v>
      </c>
      <c r="O72" s="7"/>
      <c r="P72" s="1">
        <v>0.39550000000000002</v>
      </c>
      <c r="Q72" s="1">
        <v>0.39600000000000002</v>
      </c>
      <c r="R72" s="8">
        <f t="shared" si="7"/>
        <v>-5.0000000000000044E-4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5">
        <f>1/SQRT(D1*F1)</f>
        <v>3.9283710065919308</v>
      </c>
      <c r="D76" s="21">
        <f>AVERAGE(D4:E72)</f>
        <v>66.934293478260841</v>
      </c>
      <c r="E76" s="16">
        <f>1000000*0.0000723355</f>
        <v>72.335499999999996</v>
      </c>
      <c r="F76" s="16">
        <f>STDEV(F4:F72)</f>
        <v>2.5082746780769458</v>
      </c>
      <c r="G76" s="16"/>
      <c r="H76" s="17">
        <f>AVERAGE(H4:I72)</f>
        <v>0.38913094202898552</v>
      </c>
      <c r="I76" s="16">
        <f>1000*0.000454145</f>
        <v>0.45414499999999997</v>
      </c>
      <c r="J76" s="16">
        <f>STDEV(J4:J72)</f>
        <v>1.7697588221592227E-2</v>
      </c>
      <c r="K76" s="16"/>
      <c r="L76" s="17">
        <f>AVERAGE(L4:M72)</f>
        <v>0.45517536231884065</v>
      </c>
      <c r="M76" s="16"/>
      <c r="N76" s="16">
        <f>STDEV(N4:N72)</f>
        <v>2.3569597200439451E-2</v>
      </c>
      <c r="O76" s="16"/>
      <c r="P76" s="17">
        <f>AVERAGE(P4:Q72)</f>
        <v>0.38170797101449272</v>
      </c>
      <c r="Q76" s="16"/>
      <c r="R76" s="22">
        <f>STDEV(R4:R72)</f>
        <v>2.4612754613910433E-2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D78" s="24"/>
      <c r="E78" s="25"/>
      <c r="F78" s="25">
        <f>F76/E76</f>
        <v>3.4675569783535691E-2</v>
      </c>
      <c r="G78" s="25"/>
      <c r="H78" s="25"/>
      <c r="I78" s="25"/>
      <c r="J78" s="25">
        <f>J76/I76</f>
        <v>3.8969025799232025E-2</v>
      </c>
      <c r="K78" s="25"/>
      <c r="L78" s="25"/>
      <c r="M78" s="25"/>
      <c r="N78" s="25">
        <f>N76</f>
        <v>2.3569597200439451E-2</v>
      </c>
      <c r="O78" s="25"/>
      <c r="P78" s="25"/>
      <c r="Q78" s="25"/>
      <c r="R78" s="26">
        <f>R76</f>
        <v>2.4612754613910433E-2</v>
      </c>
    </row>
    <row r="83" spans="2:18" s="2" customFormat="1">
      <c r="B83">
        <v>1</v>
      </c>
      <c r="C83">
        <v>3</v>
      </c>
      <c r="D83" s="1">
        <v>0.64931000000000005</v>
      </c>
      <c r="E83" s="1">
        <v>0.66261199999999998</v>
      </c>
      <c r="F83" s="5">
        <f>D83-E83</f>
        <v>-1.3301999999999925E-2</v>
      </c>
      <c r="G83" s="6"/>
      <c r="H83" s="1">
        <v>1.05982E-2</v>
      </c>
      <c r="I83" s="1">
        <v>7.5127400000000004E-3</v>
      </c>
      <c r="J83" s="5">
        <f>H83-I83</f>
        <v>3.0854599999999999E-3</v>
      </c>
      <c r="K83" s="6"/>
      <c r="L83" s="1">
        <v>0.54690000000000005</v>
      </c>
      <c r="M83" s="1">
        <v>-8888889</v>
      </c>
      <c r="N83" s="8">
        <f>L83-M83</f>
        <v>8888889.5469000004</v>
      </c>
      <c r="O83" s="7"/>
      <c r="P83" s="1">
        <v>0.46879999999999999</v>
      </c>
      <c r="Q83" s="1">
        <v>0.43690000000000001</v>
      </c>
      <c r="R83" s="8">
        <f>P83-Q83</f>
        <v>3.1899999999999984E-2</v>
      </c>
    </row>
    <row r="84" spans="2:18" s="2" customFormat="1">
      <c r="B84">
        <v>-3</v>
      </c>
      <c r="C84">
        <v>3</v>
      </c>
      <c r="D84" s="1">
        <v>0.20787900000000001</v>
      </c>
      <c r="E84" s="1">
        <v>6.0828E-2</v>
      </c>
      <c r="F84" s="5">
        <f>D84-E84</f>
        <v>0.14705100000000002</v>
      </c>
      <c r="G84" s="6"/>
      <c r="H84" s="1">
        <v>8.0800000000000004E-3</v>
      </c>
      <c r="I84" s="1">
        <v>4.0159999999999996E-3</v>
      </c>
      <c r="J84" s="5">
        <f>H84-I84</f>
        <v>4.0640000000000008E-3</v>
      </c>
      <c r="K84" s="6"/>
      <c r="L84" s="1">
        <v>-8888889</v>
      </c>
      <c r="M84" s="1">
        <v>-8888889</v>
      </c>
      <c r="N84" s="8">
        <f>L84-M84</f>
        <v>0</v>
      </c>
      <c r="O84" s="7"/>
      <c r="P84" s="1">
        <v>0.63849999999999996</v>
      </c>
      <c r="Q84" s="1">
        <v>0.67530000000000001</v>
      </c>
      <c r="R84" s="8">
        <f>P84-Q84</f>
        <v>-3.6800000000000055E-2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80"/>
  <sheetViews>
    <sheetView topLeftCell="A64" workbookViewId="0">
      <selection activeCell="I93" sqref="I93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0.9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71.177400000000006</v>
      </c>
      <c r="E4" s="1">
        <v>76.308000000000007</v>
      </c>
      <c r="F4" s="5">
        <f>D4-E4</f>
        <v>-5.1306000000000012</v>
      </c>
      <c r="G4" s="6"/>
      <c r="H4" s="1">
        <v>0.41366799999999998</v>
      </c>
      <c r="I4" s="1">
        <v>0.46312900000000001</v>
      </c>
      <c r="J4" s="5">
        <f>H4-I4</f>
        <v>-4.9461000000000033E-2</v>
      </c>
      <c r="K4" s="6"/>
      <c r="L4" s="1">
        <v>0.50329999999999997</v>
      </c>
      <c r="M4" s="1">
        <v>0.46949999999999997</v>
      </c>
      <c r="N4" s="8">
        <f>L4-M4</f>
        <v>3.3799999999999997E-2</v>
      </c>
      <c r="O4" s="7"/>
      <c r="P4" s="1">
        <v>0.39550000000000002</v>
      </c>
      <c r="Q4" s="1">
        <v>0.35039999999999999</v>
      </c>
      <c r="R4" s="8">
        <f>P4-Q4</f>
        <v>4.5100000000000029E-2</v>
      </c>
    </row>
    <row r="5" spans="1:18" s="2" customFormat="1">
      <c r="B5">
        <v>0</v>
      </c>
      <c r="C5">
        <v>-4</v>
      </c>
      <c r="D5" s="1">
        <v>72.9739</v>
      </c>
      <c r="E5" s="1">
        <v>75.205399999999997</v>
      </c>
      <c r="F5" s="5">
        <f t="shared" ref="F5:F68" si="0">D5-E5</f>
        <v>-2.2314999999999969</v>
      </c>
      <c r="G5" s="6"/>
      <c r="H5" s="1">
        <v>0.42502800000000002</v>
      </c>
      <c r="I5" s="1">
        <v>0.45268599999999998</v>
      </c>
      <c r="J5" s="5">
        <f t="shared" ref="J5:J68" si="1">H5-I5</f>
        <v>-2.765799999999996E-2</v>
      </c>
      <c r="K5" s="6"/>
      <c r="L5" s="1">
        <v>0.4839</v>
      </c>
      <c r="M5" s="1">
        <v>0.47410000000000002</v>
      </c>
      <c r="N5" s="8">
        <f t="shared" ref="N5:N68" si="2">L5-M5</f>
        <v>9.7999999999999754E-3</v>
      </c>
      <c r="O5" s="7"/>
      <c r="P5" s="1">
        <v>0.3589</v>
      </c>
      <c r="Q5" s="1">
        <v>0.35199999999999998</v>
      </c>
      <c r="R5" s="8">
        <f t="shared" ref="R5:R68" si="3">P5-Q5</f>
        <v>6.9000000000000172E-3</v>
      </c>
    </row>
    <row r="6" spans="1:18" s="2" customFormat="1">
      <c r="B6">
        <v>1</v>
      </c>
      <c r="C6">
        <v>-4</v>
      </c>
      <c r="D6" s="1">
        <v>74.138000000000005</v>
      </c>
      <c r="E6" s="1">
        <v>70.266300000000001</v>
      </c>
      <c r="F6" s="5">
        <f t="shared" si="0"/>
        <v>3.8717000000000041</v>
      </c>
      <c r="G6" s="6"/>
      <c r="H6" s="1">
        <v>0.44123600000000002</v>
      </c>
      <c r="I6" s="1">
        <v>0.40875800000000001</v>
      </c>
      <c r="J6" s="5">
        <f t="shared" si="1"/>
        <v>3.2478000000000007E-2</v>
      </c>
      <c r="K6" s="6"/>
      <c r="L6" s="1">
        <v>0.45779999999999998</v>
      </c>
      <c r="M6" s="1">
        <v>0.49099999999999999</v>
      </c>
      <c r="N6" s="8">
        <f t="shared" si="2"/>
        <v>-3.3200000000000007E-2</v>
      </c>
      <c r="O6" s="7"/>
      <c r="P6" s="1">
        <v>0.34899999999999998</v>
      </c>
      <c r="Q6" s="1">
        <v>0.38169999999999998</v>
      </c>
      <c r="R6" s="8">
        <f t="shared" si="3"/>
        <v>-3.2700000000000007E-2</v>
      </c>
    </row>
    <row r="7" spans="1:18" s="2" customFormat="1">
      <c r="B7">
        <v>3</v>
      </c>
      <c r="C7">
        <v>-3</v>
      </c>
      <c r="D7" s="1">
        <v>77.333799999999997</v>
      </c>
      <c r="E7" s="1">
        <v>77.807699999999997</v>
      </c>
      <c r="F7" s="5">
        <f t="shared" si="0"/>
        <v>-0.47390000000000043</v>
      </c>
      <c r="G7" s="6"/>
      <c r="H7" s="1">
        <v>0.46615200000000001</v>
      </c>
      <c r="I7" s="1">
        <v>0.45969199999999999</v>
      </c>
      <c r="J7" s="5">
        <f t="shared" si="1"/>
        <v>6.4600000000000213E-3</v>
      </c>
      <c r="K7" s="6"/>
      <c r="L7" s="1">
        <v>0.43280000000000002</v>
      </c>
      <c r="M7" s="1">
        <v>0.45610000000000001</v>
      </c>
      <c r="N7" s="8">
        <f t="shared" si="2"/>
        <v>-2.3299999999999987E-2</v>
      </c>
      <c r="O7" s="7"/>
      <c r="P7" s="1">
        <v>0.31690000000000002</v>
      </c>
      <c r="Q7" s="1">
        <v>0.35639999999999999</v>
      </c>
      <c r="R7" s="8">
        <f t="shared" si="3"/>
        <v>-3.949999999999998E-2</v>
      </c>
    </row>
    <row r="8" spans="1:18" s="2" customFormat="1">
      <c r="B8">
        <v>2</v>
      </c>
      <c r="C8">
        <v>-3</v>
      </c>
      <c r="D8" s="1">
        <v>75.139399999999995</v>
      </c>
      <c r="E8" s="1">
        <v>76.012900000000002</v>
      </c>
      <c r="F8" s="5">
        <f t="shared" si="0"/>
        <v>-0.87350000000000705</v>
      </c>
      <c r="G8" s="6"/>
      <c r="H8" s="1">
        <v>0.44147999999999998</v>
      </c>
      <c r="I8" s="1">
        <v>0.46090300000000001</v>
      </c>
      <c r="J8" s="5">
        <f t="shared" si="1"/>
        <v>-1.9423000000000024E-2</v>
      </c>
      <c r="K8" s="6"/>
      <c r="L8" s="1">
        <v>0.47360000000000002</v>
      </c>
      <c r="M8" s="1">
        <v>0.4541</v>
      </c>
      <c r="N8" s="8">
        <f t="shared" si="2"/>
        <v>1.9500000000000017E-2</v>
      </c>
      <c r="O8" s="7"/>
      <c r="P8" s="1">
        <v>0.35759999999999997</v>
      </c>
      <c r="Q8" s="1">
        <v>0.32079999999999997</v>
      </c>
      <c r="R8" s="8">
        <f t="shared" si="3"/>
        <v>3.6799999999999999E-2</v>
      </c>
    </row>
    <row r="9" spans="1:18" s="2" customFormat="1">
      <c r="B9">
        <v>1</v>
      </c>
      <c r="C9">
        <v>-3</v>
      </c>
      <c r="D9" s="1">
        <v>74.011700000000005</v>
      </c>
      <c r="E9" s="1">
        <v>76.405299999999997</v>
      </c>
      <c r="F9" s="5">
        <f t="shared" si="0"/>
        <v>-2.3935999999999922</v>
      </c>
      <c r="G9" s="6"/>
      <c r="H9" s="1">
        <v>0.440888</v>
      </c>
      <c r="I9" s="1">
        <v>0.44671899999999998</v>
      </c>
      <c r="J9" s="5">
        <f t="shared" si="1"/>
        <v>-5.8309999999999751E-3</v>
      </c>
      <c r="K9" s="6"/>
      <c r="L9" s="1">
        <v>0.46579999999999999</v>
      </c>
      <c r="M9" s="1">
        <v>0.47170000000000001</v>
      </c>
      <c r="N9" s="8">
        <f t="shared" si="2"/>
        <v>-5.9000000000000163E-3</v>
      </c>
      <c r="O9" s="7"/>
      <c r="P9" s="1">
        <v>0.36820000000000003</v>
      </c>
      <c r="Q9" s="1">
        <v>0.36809999999999998</v>
      </c>
      <c r="R9" s="8">
        <f t="shared" si="3"/>
        <v>1.000000000000445E-4</v>
      </c>
    </row>
    <row r="10" spans="1:18" s="2" customFormat="1">
      <c r="B10">
        <v>0</v>
      </c>
      <c r="C10">
        <v>-3</v>
      </c>
      <c r="D10" s="1">
        <v>72.251099999999994</v>
      </c>
      <c r="E10" s="1">
        <v>74.173500000000004</v>
      </c>
      <c r="F10" s="5">
        <f t="shared" si="0"/>
        <v>-1.9224000000000103</v>
      </c>
      <c r="G10" s="6"/>
      <c r="H10" s="1">
        <v>0.439801</v>
      </c>
      <c r="I10" s="1">
        <v>0.44786700000000002</v>
      </c>
      <c r="J10" s="5">
        <f t="shared" si="1"/>
        <v>-8.0660000000000176E-3</v>
      </c>
      <c r="K10" s="6"/>
      <c r="L10" s="1">
        <v>0.48070000000000002</v>
      </c>
      <c r="M10" s="1">
        <v>0.48</v>
      </c>
      <c r="N10" s="8">
        <f t="shared" si="2"/>
        <v>7.0000000000003393E-4</v>
      </c>
      <c r="O10" s="7"/>
      <c r="P10" s="1">
        <v>0.33639999999999998</v>
      </c>
      <c r="Q10" s="1">
        <v>0.36330000000000001</v>
      </c>
      <c r="R10" s="8">
        <f t="shared" si="3"/>
        <v>-2.6900000000000035E-2</v>
      </c>
    </row>
    <row r="11" spans="1:18" s="2" customFormat="1">
      <c r="B11">
        <v>-1</v>
      </c>
      <c r="C11">
        <v>-3</v>
      </c>
      <c r="D11" s="1">
        <v>77.065100000000001</v>
      </c>
      <c r="E11" s="1">
        <v>75.546999999999997</v>
      </c>
      <c r="F11" s="5">
        <f t="shared" si="0"/>
        <v>1.518100000000004</v>
      </c>
      <c r="G11" s="6"/>
      <c r="H11" s="1">
        <v>0.45436700000000002</v>
      </c>
      <c r="I11" s="1">
        <v>0.44192199999999998</v>
      </c>
      <c r="J11" s="5">
        <f t="shared" si="1"/>
        <v>1.2445000000000039E-2</v>
      </c>
      <c r="K11" s="6"/>
      <c r="L11" s="1">
        <v>0.47660000000000002</v>
      </c>
      <c r="M11" s="1">
        <v>0.46879999999999999</v>
      </c>
      <c r="N11" s="8">
        <f t="shared" si="2"/>
        <v>7.8000000000000291E-3</v>
      </c>
      <c r="O11" s="7"/>
      <c r="P11" s="1">
        <v>0.36520000000000002</v>
      </c>
      <c r="Q11" s="1">
        <v>0.3569</v>
      </c>
      <c r="R11" s="8">
        <f t="shared" si="3"/>
        <v>8.3000000000000296E-3</v>
      </c>
    </row>
    <row r="12" spans="1:18" s="2" customFormat="1">
      <c r="B12">
        <v>-2</v>
      </c>
      <c r="C12">
        <v>-3</v>
      </c>
      <c r="D12" s="1">
        <v>78.760199999999998</v>
      </c>
      <c r="E12" s="1">
        <v>76.486999999999995</v>
      </c>
      <c r="F12" s="5">
        <f t="shared" si="0"/>
        <v>2.2732000000000028</v>
      </c>
      <c r="G12" s="6"/>
      <c r="H12" s="1">
        <v>0.47468500000000002</v>
      </c>
      <c r="I12" s="1">
        <v>0.45640500000000001</v>
      </c>
      <c r="J12" s="5">
        <f t="shared" si="1"/>
        <v>1.8280000000000018E-2</v>
      </c>
      <c r="K12" s="6"/>
      <c r="L12" s="1">
        <v>0.42770000000000002</v>
      </c>
      <c r="M12" s="1">
        <v>0.45569999999999999</v>
      </c>
      <c r="N12" s="8">
        <f t="shared" si="2"/>
        <v>-2.7999999999999969E-2</v>
      </c>
      <c r="O12" s="7"/>
      <c r="P12" s="1">
        <v>0.30370000000000003</v>
      </c>
      <c r="Q12" s="1">
        <v>0.35089999999999999</v>
      </c>
      <c r="R12" s="8">
        <f t="shared" si="3"/>
        <v>-4.7199999999999964E-2</v>
      </c>
    </row>
    <row r="13" spans="1:18" s="2" customFormat="1">
      <c r="B13">
        <v>-3</v>
      </c>
      <c r="C13">
        <v>-3</v>
      </c>
      <c r="D13" s="1">
        <v>68.493200000000002</v>
      </c>
      <c r="E13" s="1">
        <v>77.444000000000003</v>
      </c>
      <c r="F13" s="5">
        <f t="shared" si="0"/>
        <v>-8.950800000000001</v>
      </c>
      <c r="G13" s="6"/>
      <c r="H13" s="1">
        <v>0.40587899999999999</v>
      </c>
      <c r="I13" s="1">
        <v>0.45539499999999999</v>
      </c>
      <c r="J13" s="5">
        <f t="shared" si="1"/>
        <v>-4.9516000000000004E-2</v>
      </c>
      <c r="K13" s="6"/>
      <c r="L13" s="1">
        <v>0.51859999999999995</v>
      </c>
      <c r="M13" s="1">
        <v>0.46</v>
      </c>
      <c r="N13" s="8">
        <f t="shared" si="2"/>
        <v>5.859999999999993E-2</v>
      </c>
      <c r="O13" s="7"/>
      <c r="P13" s="1">
        <v>0.40849999999999997</v>
      </c>
      <c r="Q13" s="1">
        <v>0.35620000000000002</v>
      </c>
      <c r="R13" s="8">
        <f t="shared" si="3"/>
        <v>5.2299999999999958E-2</v>
      </c>
    </row>
    <row r="14" spans="1:18" s="2" customFormat="1">
      <c r="B14">
        <v>-4</v>
      </c>
      <c r="C14">
        <v>-2</v>
      </c>
      <c r="D14" s="1">
        <v>73.144599999999997</v>
      </c>
      <c r="E14" s="1">
        <v>70.528000000000006</v>
      </c>
      <c r="F14" s="5">
        <f t="shared" si="0"/>
        <v>2.6165999999999912</v>
      </c>
      <c r="G14" s="6"/>
      <c r="H14" s="1">
        <v>0.43177500000000002</v>
      </c>
      <c r="I14" s="1">
        <v>0.41076200000000002</v>
      </c>
      <c r="J14" s="5">
        <f t="shared" si="1"/>
        <v>2.1013000000000004E-2</v>
      </c>
      <c r="K14" s="6"/>
      <c r="L14" s="1">
        <v>0.4758</v>
      </c>
      <c r="M14" s="1">
        <v>0.51219999999999999</v>
      </c>
      <c r="N14" s="8">
        <f t="shared" si="2"/>
        <v>-3.6399999999999988E-2</v>
      </c>
      <c r="O14" s="7"/>
      <c r="P14" s="1">
        <v>0.36</v>
      </c>
      <c r="Q14" s="1">
        <v>0.40970000000000001</v>
      </c>
      <c r="R14" s="8">
        <f t="shared" si="3"/>
        <v>-4.9700000000000022E-2</v>
      </c>
    </row>
    <row r="15" spans="1:18" s="2" customFormat="1">
      <c r="B15">
        <v>-3</v>
      </c>
      <c r="C15">
        <v>-2</v>
      </c>
      <c r="D15" s="1">
        <v>74.372399999999999</v>
      </c>
      <c r="E15" s="1">
        <v>74.263199999999998</v>
      </c>
      <c r="F15" s="5">
        <f t="shared" si="0"/>
        <v>0.1092000000000013</v>
      </c>
      <c r="G15" s="6"/>
      <c r="H15" s="1">
        <v>0.44373600000000002</v>
      </c>
      <c r="I15" s="1">
        <v>0.45159100000000002</v>
      </c>
      <c r="J15" s="5">
        <f t="shared" si="1"/>
        <v>-7.8550000000000009E-3</v>
      </c>
      <c r="K15" s="6"/>
      <c r="L15" s="1">
        <v>0.45729999999999998</v>
      </c>
      <c r="M15" s="1">
        <v>0.46970000000000001</v>
      </c>
      <c r="N15" s="8">
        <f t="shared" si="2"/>
        <v>-1.2400000000000022E-2</v>
      </c>
      <c r="O15" s="7"/>
      <c r="P15" s="1">
        <v>0.3493</v>
      </c>
      <c r="Q15" s="1">
        <v>0.34770000000000001</v>
      </c>
      <c r="R15" s="8">
        <f t="shared" si="3"/>
        <v>1.5999999999999903E-3</v>
      </c>
    </row>
    <row r="16" spans="1:18" s="2" customFormat="1">
      <c r="B16">
        <v>-2</v>
      </c>
      <c r="C16">
        <v>-2</v>
      </c>
      <c r="D16" s="1">
        <v>77.201300000000003</v>
      </c>
      <c r="E16" s="1">
        <v>74.430700000000002</v>
      </c>
      <c r="F16" s="5">
        <f t="shared" si="0"/>
        <v>2.7706000000000017</v>
      </c>
      <c r="G16" s="6"/>
      <c r="H16" s="1">
        <v>0.466059</v>
      </c>
      <c r="I16" s="1">
        <v>0.44161299999999998</v>
      </c>
      <c r="J16" s="5">
        <f t="shared" si="1"/>
        <v>2.4446000000000023E-2</v>
      </c>
      <c r="K16" s="6"/>
      <c r="L16" s="1">
        <v>0.47020000000000001</v>
      </c>
      <c r="M16" s="1">
        <v>0.49309999999999998</v>
      </c>
      <c r="N16" s="8">
        <f t="shared" si="2"/>
        <v>-2.2899999999999976E-2</v>
      </c>
      <c r="O16" s="7"/>
      <c r="P16" s="1">
        <v>0.35759999999999997</v>
      </c>
      <c r="Q16" s="1">
        <v>0.37040000000000001</v>
      </c>
      <c r="R16" s="8">
        <f t="shared" si="3"/>
        <v>-1.2800000000000034E-2</v>
      </c>
    </row>
    <row r="17" spans="2:18" s="2" customFormat="1">
      <c r="B17">
        <v>-1</v>
      </c>
      <c r="C17">
        <v>-2</v>
      </c>
      <c r="D17" s="1">
        <v>77.714500000000001</v>
      </c>
      <c r="E17" s="1">
        <v>79.874499999999998</v>
      </c>
      <c r="F17" s="5">
        <f t="shared" si="0"/>
        <v>-2.1599999999999966</v>
      </c>
      <c r="G17" s="6"/>
      <c r="H17" s="1">
        <v>0.47345700000000002</v>
      </c>
      <c r="I17" s="1">
        <v>0.472051</v>
      </c>
      <c r="J17" s="5">
        <f t="shared" si="1"/>
        <v>1.4060000000000183E-3</v>
      </c>
      <c r="K17" s="6"/>
      <c r="L17" s="1">
        <v>0.46970000000000001</v>
      </c>
      <c r="M17" s="1">
        <v>0.4466</v>
      </c>
      <c r="N17" s="8">
        <f t="shared" si="2"/>
        <v>2.3100000000000009E-2</v>
      </c>
      <c r="O17" s="7"/>
      <c r="P17" s="1">
        <v>0.34910000000000002</v>
      </c>
      <c r="Q17" s="1">
        <v>0.33429999999999999</v>
      </c>
      <c r="R17" s="8">
        <f t="shared" si="3"/>
        <v>1.4800000000000035E-2</v>
      </c>
    </row>
    <row r="18" spans="2:18" s="2" customFormat="1">
      <c r="B18">
        <v>0</v>
      </c>
      <c r="C18">
        <v>-2</v>
      </c>
      <c r="D18" s="1">
        <v>71.045199999999994</v>
      </c>
      <c r="E18" s="1">
        <v>75.596299999999999</v>
      </c>
      <c r="F18" s="5">
        <f t="shared" si="0"/>
        <v>-4.5511000000000053</v>
      </c>
      <c r="G18" s="6"/>
      <c r="H18" s="1">
        <v>0.41899199999999998</v>
      </c>
      <c r="I18" s="1">
        <v>0.45851700000000001</v>
      </c>
      <c r="J18" s="5">
        <f t="shared" si="1"/>
        <v>-3.9525000000000032E-2</v>
      </c>
      <c r="K18" s="6"/>
      <c r="L18" s="1">
        <v>0.50639999999999996</v>
      </c>
      <c r="M18" s="1">
        <v>0.45610000000000001</v>
      </c>
      <c r="N18" s="8">
        <f t="shared" si="2"/>
        <v>5.0299999999999956E-2</v>
      </c>
      <c r="O18" s="7"/>
      <c r="P18" s="1">
        <v>0.40279999999999999</v>
      </c>
      <c r="Q18" s="1">
        <v>0.32490000000000002</v>
      </c>
      <c r="R18" s="8">
        <f t="shared" si="3"/>
        <v>7.7899999999999969E-2</v>
      </c>
    </row>
    <row r="19" spans="2:18" s="2" customFormat="1">
      <c r="B19">
        <v>1</v>
      </c>
      <c r="C19">
        <v>-2</v>
      </c>
      <c r="D19" s="1">
        <v>71.231099999999998</v>
      </c>
      <c r="E19" s="1">
        <v>74.226399999999998</v>
      </c>
      <c r="F19" s="5">
        <f t="shared" si="0"/>
        <v>-2.9953000000000003</v>
      </c>
      <c r="G19" s="6"/>
      <c r="H19" s="1">
        <v>0.42806699999999998</v>
      </c>
      <c r="I19" s="1">
        <v>0.43998300000000001</v>
      </c>
      <c r="J19" s="5">
        <f t="shared" si="1"/>
        <v>-1.1916000000000038E-2</v>
      </c>
      <c r="K19" s="6"/>
      <c r="L19" s="1">
        <v>0.47149999999999997</v>
      </c>
      <c r="M19" s="1">
        <v>0.49220000000000003</v>
      </c>
      <c r="N19" s="8">
        <f t="shared" si="2"/>
        <v>-2.0700000000000052E-2</v>
      </c>
      <c r="O19" s="7"/>
      <c r="P19" s="1">
        <v>0.38090000000000002</v>
      </c>
      <c r="Q19" s="1">
        <v>0.36570000000000003</v>
      </c>
      <c r="R19" s="8">
        <f t="shared" si="3"/>
        <v>1.5199999999999991E-2</v>
      </c>
    </row>
    <row r="20" spans="2:18" s="2" customFormat="1">
      <c r="B20">
        <v>2</v>
      </c>
      <c r="C20">
        <v>-2</v>
      </c>
      <c r="D20" s="1">
        <v>75.510300000000001</v>
      </c>
      <c r="E20" s="1">
        <v>76.396100000000004</v>
      </c>
      <c r="F20" s="5">
        <f t="shared" si="0"/>
        <v>-0.88580000000000325</v>
      </c>
      <c r="G20" s="6"/>
      <c r="H20" s="1">
        <v>0.44566499999999998</v>
      </c>
      <c r="I20" s="1">
        <v>0.458121</v>
      </c>
      <c r="J20" s="5">
        <f t="shared" si="1"/>
        <v>-1.2456000000000023E-2</v>
      </c>
      <c r="K20" s="6"/>
      <c r="L20" s="1">
        <v>0.48359999999999997</v>
      </c>
      <c r="M20" s="1">
        <v>0.4597</v>
      </c>
      <c r="N20" s="8">
        <f t="shared" si="2"/>
        <v>2.3899999999999977E-2</v>
      </c>
      <c r="O20" s="7"/>
      <c r="P20" s="1">
        <v>0.3579</v>
      </c>
      <c r="Q20" s="1">
        <v>0.34860000000000002</v>
      </c>
      <c r="R20" s="8">
        <f t="shared" si="3"/>
        <v>9.299999999999975E-3</v>
      </c>
    </row>
    <row r="21" spans="2:18" s="2" customFormat="1">
      <c r="B21">
        <v>3</v>
      </c>
      <c r="C21">
        <v>-2</v>
      </c>
      <c r="D21" s="1">
        <v>74.506600000000006</v>
      </c>
      <c r="E21" s="1">
        <v>76.517399999999995</v>
      </c>
      <c r="F21" s="5">
        <f t="shared" si="0"/>
        <v>-2.010799999999989</v>
      </c>
      <c r="G21" s="6"/>
      <c r="H21" s="1">
        <v>0.44270399999999999</v>
      </c>
      <c r="I21" s="1">
        <v>0.44896000000000003</v>
      </c>
      <c r="J21" s="5">
        <f t="shared" si="1"/>
        <v>-6.2560000000000393E-3</v>
      </c>
      <c r="K21" s="6"/>
      <c r="L21" s="1">
        <v>0.4798</v>
      </c>
      <c r="M21" s="1">
        <v>0.44990000000000002</v>
      </c>
      <c r="N21" s="8">
        <f t="shared" si="2"/>
        <v>2.9899999999999982E-2</v>
      </c>
      <c r="O21" s="7"/>
      <c r="P21" s="1">
        <v>0.36420000000000002</v>
      </c>
      <c r="Q21" s="1">
        <v>0.33939999999999998</v>
      </c>
      <c r="R21" s="8">
        <f t="shared" si="3"/>
        <v>2.4800000000000044E-2</v>
      </c>
    </row>
    <row r="22" spans="2:18" s="2" customFormat="1">
      <c r="B22">
        <v>4</v>
      </c>
      <c r="C22">
        <v>-2</v>
      </c>
      <c r="D22" s="1">
        <v>74.370199999999997</v>
      </c>
      <c r="E22" s="1">
        <v>77.065200000000004</v>
      </c>
      <c r="F22" s="5">
        <f t="shared" si="0"/>
        <v>-2.6950000000000074</v>
      </c>
      <c r="G22" s="6"/>
      <c r="H22" s="1">
        <v>0.43912400000000001</v>
      </c>
      <c r="I22" s="1">
        <v>0.45385199999999998</v>
      </c>
      <c r="J22" s="5">
        <f t="shared" si="1"/>
        <v>-1.4727999999999963E-2</v>
      </c>
      <c r="K22" s="6"/>
      <c r="L22" s="1">
        <v>0.4929</v>
      </c>
      <c r="M22" s="1">
        <v>0.46800000000000003</v>
      </c>
      <c r="N22" s="8">
        <f t="shared" si="2"/>
        <v>2.4899999999999978E-2</v>
      </c>
      <c r="O22" s="7"/>
      <c r="P22" s="1">
        <v>0.37780000000000002</v>
      </c>
      <c r="Q22" s="1">
        <v>0.3649</v>
      </c>
      <c r="R22" s="8">
        <f t="shared" si="3"/>
        <v>1.2900000000000023E-2</v>
      </c>
    </row>
    <row r="23" spans="2:18" s="2" customFormat="1">
      <c r="B23">
        <v>5</v>
      </c>
      <c r="C23">
        <v>-1</v>
      </c>
      <c r="D23" s="1">
        <v>72.5261</v>
      </c>
      <c r="E23" s="1">
        <v>73.527600000000007</v>
      </c>
      <c r="F23" s="5">
        <f t="shared" si="0"/>
        <v>-1.0015000000000072</v>
      </c>
      <c r="G23" s="6"/>
      <c r="H23" s="1">
        <v>0.425147</v>
      </c>
      <c r="I23" s="1">
        <v>0.42608000000000001</v>
      </c>
      <c r="J23" s="5">
        <f t="shared" si="1"/>
        <v>-9.3300000000001715E-4</v>
      </c>
      <c r="K23" s="6"/>
      <c r="L23" s="1">
        <v>0.48120000000000002</v>
      </c>
      <c r="M23" s="1">
        <v>0.48899999999999999</v>
      </c>
      <c r="N23" s="8">
        <f t="shared" si="2"/>
        <v>-7.7999999999999736E-3</v>
      </c>
      <c r="O23" s="7"/>
      <c r="P23" s="1">
        <v>0.36209999999999998</v>
      </c>
      <c r="Q23" s="1">
        <v>0.38500000000000001</v>
      </c>
      <c r="R23" s="8">
        <f t="shared" si="3"/>
        <v>-2.2900000000000031E-2</v>
      </c>
    </row>
    <row r="24" spans="2:18" s="2" customFormat="1">
      <c r="B24">
        <v>4</v>
      </c>
      <c r="C24">
        <v>-1</v>
      </c>
      <c r="D24" s="1">
        <v>76.846999999999994</v>
      </c>
      <c r="E24" s="1">
        <v>74.0321</v>
      </c>
      <c r="F24" s="5">
        <f t="shared" si="0"/>
        <v>2.8148999999999944</v>
      </c>
      <c r="G24" s="6"/>
      <c r="H24" s="1">
        <v>0.45937800000000001</v>
      </c>
      <c r="I24" s="1">
        <v>0.44297500000000001</v>
      </c>
      <c r="J24" s="5">
        <f t="shared" si="1"/>
        <v>1.6403000000000001E-2</v>
      </c>
      <c r="K24" s="6"/>
      <c r="L24" s="1">
        <v>0.45440000000000003</v>
      </c>
      <c r="M24" s="1">
        <v>0.47610000000000002</v>
      </c>
      <c r="N24" s="8">
        <f t="shared" si="2"/>
        <v>-2.1699999999999997E-2</v>
      </c>
      <c r="O24" s="7"/>
      <c r="P24" s="1">
        <v>0.3523</v>
      </c>
      <c r="Q24" s="1">
        <v>0.36859999999999998</v>
      </c>
      <c r="R24" s="8">
        <f t="shared" si="3"/>
        <v>-1.6299999999999981E-2</v>
      </c>
    </row>
    <row r="25" spans="2:18" s="2" customFormat="1">
      <c r="B25">
        <v>3</v>
      </c>
      <c r="C25">
        <v>-1</v>
      </c>
      <c r="D25" s="1">
        <v>73.0124</v>
      </c>
      <c r="E25" s="1">
        <v>74.476299999999995</v>
      </c>
      <c r="F25" s="5">
        <f t="shared" si="0"/>
        <v>-1.4638999999999953</v>
      </c>
      <c r="G25" s="6"/>
      <c r="H25" s="1">
        <v>0.41974600000000001</v>
      </c>
      <c r="I25" s="1">
        <v>0.43561699999999998</v>
      </c>
      <c r="J25" s="5">
        <f t="shared" si="1"/>
        <v>-1.5870999999999968E-2</v>
      </c>
      <c r="K25" s="6"/>
      <c r="L25" s="1">
        <v>0.48480000000000001</v>
      </c>
      <c r="M25" s="1">
        <v>0.48609999999999998</v>
      </c>
      <c r="N25" s="8">
        <f t="shared" si="2"/>
        <v>-1.2999999999999678E-3</v>
      </c>
      <c r="O25" s="7"/>
      <c r="P25" s="1">
        <v>0.3931</v>
      </c>
      <c r="Q25" s="1">
        <v>0.38169999999999998</v>
      </c>
      <c r="R25" s="8">
        <f t="shared" si="3"/>
        <v>1.1400000000000021E-2</v>
      </c>
    </row>
    <row r="26" spans="2:18" s="2" customFormat="1">
      <c r="B26">
        <v>2</v>
      </c>
      <c r="C26">
        <v>-1</v>
      </c>
      <c r="D26" s="1">
        <v>76.004499999999993</v>
      </c>
      <c r="E26" s="1">
        <v>74.758600000000001</v>
      </c>
      <c r="F26" s="5">
        <f t="shared" si="0"/>
        <v>1.2458999999999918</v>
      </c>
      <c r="G26" s="6"/>
      <c r="H26" s="1">
        <v>0.45536399999999999</v>
      </c>
      <c r="I26" s="1">
        <v>0.44810800000000001</v>
      </c>
      <c r="J26" s="5">
        <f t="shared" si="1"/>
        <v>7.2559999999999847E-3</v>
      </c>
      <c r="K26" s="6"/>
      <c r="L26" s="1">
        <v>0.47220000000000001</v>
      </c>
      <c r="M26" s="1">
        <v>0.47870000000000001</v>
      </c>
      <c r="N26" s="8">
        <f t="shared" si="2"/>
        <v>-6.5000000000000058E-3</v>
      </c>
      <c r="O26" s="7"/>
      <c r="P26" s="1">
        <v>0.36720000000000003</v>
      </c>
      <c r="Q26" s="1">
        <v>0.36130000000000001</v>
      </c>
      <c r="R26" s="8">
        <f t="shared" si="3"/>
        <v>5.9000000000000163E-3</v>
      </c>
    </row>
    <row r="27" spans="2:18" s="2" customFormat="1">
      <c r="B27">
        <v>1</v>
      </c>
      <c r="C27">
        <v>-1</v>
      </c>
      <c r="D27" s="1">
        <v>76.802000000000007</v>
      </c>
      <c r="E27" s="1">
        <v>75.209400000000002</v>
      </c>
      <c r="F27" s="5">
        <f t="shared" si="0"/>
        <v>1.5926000000000045</v>
      </c>
      <c r="G27" s="6"/>
      <c r="H27" s="1">
        <v>0.46445399999999998</v>
      </c>
      <c r="I27" s="1">
        <v>0.45275799999999999</v>
      </c>
      <c r="J27" s="5">
        <f t="shared" si="1"/>
        <v>1.1695999999999984E-2</v>
      </c>
      <c r="K27" s="6"/>
      <c r="L27" s="1">
        <v>0.4551</v>
      </c>
      <c r="M27" s="1">
        <v>0.44829999999999998</v>
      </c>
      <c r="N27" s="8">
        <f t="shared" si="2"/>
        <v>6.8000000000000282E-3</v>
      </c>
      <c r="O27" s="7"/>
      <c r="P27" s="1">
        <v>0.33040000000000003</v>
      </c>
      <c r="Q27" s="1">
        <v>0.33579999999999999</v>
      </c>
      <c r="R27" s="8">
        <f t="shared" si="3"/>
        <v>-5.3999999999999604E-3</v>
      </c>
    </row>
    <row r="28" spans="2:18" s="2" customFormat="1">
      <c r="B28">
        <v>0</v>
      </c>
      <c r="C28">
        <v>-1</v>
      </c>
      <c r="D28" s="1">
        <v>75.173599999999993</v>
      </c>
      <c r="E28" s="1">
        <v>76.677199999999999</v>
      </c>
      <c r="F28" s="5">
        <f t="shared" si="0"/>
        <v>-1.5036000000000058</v>
      </c>
      <c r="G28" s="6"/>
      <c r="H28" s="1">
        <v>0.45022499999999999</v>
      </c>
      <c r="I28" s="1">
        <v>0.46263700000000002</v>
      </c>
      <c r="J28" s="5">
        <f t="shared" si="1"/>
        <v>-1.2412000000000034E-2</v>
      </c>
      <c r="K28" s="6"/>
      <c r="L28" s="1">
        <v>0.49459999999999998</v>
      </c>
      <c r="M28" s="1">
        <v>0.45290000000000002</v>
      </c>
      <c r="N28" s="8">
        <f t="shared" si="2"/>
        <v>4.1699999999999959E-2</v>
      </c>
      <c r="O28" s="7"/>
      <c r="P28" s="1">
        <v>0.37259999999999999</v>
      </c>
      <c r="Q28" s="1">
        <v>0.34279999999999999</v>
      </c>
      <c r="R28" s="8">
        <f t="shared" si="3"/>
        <v>2.9799999999999993E-2</v>
      </c>
    </row>
    <row r="29" spans="2:18" s="2" customFormat="1">
      <c r="B29">
        <v>-1</v>
      </c>
      <c r="C29">
        <v>-1</v>
      </c>
      <c r="D29" s="1">
        <v>74.604399999999998</v>
      </c>
      <c r="E29" s="1">
        <v>72.488799999999998</v>
      </c>
      <c r="F29" s="5">
        <f t="shared" si="0"/>
        <v>2.1156000000000006</v>
      </c>
      <c r="G29" s="6"/>
      <c r="H29" s="1">
        <v>0.44358799999999998</v>
      </c>
      <c r="I29" s="1">
        <v>0.42866100000000001</v>
      </c>
      <c r="J29" s="5">
        <f t="shared" si="1"/>
        <v>1.4926999999999968E-2</v>
      </c>
      <c r="K29" s="6"/>
      <c r="L29" s="1">
        <v>0.47749999999999998</v>
      </c>
      <c r="M29" s="1">
        <v>0.48949999999999999</v>
      </c>
      <c r="N29" s="8">
        <f t="shared" si="2"/>
        <v>-1.2000000000000011E-2</v>
      </c>
      <c r="O29" s="7"/>
      <c r="P29" s="1">
        <v>0.3538</v>
      </c>
      <c r="Q29" s="1">
        <v>0.36809999999999998</v>
      </c>
      <c r="R29" s="8">
        <f t="shared" si="3"/>
        <v>-1.4299999999999979E-2</v>
      </c>
    </row>
    <row r="30" spans="2:18" s="2" customFormat="1">
      <c r="B30">
        <v>-2</v>
      </c>
      <c r="C30">
        <v>-1</v>
      </c>
      <c r="D30" s="1">
        <v>74.471599999999995</v>
      </c>
      <c r="E30" s="1">
        <v>73.941500000000005</v>
      </c>
      <c r="F30" s="5">
        <f t="shared" si="0"/>
        <v>0.53009999999999025</v>
      </c>
      <c r="G30" s="6"/>
      <c r="H30" s="1">
        <v>0.43015399999999998</v>
      </c>
      <c r="I30" s="1">
        <v>0.44813399999999998</v>
      </c>
      <c r="J30" s="5">
        <f t="shared" si="1"/>
        <v>-1.7979999999999996E-2</v>
      </c>
      <c r="K30" s="6"/>
      <c r="L30" s="1">
        <v>0.45960000000000001</v>
      </c>
      <c r="M30" s="1">
        <v>0.4627</v>
      </c>
      <c r="N30" s="8">
        <f t="shared" si="2"/>
        <v>-3.0999999999999917E-3</v>
      </c>
      <c r="O30" s="7"/>
      <c r="P30" s="1">
        <v>0.32229999999999998</v>
      </c>
      <c r="Q30" s="1">
        <v>0.34570000000000001</v>
      </c>
      <c r="R30" s="8">
        <f t="shared" si="3"/>
        <v>-2.3400000000000032E-2</v>
      </c>
    </row>
    <row r="31" spans="2:18" s="2" customFormat="1">
      <c r="B31">
        <v>-3</v>
      </c>
      <c r="C31">
        <v>-1</v>
      </c>
      <c r="D31" s="1">
        <v>77.660399999999996</v>
      </c>
      <c r="E31" s="1">
        <v>74.950699999999998</v>
      </c>
      <c r="F31" s="5">
        <f t="shared" si="0"/>
        <v>2.709699999999998</v>
      </c>
      <c r="G31" s="6"/>
      <c r="H31" s="1">
        <v>0.47897699999999999</v>
      </c>
      <c r="I31" s="1">
        <v>0.45966800000000002</v>
      </c>
      <c r="J31" s="5">
        <f t="shared" si="1"/>
        <v>1.9308999999999965E-2</v>
      </c>
      <c r="K31" s="6"/>
      <c r="L31" s="1">
        <v>0.38269999999999998</v>
      </c>
      <c r="M31" s="1">
        <v>0.41389999999999999</v>
      </c>
      <c r="N31" s="8">
        <f t="shared" si="2"/>
        <v>-3.1200000000000006E-2</v>
      </c>
      <c r="O31" s="7"/>
      <c r="P31" s="1">
        <v>0.30449999999999999</v>
      </c>
      <c r="Q31" s="1">
        <v>0.32800000000000001</v>
      </c>
      <c r="R31" s="8">
        <f t="shared" si="3"/>
        <v>-2.3500000000000021E-2</v>
      </c>
    </row>
    <row r="32" spans="2:18" s="2" customFormat="1">
      <c r="B32">
        <v>-4</v>
      </c>
      <c r="C32">
        <v>-1</v>
      </c>
      <c r="D32" s="1">
        <v>73.778199999999998</v>
      </c>
      <c r="E32" s="1">
        <v>77.783799999999999</v>
      </c>
      <c r="F32" s="5">
        <f t="shared" si="0"/>
        <v>-4.0056000000000012</v>
      </c>
      <c r="G32" s="6"/>
      <c r="H32" s="1">
        <v>0.44354100000000002</v>
      </c>
      <c r="I32" s="1">
        <v>0.47102300000000003</v>
      </c>
      <c r="J32" s="5">
        <f t="shared" si="1"/>
        <v>-2.7482000000000006E-2</v>
      </c>
      <c r="K32" s="6"/>
      <c r="L32" s="1">
        <v>0.44340000000000002</v>
      </c>
      <c r="M32" s="1">
        <v>0.44929999999999998</v>
      </c>
      <c r="N32" s="8">
        <f t="shared" si="2"/>
        <v>-5.8999999999999608E-3</v>
      </c>
      <c r="O32" s="7"/>
      <c r="P32" s="1">
        <v>0.35010000000000002</v>
      </c>
      <c r="Q32" s="1">
        <v>0.33939999999999998</v>
      </c>
      <c r="R32" s="8">
        <f t="shared" si="3"/>
        <v>1.0700000000000043E-2</v>
      </c>
    </row>
    <row r="33" spans="2:18" s="2" customFormat="1">
      <c r="B33">
        <v>-5</v>
      </c>
      <c r="C33">
        <v>-1</v>
      </c>
      <c r="D33" s="1">
        <v>72.691100000000006</v>
      </c>
      <c r="E33" s="1">
        <v>76.2286</v>
      </c>
      <c r="F33" s="5">
        <f t="shared" si="0"/>
        <v>-3.5374999999999943</v>
      </c>
      <c r="G33" s="6"/>
      <c r="H33" s="1">
        <v>0.441861</v>
      </c>
      <c r="I33" s="1">
        <v>0.46666999999999997</v>
      </c>
      <c r="J33" s="5">
        <f t="shared" si="1"/>
        <v>-2.480899999999997E-2</v>
      </c>
      <c r="K33" s="6"/>
      <c r="L33" s="1">
        <v>0.47560000000000002</v>
      </c>
      <c r="M33" s="1">
        <v>0.46</v>
      </c>
      <c r="N33" s="8">
        <f t="shared" si="2"/>
        <v>1.5600000000000003E-2</v>
      </c>
      <c r="O33" s="7"/>
      <c r="P33" s="1">
        <v>0.34350000000000003</v>
      </c>
      <c r="Q33" s="1">
        <v>0.34460000000000002</v>
      </c>
      <c r="R33" s="8">
        <f t="shared" si="3"/>
        <v>-1.0999999999999899E-3</v>
      </c>
    </row>
    <row r="34" spans="2:18" s="2" customFormat="1">
      <c r="B34">
        <v>-5</v>
      </c>
      <c r="C34">
        <v>0</v>
      </c>
      <c r="D34" s="1">
        <v>73.289900000000003</v>
      </c>
      <c r="E34" s="1">
        <v>74.177199999999999</v>
      </c>
      <c r="F34" s="5">
        <f t="shared" si="0"/>
        <v>-0.8872999999999962</v>
      </c>
      <c r="G34" s="6"/>
      <c r="H34" s="1">
        <v>0.438334</v>
      </c>
      <c r="I34" s="1">
        <v>0.46074199999999998</v>
      </c>
      <c r="J34" s="5">
        <f t="shared" si="1"/>
        <v>-2.2407999999999983E-2</v>
      </c>
      <c r="K34" s="6"/>
      <c r="L34" s="1">
        <v>0.48159999999999997</v>
      </c>
      <c r="M34" s="1">
        <v>0.48</v>
      </c>
      <c r="N34" s="8">
        <f t="shared" si="2"/>
        <v>1.5999999999999903E-3</v>
      </c>
      <c r="O34" s="7"/>
      <c r="P34" s="1">
        <v>0.35959999999999998</v>
      </c>
      <c r="Q34" s="1">
        <v>0.35220000000000001</v>
      </c>
      <c r="R34" s="8">
        <f t="shared" si="3"/>
        <v>7.3999999999999622E-3</v>
      </c>
    </row>
    <row r="35" spans="2:18" s="2" customFormat="1">
      <c r="B35">
        <v>-4</v>
      </c>
      <c r="C35">
        <v>0</v>
      </c>
      <c r="D35" s="1">
        <v>73.078500000000005</v>
      </c>
      <c r="E35" s="1">
        <v>73.855800000000002</v>
      </c>
      <c r="F35" s="5">
        <f t="shared" si="0"/>
        <v>-0.77729999999999677</v>
      </c>
      <c r="G35" s="6"/>
      <c r="H35" s="1">
        <v>0.42977300000000002</v>
      </c>
      <c r="I35" s="1">
        <v>0.44827</v>
      </c>
      <c r="J35" s="5">
        <f t="shared" si="1"/>
        <v>-1.8496999999999986E-2</v>
      </c>
      <c r="K35" s="6"/>
      <c r="L35" s="1">
        <v>0.47510000000000002</v>
      </c>
      <c r="M35" s="1">
        <v>0.46360000000000001</v>
      </c>
      <c r="N35" s="8">
        <f t="shared" si="2"/>
        <v>1.150000000000001E-2</v>
      </c>
      <c r="O35" s="7"/>
      <c r="P35" s="1">
        <v>0.36759999999999998</v>
      </c>
      <c r="Q35" s="1">
        <v>0.35110000000000002</v>
      </c>
      <c r="R35" s="8">
        <f t="shared" si="3"/>
        <v>1.6499999999999959E-2</v>
      </c>
    </row>
    <row r="36" spans="2:18" s="2" customFormat="1">
      <c r="B36">
        <v>-3</v>
      </c>
      <c r="C36">
        <v>0</v>
      </c>
      <c r="D36" s="1">
        <v>73.466999999999999</v>
      </c>
      <c r="E36" s="1">
        <v>76.373999999999995</v>
      </c>
      <c r="F36" s="5">
        <f t="shared" si="0"/>
        <v>-2.9069999999999965</v>
      </c>
      <c r="G36" s="6"/>
      <c r="H36" s="1">
        <v>0.44289600000000001</v>
      </c>
      <c r="I36" s="1">
        <v>0.45347100000000001</v>
      </c>
      <c r="J36" s="5">
        <f t="shared" si="1"/>
        <v>-1.0575000000000001E-2</v>
      </c>
      <c r="K36" s="6"/>
      <c r="L36" s="1">
        <v>0.46899999999999997</v>
      </c>
      <c r="M36" s="1">
        <v>0.45610000000000001</v>
      </c>
      <c r="N36" s="8">
        <f t="shared" si="2"/>
        <v>1.2899999999999967E-2</v>
      </c>
      <c r="O36" s="7"/>
      <c r="P36" s="1">
        <v>0.34570000000000001</v>
      </c>
      <c r="Q36" s="1">
        <v>0.33989999999999998</v>
      </c>
      <c r="R36" s="8">
        <f t="shared" si="3"/>
        <v>5.8000000000000274E-3</v>
      </c>
    </row>
    <row r="37" spans="2:18" s="2" customFormat="1">
      <c r="B37">
        <v>-2</v>
      </c>
      <c r="C37">
        <v>0</v>
      </c>
      <c r="D37" s="1">
        <v>69.743300000000005</v>
      </c>
      <c r="E37" s="1">
        <v>72.1494</v>
      </c>
      <c r="F37" s="5">
        <f t="shared" si="0"/>
        <v>-2.406099999999995</v>
      </c>
      <c r="G37" s="6"/>
      <c r="H37" s="1">
        <v>0.41329900000000003</v>
      </c>
      <c r="I37" s="1">
        <v>0.44082300000000002</v>
      </c>
      <c r="J37" s="5">
        <f t="shared" si="1"/>
        <v>-2.7523999999999993E-2</v>
      </c>
      <c r="K37" s="6"/>
      <c r="L37" s="1">
        <v>0.48609999999999998</v>
      </c>
      <c r="M37" s="1">
        <v>0.4582</v>
      </c>
      <c r="N37" s="8">
        <f t="shared" si="2"/>
        <v>2.789999999999998E-2</v>
      </c>
      <c r="O37" s="7"/>
      <c r="P37" s="1">
        <v>0.38429999999999997</v>
      </c>
      <c r="Q37" s="1">
        <v>0.34210000000000002</v>
      </c>
      <c r="R37" s="8">
        <f t="shared" si="3"/>
        <v>4.219999999999996E-2</v>
      </c>
    </row>
    <row r="38" spans="2:18" s="2" customFormat="1">
      <c r="B38">
        <v>-1</v>
      </c>
      <c r="C38">
        <v>0</v>
      </c>
      <c r="D38" s="1">
        <v>73.847800000000007</v>
      </c>
      <c r="E38" s="1">
        <v>73.558300000000003</v>
      </c>
      <c r="F38" s="5">
        <f t="shared" si="0"/>
        <v>0.28950000000000387</v>
      </c>
      <c r="G38" s="6"/>
      <c r="H38" s="1">
        <v>0.42900199999999999</v>
      </c>
      <c r="I38" s="1">
        <v>0.422763</v>
      </c>
      <c r="J38" s="5">
        <f t="shared" si="1"/>
        <v>6.2389999999999946E-3</v>
      </c>
      <c r="K38" s="6"/>
      <c r="L38" s="1">
        <v>0.47460000000000002</v>
      </c>
      <c r="M38" s="1">
        <v>0.48209999999999997</v>
      </c>
      <c r="N38" s="8">
        <f t="shared" si="2"/>
        <v>-7.4999999999999512E-3</v>
      </c>
      <c r="O38" s="7"/>
      <c r="P38" s="1">
        <v>0.37440000000000001</v>
      </c>
      <c r="Q38" s="1">
        <v>0.38869999999999999</v>
      </c>
      <c r="R38" s="8">
        <f t="shared" si="3"/>
        <v>-1.4299999999999979E-2</v>
      </c>
    </row>
    <row r="39" spans="2:18" s="2" customFormat="1">
      <c r="B39">
        <v>0</v>
      </c>
      <c r="C39">
        <v>0</v>
      </c>
      <c r="D39" s="1">
        <v>75.326700000000002</v>
      </c>
      <c r="E39" s="1">
        <v>75.591200000000001</v>
      </c>
      <c r="F39" s="5">
        <f t="shared" si="0"/>
        <v>-0.26449999999999818</v>
      </c>
      <c r="G39" s="6"/>
      <c r="H39" s="1">
        <v>0.44011099999999997</v>
      </c>
      <c r="I39" s="1">
        <v>0.45058799999999999</v>
      </c>
      <c r="J39" s="5">
        <f t="shared" si="1"/>
        <v>-1.0477000000000014E-2</v>
      </c>
      <c r="K39" s="6"/>
      <c r="L39" s="1">
        <v>0.48920000000000002</v>
      </c>
      <c r="M39" s="1">
        <v>0.48480000000000001</v>
      </c>
      <c r="N39" s="8">
        <f t="shared" si="2"/>
        <v>4.400000000000015E-3</v>
      </c>
      <c r="O39" s="7"/>
      <c r="P39" s="1">
        <v>0.3831</v>
      </c>
      <c r="Q39" s="1">
        <v>0.37090000000000001</v>
      </c>
      <c r="R39" s="8">
        <f t="shared" si="3"/>
        <v>1.2199999999999989E-2</v>
      </c>
    </row>
    <row r="40" spans="2:18" s="2" customFormat="1">
      <c r="B40">
        <v>1</v>
      </c>
      <c r="C40">
        <v>0</v>
      </c>
      <c r="D40" s="1">
        <v>77.170599999999993</v>
      </c>
      <c r="E40" s="1">
        <v>75.007400000000004</v>
      </c>
      <c r="F40" s="5">
        <f t="shared" si="0"/>
        <v>2.1631999999999891</v>
      </c>
      <c r="G40" s="6"/>
      <c r="H40" s="1">
        <v>0.47036699999999998</v>
      </c>
      <c r="I40" s="1">
        <v>0.44819999999999999</v>
      </c>
      <c r="J40" s="5">
        <f t="shared" si="1"/>
        <v>2.2166999999999992E-2</v>
      </c>
      <c r="K40" s="6"/>
      <c r="L40" s="1">
        <v>0.46970000000000001</v>
      </c>
      <c r="M40" s="1">
        <v>0.47099999999999997</v>
      </c>
      <c r="N40" s="8">
        <f t="shared" si="2"/>
        <v>-1.2999999999999678E-3</v>
      </c>
      <c r="O40" s="7"/>
      <c r="P40" s="1">
        <v>0.34449999999999997</v>
      </c>
      <c r="Q40" s="1">
        <v>0.37309999999999999</v>
      </c>
      <c r="R40" s="8">
        <f t="shared" si="3"/>
        <v>-2.8600000000000014E-2</v>
      </c>
    </row>
    <row r="41" spans="2:18" s="2" customFormat="1">
      <c r="B41">
        <v>2</v>
      </c>
      <c r="C41">
        <v>0</v>
      </c>
      <c r="D41" s="1">
        <v>73.635000000000005</v>
      </c>
      <c r="E41" s="1">
        <v>75.513400000000004</v>
      </c>
      <c r="F41" s="5">
        <f t="shared" si="0"/>
        <v>-1.8783999999999992</v>
      </c>
      <c r="G41" s="6"/>
      <c r="H41" s="1">
        <v>0.44696599999999997</v>
      </c>
      <c r="I41" s="1">
        <v>0.449903</v>
      </c>
      <c r="J41" s="5">
        <f t="shared" si="1"/>
        <v>-2.9370000000000229E-3</v>
      </c>
      <c r="K41" s="6"/>
      <c r="L41" s="1">
        <v>0.46360000000000001</v>
      </c>
      <c r="M41" s="1">
        <v>0.47139999999999999</v>
      </c>
      <c r="N41" s="8">
        <f t="shared" si="2"/>
        <v>-7.7999999999999736E-3</v>
      </c>
      <c r="O41" s="7"/>
      <c r="P41" s="1">
        <v>0.3362</v>
      </c>
      <c r="Q41" s="1">
        <v>0.35620000000000002</v>
      </c>
      <c r="R41" s="8">
        <f t="shared" si="3"/>
        <v>-2.0000000000000018E-2</v>
      </c>
    </row>
    <row r="42" spans="2:18" s="2" customFormat="1">
      <c r="B42">
        <v>3</v>
      </c>
      <c r="C42">
        <v>0</v>
      </c>
      <c r="D42" s="1">
        <v>74.799000000000007</v>
      </c>
      <c r="E42" s="1">
        <v>76.448499999999996</v>
      </c>
      <c r="F42" s="5">
        <f t="shared" si="0"/>
        <v>-1.6494999999999891</v>
      </c>
      <c r="G42" s="6"/>
      <c r="H42" s="1">
        <v>0.45064799999999999</v>
      </c>
      <c r="I42" s="1">
        <v>0.45302999999999999</v>
      </c>
      <c r="J42" s="5">
        <f t="shared" si="1"/>
        <v>-2.3819999999999952E-3</v>
      </c>
      <c r="K42" s="6"/>
      <c r="L42" s="1">
        <v>0.48480000000000001</v>
      </c>
      <c r="M42" s="1">
        <v>0.45900000000000002</v>
      </c>
      <c r="N42" s="8">
        <f t="shared" si="2"/>
        <v>2.579999999999999E-2</v>
      </c>
      <c r="O42" s="7"/>
      <c r="P42" s="1">
        <v>0.35639999999999999</v>
      </c>
      <c r="Q42" s="1">
        <v>0.35610000000000003</v>
      </c>
      <c r="R42" s="8">
        <f t="shared" si="3"/>
        <v>2.9999999999996696E-4</v>
      </c>
    </row>
    <row r="43" spans="2:18" s="2" customFormat="1">
      <c r="B43">
        <v>4</v>
      </c>
      <c r="C43">
        <v>0</v>
      </c>
      <c r="D43" s="1">
        <v>74.755099999999999</v>
      </c>
      <c r="E43" s="1">
        <v>74.578699999999998</v>
      </c>
      <c r="F43" s="5">
        <f t="shared" si="0"/>
        <v>0.176400000000001</v>
      </c>
      <c r="G43" s="6"/>
      <c r="H43" s="1">
        <v>0.43596400000000002</v>
      </c>
      <c r="I43" s="1">
        <v>0.44612800000000002</v>
      </c>
      <c r="J43" s="5">
        <f t="shared" si="1"/>
        <v>-1.0164000000000006E-2</v>
      </c>
      <c r="K43" s="6"/>
      <c r="L43" s="1">
        <v>0.47439999999999999</v>
      </c>
      <c r="M43" s="1">
        <v>0.46529999999999999</v>
      </c>
      <c r="N43" s="8">
        <f t="shared" si="2"/>
        <v>9.099999999999997E-3</v>
      </c>
      <c r="O43" s="7"/>
      <c r="P43" s="1">
        <v>0.36809999999999998</v>
      </c>
      <c r="Q43" s="1">
        <v>0.3528</v>
      </c>
      <c r="R43" s="8">
        <f t="shared" si="3"/>
        <v>1.529999999999998E-2</v>
      </c>
    </row>
    <row r="44" spans="2:18" s="2" customFormat="1">
      <c r="B44">
        <v>5</v>
      </c>
      <c r="C44">
        <v>0</v>
      </c>
      <c r="D44" s="1">
        <v>73.271699999999996</v>
      </c>
      <c r="E44" s="1">
        <v>73.714200000000005</v>
      </c>
      <c r="F44" s="5">
        <f t="shared" si="0"/>
        <v>-0.44250000000000966</v>
      </c>
      <c r="G44" s="6"/>
      <c r="H44" s="1">
        <v>0.443855</v>
      </c>
      <c r="I44" s="1">
        <v>0.437996</v>
      </c>
      <c r="J44" s="5">
        <f t="shared" si="1"/>
        <v>5.8590000000000031E-3</v>
      </c>
      <c r="K44" s="6"/>
      <c r="L44" s="1">
        <v>0.47249999999999998</v>
      </c>
      <c r="M44" s="1">
        <v>0.47049999999999997</v>
      </c>
      <c r="N44" s="8">
        <f t="shared" si="2"/>
        <v>2.0000000000000018E-3</v>
      </c>
      <c r="O44" s="7"/>
      <c r="P44" s="1">
        <v>0.36059999999999998</v>
      </c>
      <c r="Q44" s="1">
        <v>0.36370000000000002</v>
      </c>
      <c r="R44" s="8">
        <f t="shared" si="3"/>
        <v>-3.1000000000000472E-3</v>
      </c>
    </row>
    <row r="45" spans="2:18" s="2" customFormat="1">
      <c r="B45">
        <v>5</v>
      </c>
      <c r="C45">
        <v>1</v>
      </c>
      <c r="D45" s="1">
        <v>66.4696</v>
      </c>
      <c r="E45" s="1">
        <v>72.343299999999999</v>
      </c>
      <c r="F45" s="5">
        <f t="shared" si="0"/>
        <v>-5.8736999999999995</v>
      </c>
      <c r="G45" s="6"/>
      <c r="H45" s="1">
        <v>0.44488</v>
      </c>
      <c r="I45" s="1">
        <v>0.41764200000000001</v>
      </c>
      <c r="J45" s="5">
        <f t="shared" si="1"/>
        <v>2.7237999999999984E-2</v>
      </c>
      <c r="K45" s="6"/>
      <c r="L45" s="1">
        <v>0.45250000000000001</v>
      </c>
      <c r="M45" s="1">
        <v>0.4889</v>
      </c>
      <c r="N45" s="8">
        <f t="shared" si="2"/>
        <v>-3.6399999999999988E-2</v>
      </c>
      <c r="O45" s="7"/>
      <c r="P45" s="1">
        <v>0.34210000000000002</v>
      </c>
      <c r="Q45" s="1">
        <v>0.38900000000000001</v>
      </c>
      <c r="R45" s="8">
        <f t="shared" si="3"/>
        <v>-4.6899999999999997E-2</v>
      </c>
    </row>
    <row r="46" spans="2:18" s="2" customFormat="1">
      <c r="B46">
        <v>4</v>
      </c>
      <c r="C46">
        <v>1</v>
      </c>
      <c r="D46" s="1">
        <v>43.109499999999997</v>
      </c>
      <c r="E46" s="1">
        <v>69.885800000000003</v>
      </c>
      <c r="F46" s="5">
        <f t="shared" si="0"/>
        <v>-26.776300000000006</v>
      </c>
      <c r="G46" s="6"/>
      <c r="H46" s="1">
        <v>0.40379399999999999</v>
      </c>
      <c r="I46" s="1">
        <v>0.41097400000000001</v>
      </c>
      <c r="J46" s="5">
        <f t="shared" si="1"/>
        <v>-7.1800000000000197E-3</v>
      </c>
      <c r="K46" s="6"/>
      <c r="L46" s="1">
        <v>0.47289999999999999</v>
      </c>
      <c r="M46" s="1">
        <v>0.47660000000000002</v>
      </c>
      <c r="N46" s="8">
        <f t="shared" si="2"/>
        <v>-3.7000000000000366E-3</v>
      </c>
      <c r="O46" s="7"/>
      <c r="P46" s="1">
        <v>0.3574</v>
      </c>
      <c r="Q46" s="1">
        <v>0.38629999999999998</v>
      </c>
      <c r="R46" s="8">
        <f t="shared" si="3"/>
        <v>-2.8899999999999981E-2</v>
      </c>
    </row>
    <row r="47" spans="2:18" s="2" customFormat="1">
      <c r="B47">
        <v>3</v>
      </c>
      <c r="C47">
        <v>1</v>
      </c>
      <c r="D47" s="1">
        <v>54.072200000000002</v>
      </c>
      <c r="E47" s="1">
        <v>70.608800000000002</v>
      </c>
      <c r="F47" s="5">
        <f t="shared" si="0"/>
        <v>-16.5366</v>
      </c>
      <c r="G47" s="6"/>
      <c r="H47" s="1">
        <v>0.43540099999999998</v>
      </c>
      <c r="I47" s="1">
        <v>0.43065700000000001</v>
      </c>
      <c r="J47" s="5">
        <f t="shared" si="1"/>
        <v>4.7439999999999705E-3</v>
      </c>
      <c r="K47" s="6"/>
      <c r="L47" s="1">
        <v>0.46100000000000002</v>
      </c>
      <c r="M47" s="1">
        <v>0.46970000000000001</v>
      </c>
      <c r="N47" s="8">
        <f t="shared" si="2"/>
        <v>-8.6999999999999855E-3</v>
      </c>
      <c r="O47" s="7"/>
      <c r="P47" s="1">
        <v>0.34470000000000001</v>
      </c>
      <c r="Q47" s="1">
        <v>0.36470000000000002</v>
      </c>
      <c r="R47" s="8">
        <f t="shared" si="3"/>
        <v>-2.0000000000000018E-2</v>
      </c>
    </row>
    <row r="48" spans="2:18" s="2" customFormat="1">
      <c r="B48">
        <v>2</v>
      </c>
      <c r="C48">
        <v>1</v>
      </c>
      <c r="D48" s="1">
        <v>75.0381</v>
      </c>
      <c r="E48" s="1">
        <v>79.572500000000005</v>
      </c>
      <c r="F48" s="5">
        <f t="shared" si="0"/>
        <v>-4.5344000000000051</v>
      </c>
      <c r="G48" s="6"/>
      <c r="H48" s="1">
        <v>0.44216</v>
      </c>
      <c r="I48" s="1">
        <v>0.46774399999999999</v>
      </c>
      <c r="J48" s="5">
        <f t="shared" si="1"/>
        <v>-2.5583999999999996E-2</v>
      </c>
      <c r="K48" s="6"/>
      <c r="L48" s="1">
        <v>0.47489999999999999</v>
      </c>
      <c r="M48" s="1">
        <v>0.4546</v>
      </c>
      <c r="N48" s="8">
        <f t="shared" si="2"/>
        <v>2.0299999999999985E-2</v>
      </c>
      <c r="O48" s="7"/>
      <c r="P48" s="1">
        <v>0.37509999999999999</v>
      </c>
      <c r="Q48" s="1">
        <v>0.3543</v>
      </c>
      <c r="R48" s="8">
        <f t="shared" si="3"/>
        <v>2.0799999999999985E-2</v>
      </c>
    </row>
    <row r="49" spans="2:18" s="2" customFormat="1">
      <c r="B49">
        <v>1</v>
      </c>
      <c r="C49">
        <v>1</v>
      </c>
      <c r="D49" s="1">
        <v>72.155699999999996</v>
      </c>
      <c r="E49" s="1">
        <v>74.618300000000005</v>
      </c>
      <c r="F49" s="5">
        <f t="shared" si="0"/>
        <v>-2.462600000000009</v>
      </c>
      <c r="G49" s="6"/>
      <c r="H49" s="1">
        <v>0.42829699999999998</v>
      </c>
      <c r="I49" s="1">
        <v>0.438888</v>
      </c>
      <c r="J49" s="5">
        <f t="shared" si="1"/>
        <v>-1.0591000000000017E-2</v>
      </c>
      <c r="K49" s="6"/>
      <c r="L49" s="1">
        <v>0.49199999999999999</v>
      </c>
      <c r="M49" s="1">
        <v>0.46779999999999999</v>
      </c>
      <c r="N49" s="8">
        <f t="shared" si="2"/>
        <v>2.4199999999999999E-2</v>
      </c>
      <c r="O49" s="7"/>
      <c r="P49" s="1">
        <v>0.3921</v>
      </c>
      <c r="Q49" s="1">
        <v>0.37409999999999999</v>
      </c>
      <c r="R49" s="8">
        <f t="shared" si="3"/>
        <v>1.8000000000000016E-2</v>
      </c>
    </row>
    <row r="50" spans="2:18" s="2" customFormat="1">
      <c r="B50">
        <v>0</v>
      </c>
      <c r="C50">
        <v>1</v>
      </c>
      <c r="D50" s="1">
        <v>77.005200000000002</v>
      </c>
      <c r="E50" s="1">
        <v>73.179199999999994</v>
      </c>
      <c r="F50" s="5">
        <f t="shared" si="0"/>
        <v>3.8260000000000076</v>
      </c>
      <c r="G50" s="6"/>
      <c r="H50" s="1">
        <v>0.45909800000000001</v>
      </c>
      <c r="I50" s="1">
        <v>0.43817899999999999</v>
      </c>
      <c r="J50" s="5">
        <f t="shared" si="1"/>
        <v>2.0919000000000021E-2</v>
      </c>
      <c r="K50" s="6"/>
      <c r="L50" s="1">
        <v>0.44</v>
      </c>
      <c r="M50" s="1">
        <v>0.47</v>
      </c>
      <c r="N50" s="8">
        <f t="shared" si="2"/>
        <v>-2.9999999999999971E-2</v>
      </c>
      <c r="O50" s="7"/>
      <c r="P50" s="1">
        <v>0.33139999999999997</v>
      </c>
      <c r="Q50" s="1">
        <v>0.36030000000000001</v>
      </c>
      <c r="R50" s="8">
        <f t="shared" si="3"/>
        <v>-2.8900000000000037E-2</v>
      </c>
    </row>
    <row r="51" spans="2:18" s="2" customFormat="1">
      <c r="B51">
        <v>-1</v>
      </c>
      <c r="C51">
        <v>1</v>
      </c>
      <c r="D51" s="1">
        <v>71.741399999999999</v>
      </c>
      <c r="E51" s="1">
        <v>73.6541</v>
      </c>
      <c r="F51" s="5">
        <f t="shared" si="0"/>
        <v>-1.912700000000001</v>
      </c>
      <c r="G51" s="6"/>
      <c r="H51" s="1">
        <v>0.43376300000000001</v>
      </c>
      <c r="I51" s="1">
        <v>0.442444</v>
      </c>
      <c r="J51" s="5">
        <f t="shared" si="1"/>
        <v>-8.6809999999999943E-3</v>
      </c>
      <c r="K51" s="6"/>
      <c r="L51" s="1">
        <v>0.50690000000000002</v>
      </c>
      <c r="M51" s="1">
        <v>0.46579999999999999</v>
      </c>
      <c r="N51" s="8">
        <f t="shared" si="2"/>
        <v>4.1100000000000025E-2</v>
      </c>
      <c r="O51" s="7"/>
      <c r="P51" s="1">
        <v>0.38240000000000002</v>
      </c>
      <c r="Q51" s="1">
        <v>0.3553</v>
      </c>
      <c r="R51" s="8">
        <f t="shared" si="3"/>
        <v>2.7100000000000013E-2</v>
      </c>
    </row>
    <row r="52" spans="2:18" s="2" customFormat="1">
      <c r="B52">
        <v>-2</v>
      </c>
      <c r="C52">
        <v>1</v>
      </c>
      <c r="D52" s="1">
        <v>73.767099999999999</v>
      </c>
      <c r="E52" s="1">
        <v>78.719800000000006</v>
      </c>
      <c r="F52" s="5">
        <f t="shared" si="0"/>
        <v>-4.9527000000000072</v>
      </c>
      <c r="G52" s="6"/>
      <c r="H52" s="1">
        <v>0.43723000000000001</v>
      </c>
      <c r="I52" s="1">
        <v>0.46982499999999999</v>
      </c>
      <c r="J52" s="5">
        <f t="shared" si="1"/>
        <v>-3.2594999999999985E-2</v>
      </c>
      <c r="K52" s="6"/>
      <c r="L52" s="1">
        <v>0.48309999999999997</v>
      </c>
      <c r="M52" s="1">
        <v>0.42120000000000002</v>
      </c>
      <c r="N52" s="8">
        <f t="shared" si="2"/>
        <v>6.1899999999999955E-2</v>
      </c>
      <c r="O52" s="7"/>
      <c r="P52" s="1">
        <v>0.38190000000000002</v>
      </c>
      <c r="Q52" s="1">
        <v>0.32129999999999997</v>
      </c>
      <c r="R52" s="8">
        <f t="shared" si="3"/>
        <v>6.0600000000000043E-2</v>
      </c>
    </row>
    <row r="53" spans="2:18" s="2" customFormat="1">
      <c r="B53">
        <v>-3</v>
      </c>
      <c r="C53">
        <v>1</v>
      </c>
      <c r="D53" s="1">
        <v>75.074600000000004</v>
      </c>
      <c r="E53" s="1">
        <v>74.754900000000006</v>
      </c>
      <c r="F53" s="5">
        <f t="shared" si="0"/>
        <v>0.31969999999999743</v>
      </c>
      <c r="G53" s="6"/>
      <c r="H53" s="1">
        <v>0.44957000000000003</v>
      </c>
      <c r="I53" s="1">
        <v>0.448689</v>
      </c>
      <c r="J53" s="5">
        <f t="shared" si="1"/>
        <v>8.8100000000002066E-4</v>
      </c>
      <c r="K53" s="6"/>
      <c r="L53" s="1">
        <v>0.4587</v>
      </c>
      <c r="M53" s="1">
        <v>0.47589999999999999</v>
      </c>
      <c r="N53" s="8">
        <f t="shared" si="2"/>
        <v>-1.7199999999999993E-2</v>
      </c>
      <c r="O53" s="7"/>
      <c r="P53" s="1">
        <v>0.34889999999999999</v>
      </c>
      <c r="Q53" s="1">
        <v>0.37240000000000001</v>
      </c>
      <c r="R53" s="8">
        <f t="shared" si="3"/>
        <v>-2.3500000000000021E-2</v>
      </c>
    </row>
    <row r="54" spans="2:18" s="2" customFormat="1">
      <c r="B54">
        <v>-4</v>
      </c>
      <c r="C54">
        <v>1</v>
      </c>
      <c r="D54" s="1">
        <v>73.7119</v>
      </c>
      <c r="E54" s="1">
        <v>75.042199999999994</v>
      </c>
      <c r="F54" s="5">
        <f t="shared" si="0"/>
        <v>-1.330299999999994</v>
      </c>
      <c r="G54" s="6"/>
      <c r="H54" s="1">
        <v>0.444162</v>
      </c>
      <c r="I54" s="1">
        <v>0.45824900000000002</v>
      </c>
      <c r="J54" s="5">
        <f t="shared" si="1"/>
        <v>-1.4087000000000016E-2</v>
      </c>
      <c r="K54" s="6"/>
      <c r="L54" s="1">
        <v>0.46439999999999998</v>
      </c>
      <c r="M54" s="1">
        <v>0.46439999999999998</v>
      </c>
      <c r="N54" s="8">
        <f t="shared" si="2"/>
        <v>0</v>
      </c>
      <c r="O54" s="7"/>
      <c r="P54" s="1">
        <v>0.36470000000000002</v>
      </c>
      <c r="Q54" s="1">
        <v>0.2944</v>
      </c>
      <c r="R54" s="8">
        <f t="shared" si="3"/>
        <v>7.0300000000000029E-2</v>
      </c>
    </row>
    <row r="55" spans="2:18" s="2" customFormat="1">
      <c r="B55">
        <v>-5</v>
      </c>
      <c r="C55">
        <v>1</v>
      </c>
      <c r="D55" s="1">
        <v>70.325100000000006</v>
      </c>
      <c r="E55" s="1">
        <v>69.459000000000003</v>
      </c>
      <c r="F55" s="5">
        <f t="shared" si="0"/>
        <v>0.86610000000000298</v>
      </c>
      <c r="G55" s="6"/>
      <c r="H55" s="1">
        <v>0.42818899999999999</v>
      </c>
      <c r="I55" s="1">
        <v>0.43199799999999999</v>
      </c>
      <c r="J55" s="5">
        <f t="shared" si="1"/>
        <v>-3.8090000000000068E-3</v>
      </c>
      <c r="K55" s="6"/>
      <c r="L55" s="1">
        <v>0.48110000000000003</v>
      </c>
      <c r="M55" s="1">
        <v>0.46970000000000001</v>
      </c>
      <c r="N55" s="8">
        <f t="shared" si="2"/>
        <v>1.1400000000000021E-2</v>
      </c>
      <c r="O55" s="7"/>
      <c r="P55" s="1">
        <v>0.35820000000000002</v>
      </c>
      <c r="Q55" s="1">
        <v>0.35659999999999997</v>
      </c>
      <c r="R55" s="8">
        <f t="shared" si="3"/>
        <v>1.6000000000000458E-3</v>
      </c>
    </row>
    <row r="56" spans="2:18" s="2" customFormat="1">
      <c r="B56">
        <v>-4</v>
      </c>
      <c r="C56">
        <v>2</v>
      </c>
      <c r="D56" s="1">
        <v>71.738699999999994</v>
      </c>
      <c r="E56" s="1">
        <v>68.444000000000003</v>
      </c>
      <c r="F56" s="5">
        <f t="shared" si="0"/>
        <v>3.2946999999999917</v>
      </c>
      <c r="G56" s="6"/>
      <c r="H56" s="1">
        <v>0.43165399999999998</v>
      </c>
      <c r="I56" s="1">
        <v>0.40610099999999999</v>
      </c>
      <c r="J56" s="5">
        <f t="shared" si="1"/>
        <v>2.5552999999999992E-2</v>
      </c>
      <c r="K56" s="6"/>
      <c r="L56" s="1">
        <v>0.46239999999999998</v>
      </c>
      <c r="M56" s="1">
        <v>0.49630000000000002</v>
      </c>
      <c r="N56" s="8">
        <f t="shared" si="2"/>
        <v>-3.3900000000000041E-2</v>
      </c>
      <c r="O56" s="7"/>
      <c r="P56" s="1">
        <v>0.33450000000000002</v>
      </c>
      <c r="Q56" s="1">
        <v>0.376</v>
      </c>
      <c r="R56" s="8">
        <f t="shared" si="3"/>
        <v>-4.1499999999999981E-2</v>
      </c>
    </row>
    <row r="57" spans="2:18" s="2" customFormat="1">
      <c r="B57">
        <v>-3</v>
      </c>
      <c r="C57">
        <v>2</v>
      </c>
      <c r="D57" s="1">
        <v>73.022499999999994</v>
      </c>
      <c r="E57" s="1">
        <v>69.987700000000004</v>
      </c>
      <c r="F57" s="5">
        <f t="shared" si="0"/>
        <v>3.03479999999999</v>
      </c>
      <c r="G57" s="6"/>
      <c r="H57" s="1">
        <v>0.43806600000000001</v>
      </c>
      <c r="I57" s="1">
        <v>0.41750399999999999</v>
      </c>
      <c r="J57" s="5">
        <f t="shared" si="1"/>
        <v>2.0562000000000025E-2</v>
      </c>
      <c r="K57" s="6"/>
      <c r="L57" s="1">
        <v>0.4476</v>
      </c>
      <c r="M57" s="1">
        <v>0.50570000000000004</v>
      </c>
      <c r="N57" s="8">
        <f t="shared" si="2"/>
        <v>-5.8100000000000041E-2</v>
      </c>
      <c r="O57" s="7"/>
      <c r="P57" s="1">
        <v>0.33889999999999998</v>
      </c>
      <c r="Q57" s="1">
        <v>0.38190000000000002</v>
      </c>
      <c r="R57" s="8">
        <f t="shared" si="3"/>
        <v>-4.3000000000000038E-2</v>
      </c>
    </row>
    <row r="58" spans="2:18" s="2" customFormat="1">
      <c r="B58">
        <v>-2</v>
      </c>
      <c r="C58">
        <v>2</v>
      </c>
      <c r="D58" s="1">
        <v>77.284599999999998</v>
      </c>
      <c r="E58" s="1">
        <v>73.222700000000003</v>
      </c>
      <c r="F58" s="5">
        <f t="shared" si="0"/>
        <v>4.0618999999999943</v>
      </c>
      <c r="G58" s="6"/>
      <c r="H58" s="1">
        <v>0.46468199999999998</v>
      </c>
      <c r="I58" s="1">
        <v>0.42882900000000002</v>
      </c>
      <c r="J58" s="5">
        <f t="shared" si="1"/>
        <v>3.5852999999999968E-2</v>
      </c>
      <c r="K58" s="6"/>
      <c r="L58" s="1">
        <v>0.45390000000000003</v>
      </c>
      <c r="M58" s="1">
        <v>0.4919</v>
      </c>
      <c r="N58" s="8">
        <f t="shared" si="2"/>
        <v>-3.7999999999999978E-2</v>
      </c>
      <c r="O58" s="7"/>
      <c r="P58" s="1">
        <v>0.34889999999999999</v>
      </c>
      <c r="Q58" s="1">
        <v>0.37680000000000002</v>
      </c>
      <c r="R58" s="8">
        <f t="shared" si="3"/>
        <v>-2.7900000000000036E-2</v>
      </c>
    </row>
    <row r="59" spans="2:18" s="2" customFormat="1">
      <c r="B59">
        <v>-1</v>
      </c>
      <c r="C59">
        <v>2</v>
      </c>
      <c r="D59" s="1">
        <v>72.539199999999994</v>
      </c>
      <c r="E59" s="1">
        <v>74.165199999999999</v>
      </c>
      <c r="F59" s="5">
        <f t="shared" si="0"/>
        <v>-1.6260000000000048</v>
      </c>
      <c r="G59" s="6"/>
      <c r="H59" s="1">
        <v>0.43785000000000002</v>
      </c>
      <c r="I59" s="1">
        <v>0.44019599999999998</v>
      </c>
      <c r="J59" s="5">
        <f t="shared" si="1"/>
        <v>-2.3459999999999592E-3</v>
      </c>
      <c r="K59" s="6"/>
      <c r="L59" s="1">
        <v>0.49509999999999998</v>
      </c>
      <c r="M59" s="1">
        <v>0.4788</v>
      </c>
      <c r="N59" s="8">
        <f t="shared" si="2"/>
        <v>1.6299999999999981E-2</v>
      </c>
      <c r="O59" s="7"/>
      <c r="P59" s="1">
        <v>0.37309999999999999</v>
      </c>
      <c r="Q59" s="1">
        <v>0.37819999999999998</v>
      </c>
      <c r="R59" s="8">
        <f t="shared" si="3"/>
        <v>-5.0999999999999934E-3</v>
      </c>
    </row>
    <row r="60" spans="2:18" s="2" customFormat="1">
      <c r="B60">
        <v>0</v>
      </c>
      <c r="C60">
        <v>2</v>
      </c>
      <c r="D60" s="1">
        <v>73.578400000000002</v>
      </c>
      <c r="E60" s="1">
        <v>71.421000000000006</v>
      </c>
      <c r="F60" s="5">
        <f t="shared" si="0"/>
        <v>2.1573999999999955</v>
      </c>
      <c r="G60" s="6"/>
      <c r="H60" s="1">
        <v>0.44726100000000002</v>
      </c>
      <c r="I60" s="1">
        <v>0.42022900000000002</v>
      </c>
      <c r="J60" s="5">
        <f t="shared" si="1"/>
        <v>2.7032E-2</v>
      </c>
      <c r="K60" s="6"/>
      <c r="L60" s="1">
        <v>0.44209999999999999</v>
      </c>
      <c r="M60" s="1">
        <v>0.48780000000000001</v>
      </c>
      <c r="N60" s="8">
        <f t="shared" si="2"/>
        <v>-4.5700000000000018E-2</v>
      </c>
      <c r="O60" s="7"/>
      <c r="P60" s="1">
        <v>0.34179999999999999</v>
      </c>
      <c r="Q60" s="1">
        <v>0.37209999999999999</v>
      </c>
      <c r="R60" s="8">
        <f t="shared" si="3"/>
        <v>-3.0299999999999994E-2</v>
      </c>
    </row>
    <row r="61" spans="2:18" s="2" customFormat="1">
      <c r="B61">
        <v>1</v>
      </c>
      <c r="C61">
        <v>2</v>
      </c>
      <c r="D61" s="1">
        <v>73.566699999999997</v>
      </c>
      <c r="E61" s="1">
        <v>70.265699999999995</v>
      </c>
      <c r="F61" s="5">
        <f t="shared" si="0"/>
        <v>3.3010000000000019</v>
      </c>
      <c r="G61" s="6"/>
      <c r="H61" s="1">
        <v>0.44317000000000001</v>
      </c>
      <c r="I61" s="1">
        <v>0.41181499999999999</v>
      </c>
      <c r="J61" s="5">
        <f t="shared" si="1"/>
        <v>3.1355000000000022E-2</v>
      </c>
      <c r="K61" s="6"/>
      <c r="L61" s="1">
        <v>0.44800000000000001</v>
      </c>
      <c r="M61" s="1">
        <v>0.47020000000000001</v>
      </c>
      <c r="N61" s="8">
        <f t="shared" si="2"/>
        <v>-2.2199999999999998E-2</v>
      </c>
      <c r="O61" s="7"/>
      <c r="P61" s="1">
        <v>0.35110000000000002</v>
      </c>
      <c r="Q61" s="1">
        <v>0.37459999999999999</v>
      </c>
      <c r="R61" s="8">
        <f t="shared" si="3"/>
        <v>-2.3499999999999965E-2</v>
      </c>
    </row>
    <row r="62" spans="2:18" s="2" customFormat="1">
      <c r="B62">
        <v>2</v>
      </c>
      <c r="C62">
        <v>2</v>
      </c>
      <c r="D62" s="1">
        <v>64.1267</v>
      </c>
      <c r="E62" s="1">
        <v>70.825400000000002</v>
      </c>
      <c r="F62" s="5">
        <f t="shared" si="0"/>
        <v>-6.6987000000000023</v>
      </c>
      <c r="G62" s="6"/>
      <c r="H62" s="1">
        <v>0.42800100000000002</v>
      </c>
      <c r="I62" s="1">
        <v>0.43299100000000001</v>
      </c>
      <c r="J62" s="5">
        <f t="shared" si="1"/>
        <v>-4.9899999999999944E-3</v>
      </c>
      <c r="K62" s="6"/>
      <c r="L62" s="1">
        <v>0.45679999999999998</v>
      </c>
      <c r="M62" s="1">
        <v>0.47089999999999999</v>
      </c>
      <c r="N62" s="8">
        <f t="shared" si="2"/>
        <v>-1.4100000000000001E-2</v>
      </c>
      <c r="O62" s="7"/>
      <c r="P62" s="1">
        <v>0.35060000000000002</v>
      </c>
      <c r="Q62" s="1">
        <v>0.35299999999999998</v>
      </c>
      <c r="R62" s="8">
        <f t="shared" si="3"/>
        <v>-2.3999999999999577E-3</v>
      </c>
    </row>
    <row r="63" spans="2:18" s="2" customFormat="1">
      <c r="B63">
        <v>3</v>
      </c>
      <c r="C63">
        <v>2</v>
      </c>
      <c r="D63" s="1">
        <v>75.912599999999998</v>
      </c>
      <c r="E63" s="1">
        <v>73.780100000000004</v>
      </c>
      <c r="F63" s="5">
        <f t="shared" si="0"/>
        <v>2.1324999999999932</v>
      </c>
      <c r="G63" s="6"/>
      <c r="H63" s="1">
        <v>0.45723399999999997</v>
      </c>
      <c r="I63" s="1">
        <v>0.43948300000000001</v>
      </c>
      <c r="J63" s="5">
        <f t="shared" si="1"/>
        <v>1.7750999999999961E-2</v>
      </c>
      <c r="K63" s="6"/>
      <c r="L63" s="1">
        <v>0.47610000000000002</v>
      </c>
      <c r="M63" s="1">
        <v>0.49220000000000003</v>
      </c>
      <c r="N63" s="8">
        <f t="shared" si="2"/>
        <v>-1.6100000000000003E-2</v>
      </c>
      <c r="O63" s="7"/>
      <c r="P63" s="1">
        <v>0.36249999999999999</v>
      </c>
      <c r="Q63" s="1">
        <v>0.37059999999999998</v>
      </c>
      <c r="R63" s="8">
        <f t="shared" si="3"/>
        <v>-8.0999999999999961E-3</v>
      </c>
    </row>
    <row r="64" spans="2:18" s="2" customFormat="1">
      <c r="B64">
        <v>4</v>
      </c>
      <c r="C64">
        <v>2</v>
      </c>
      <c r="D64" s="1">
        <v>71.899000000000001</v>
      </c>
      <c r="E64" s="1">
        <v>71.474800000000002</v>
      </c>
      <c r="F64" s="5">
        <f t="shared" si="0"/>
        <v>0.42419999999999902</v>
      </c>
      <c r="G64" s="6"/>
      <c r="H64" s="1">
        <v>0.45141300000000001</v>
      </c>
      <c r="I64" s="1">
        <v>0.440328</v>
      </c>
      <c r="J64" s="5">
        <f t="shared" si="1"/>
        <v>1.1085000000000012E-2</v>
      </c>
      <c r="K64" s="6"/>
      <c r="L64" s="1">
        <v>0.46779999999999999</v>
      </c>
      <c r="M64" s="1">
        <v>0.46389999999999998</v>
      </c>
      <c r="N64" s="8">
        <f t="shared" si="2"/>
        <v>3.9000000000000146E-3</v>
      </c>
      <c r="O64" s="7"/>
      <c r="P64" s="1">
        <v>0.35160000000000002</v>
      </c>
      <c r="Q64" s="1">
        <v>0.34050000000000002</v>
      </c>
      <c r="R64" s="8">
        <f t="shared" si="3"/>
        <v>1.1099999999999999E-2</v>
      </c>
    </row>
    <row r="65" spans="2:18" s="2" customFormat="1">
      <c r="B65">
        <v>3</v>
      </c>
      <c r="C65">
        <v>3</v>
      </c>
      <c r="D65" s="1">
        <v>70.362499999999997</v>
      </c>
      <c r="E65" s="1">
        <v>66.8232</v>
      </c>
      <c r="F65" s="5">
        <f t="shared" si="0"/>
        <v>3.5392999999999972</v>
      </c>
      <c r="G65" s="6"/>
      <c r="H65" s="1">
        <v>0.441137</v>
      </c>
      <c r="I65" s="1">
        <v>0.41883599999999999</v>
      </c>
      <c r="J65" s="5">
        <f t="shared" si="1"/>
        <v>2.2301000000000015E-2</v>
      </c>
      <c r="K65" s="6"/>
      <c r="L65" s="1">
        <v>0.4592</v>
      </c>
      <c r="M65" s="1">
        <v>0.44829999999999998</v>
      </c>
      <c r="N65" s="8">
        <f t="shared" si="2"/>
        <v>1.0900000000000021E-2</v>
      </c>
      <c r="O65" s="7"/>
      <c r="P65" s="1">
        <v>0.34960000000000002</v>
      </c>
      <c r="Q65" s="1">
        <v>0.33810000000000001</v>
      </c>
      <c r="R65" s="8">
        <f t="shared" si="3"/>
        <v>1.150000000000001E-2</v>
      </c>
    </row>
    <row r="66" spans="2:18" s="2" customFormat="1">
      <c r="B66">
        <v>2</v>
      </c>
      <c r="C66">
        <v>3</v>
      </c>
      <c r="D66" s="1">
        <v>25.7515</v>
      </c>
      <c r="E66" s="1">
        <v>0.25293300000000002</v>
      </c>
      <c r="F66" s="5">
        <f t="shared" si="0"/>
        <v>25.498567000000001</v>
      </c>
      <c r="G66" s="6"/>
      <c r="H66" s="1">
        <v>0.42585499999999998</v>
      </c>
      <c r="I66" s="1">
        <v>0.37465599999999999</v>
      </c>
      <c r="J66" s="5">
        <f t="shared" si="1"/>
        <v>5.1198999999999995E-2</v>
      </c>
      <c r="K66" s="6"/>
      <c r="L66" s="1">
        <v>0.43869999999999998</v>
      </c>
      <c r="M66" s="1">
        <v>0.4647</v>
      </c>
      <c r="N66" s="8">
        <f t="shared" si="2"/>
        <v>-2.6000000000000023E-2</v>
      </c>
      <c r="O66" s="7"/>
      <c r="P66" s="1">
        <v>0.35160000000000002</v>
      </c>
      <c r="Q66" s="1">
        <v>0.34989999999999999</v>
      </c>
      <c r="R66" s="8">
        <f t="shared" si="3"/>
        <v>1.7000000000000348E-3</v>
      </c>
    </row>
    <row r="67" spans="2:18" s="2" customFormat="1">
      <c r="B67">
        <v>1</v>
      </c>
      <c r="C67">
        <v>3</v>
      </c>
      <c r="D67" s="1">
        <v>66.217500000000001</v>
      </c>
      <c r="E67" s="1">
        <v>69.909599999999998</v>
      </c>
      <c r="F67" s="5">
        <f t="shared" si="0"/>
        <v>-3.6920999999999964</v>
      </c>
      <c r="G67" s="6"/>
      <c r="H67" s="1">
        <v>0.42168499999999998</v>
      </c>
      <c r="I67" s="1">
        <v>0.43457299999999999</v>
      </c>
      <c r="J67" s="5">
        <f t="shared" si="1"/>
        <v>-1.2888000000000011E-2</v>
      </c>
      <c r="K67" s="6"/>
      <c r="L67" s="1">
        <v>0.49709999999999999</v>
      </c>
      <c r="M67" s="1">
        <v>0.48159999999999997</v>
      </c>
      <c r="N67" s="8">
        <f t="shared" si="2"/>
        <v>1.5500000000000014E-2</v>
      </c>
      <c r="O67" s="7"/>
      <c r="P67" s="1">
        <v>0.37190000000000001</v>
      </c>
      <c r="Q67" s="1">
        <v>0.37190000000000001</v>
      </c>
      <c r="R67" s="8">
        <f t="shared" si="3"/>
        <v>0</v>
      </c>
    </row>
    <row r="68" spans="2:18" s="2" customFormat="1">
      <c r="B68">
        <v>0</v>
      </c>
      <c r="C68">
        <v>3</v>
      </c>
      <c r="D68" s="1">
        <v>72.1982</v>
      </c>
      <c r="E68" s="1">
        <v>73.128200000000007</v>
      </c>
      <c r="F68" s="5">
        <f t="shared" si="0"/>
        <v>-0.93000000000000682</v>
      </c>
      <c r="G68" s="6"/>
      <c r="H68" s="1">
        <v>0.43398300000000001</v>
      </c>
      <c r="I68" s="1">
        <v>0.42760599999999999</v>
      </c>
      <c r="J68" s="5">
        <f t="shared" si="1"/>
        <v>6.3770000000000215E-3</v>
      </c>
      <c r="K68" s="6"/>
      <c r="L68" s="1">
        <v>0.46679999999999999</v>
      </c>
      <c r="M68" s="1">
        <v>0.46529999999999999</v>
      </c>
      <c r="N68" s="8">
        <f t="shared" si="2"/>
        <v>1.5000000000000013E-3</v>
      </c>
      <c r="O68" s="7"/>
      <c r="P68" s="1">
        <v>0.35620000000000002</v>
      </c>
      <c r="Q68" s="1">
        <v>0.37090000000000001</v>
      </c>
      <c r="R68" s="8">
        <f t="shared" si="3"/>
        <v>-1.4699999999999991E-2</v>
      </c>
    </row>
    <row r="69" spans="2:18" s="2" customFormat="1">
      <c r="B69">
        <v>-1</v>
      </c>
      <c r="C69">
        <v>3</v>
      </c>
      <c r="D69" s="1">
        <v>70.626800000000003</v>
      </c>
      <c r="E69" s="1">
        <v>70.166399999999996</v>
      </c>
      <c r="F69" s="5">
        <f t="shared" ref="F69:F74" si="4">D69-E69</f>
        <v>0.46040000000000703</v>
      </c>
      <c r="G69" s="6"/>
      <c r="H69" s="1">
        <v>0.43447599999999997</v>
      </c>
      <c r="I69" s="1">
        <v>0.41586200000000001</v>
      </c>
      <c r="J69" s="5">
        <f t="shared" ref="J69:J74" si="5">H69-I69</f>
        <v>1.8613999999999964E-2</v>
      </c>
      <c r="K69" s="6"/>
      <c r="L69" s="1">
        <v>0.47270000000000001</v>
      </c>
      <c r="M69" s="1">
        <v>0.4834</v>
      </c>
      <c r="N69" s="8">
        <f t="shared" ref="N69:N74" si="6">L69-M69</f>
        <v>-1.0699999999999987E-2</v>
      </c>
      <c r="O69" s="7"/>
      <c r="P69" s="1">
        <v>0.37180000000000002</v>
      </c>
      <c r="Q69" s="1">
        <v>0.39340000000000003</v>
      </c>
      <c r="R69" s="8">
        <f t="shared" ref="R69:R74" si="7">P69-Q69</f>
        <v>-2.1600000000000008E-2</v>
      </c>
    </row>
    <row r="70" spans="2:18" s="2" customFormat="1">
      <c r="B70">
        <v>-2</v>
      </c>
      <c r="C70">
        <v>3</v>
      </c>
      <c r="D70" s="1">
        <v>64.369900000000001</v>
      </c>
      <c r="E70" s="1">
        <v>57.293399999999998</v>
      </c>
      <c r="F70" s="5">
        <f t="shared" si="4"/>
        <v>7.0765000000000029</v>
      </c>
      <c r="G70" s="6"/>
      <c r="H70" s="1">
        <v>0.413661</v>
      </c>
      <c r="I70" s="1">
        <v>0.422178</v>
      </c>
      <c r="J70" s="5">
        <f t="shared" si="5"/>
        <v>-8.5169999999999968E-3</v>
      </c>
      <c r="K70" s="6"/>
      <c r="L70" s="1">
        <v>0.47170000000000001</v>
      </c>
      <c r="M70" s="1">
        <v>0.46410000000000001</v>
      </c>
      <c r="N70" s="8">
        <f t="shared" si="6"/>
        <v>7.5999999999999956E-3</v>
      </c>
      <c r="O70" s="7"/>
      <c r="P70" s="1">
        <v>0.36670000000000003</v>
      </c>
      <c r="Q70" s="1">
        <v>0.35499999999999998</v>
      </c>
      <c r="R70" s="8">
        <f t="shared" si="7"/>
        <v>1.1700000000000044E-2</v>
      </c>
    </row>
    <row r="71" spans="2:18" s="2" customFormat="1">
      <c r="B71">
        <v>-3</v>
      </c>
      <c r="C71">
        <v>3</v>
      </c>
      <c r="D71" s="1">
        <v>65.410200000000003</v>
      </c>
      <c r="E71" s="1">
        <v>66.380600000000001</v>
      </c>
      <c r="F71" s="5">
        <f t="shared" si="4"/>
        <v>-0.97039999999999793</v>
      </c>
      <c r="G71" s="6"/>
      <c r="H71" s="1">
        <v>0.39812799999999998</v>
      </c>
      <c r="I71" s="1">
        <v>0.41952699999999998</v>
      </c>
      <c r="J71" s="5">
        <f t="shared" si="5"/>
        <v>-2.1399000000000001E-2</v>
      </c>
      <c r="K71" s="6"/>
      <c r="L71" s="1">
        <v>0.48</v>
      </c>
      <c r="M71" s="1">
        <v>0.46850000000000003</v>
      </c>
      <c r="N71" s="8">
        <f t="shared" si="6"/>
        <v>1.1499999999999955E-2</v>
      </c>
      <c r="O71" s="7"/>
      <c r="P71" s="1">
        <v>0.34960000000000002</v>
      </c>
      <c r="Q71" s="1">
        <v>0.36259999999999998</v>
      </c>
      <c r="R71" s="8">
        <f t="shared" si="7"/>
        <v>-1.2999999999999956E-2</v>
      </c>
    </row>
    <row r="72" spans="2:18" s="2" customFormat="1">
      <c r="B72">
        <v>-1</v>
      </c>
      <c r="C72">
        <v>4</v>
      </c>
      <c r="D72" s="1">
        <v>65.211200000000005</v>
      </c>
      <c r="E72" s="1">
        <v>62.621600000000001</v>
      </c>
      <c r="F72" s="5">
        <f t="shared" si="4"/>
        <v>2.5896000000000043</v>
      </c>
      <c r="G72" s="6"/>
      <c r="H72" s="1">
        <v>0.4128</v>
      </c>
      <c r="I72" s="1">
        <v>0.38794299999999998</v>
      </c>
      <c r="J72" s="5">
        <f t="shared" si="5"/>
        <v>2.4857000000000018E-2</v>
      </c>
      <c r="K72" s="6"/>
      <c r="L72" s="1">
        <v>0.42509999999999998</v>
      </c>
      <c r="M72" s="1">
        <v>0.50960000000000005</v>
      </c>
      <c r="N72" s="8">
        <f t="shared" si="6"/>
        <v>-8.4500000000000075E-2</v>
      </c>
      <c r="O72" s="7"/>
      <c r="P72" s="1">
        <v>0.31280000000000002</v>
      </c>
      <c r="Q72" s="1">
        <v>0.38869999999999999</v>
      </c>
      <c r="R72" s="8">
        <f t="shared" si="7"/>
        <v>-7.5899999999999967E-2</v>
      </c>
    </row>
    <row r="73" spans="2:18" s="2" customFormat="1">
      <c r="B73">
        <v>0</v>
      </c>
      <c r="C73">
        <v>4</v>
      </c>
      <c r="D73" s="1">
        <v>67.438500000000005</v>
      </c>
      <c r="E73" s="1">
        <v>73.993899999999996</v>
      </c>
      <c r="F73" s="5">
        <f t="shared" si="4"/>
        <v>-6.5553999999999917</v>
      </c>
      <c r="G73" s="6"/>
      <c r="H73" s="1">
        <v>0.406773</v>
      </c>
      <c r="I73" s="1">
        <v>0.44910800000000001</v>
      </c>
      <c r="J73" s="5">
        <f t="shared" si="5"/>
        <v>-4.2335000000000012E-2</v>
      </c>
      <c r="K73" s="6"/>
      <c r="L73" s="1">
        <v>0.49830000000000002</v>
      </c>
      <c r="M73" s="1">
        <v>0.46039999999999998</v>
      </c>
      <c r="N73" s="8">
        <f t="shared" si="6"/>
        <v>3.7900000000000045E-2</v>
      </c>
      <c r="O73" s="7"/>
      <c r="P73" s="1">
        <v>0.39019999999999999</v>
      </c>
      <c r="Q73" s="1">
        <v>0.34079999999999999</v>
      </c>
      <c r="R73" s="8">
        <f t="shared" si="7"/>
        <v>4.9399999999999999E-2</v>
      </c>
    </row>
    <row r="74" spans="2:18" s="2" customFormat="1">
      <c r="B74">
        <v>1</v>
      </c>
      <c r="C74">
        <v>4</v>
      </c>
      <c r="D74" s="1">
        <v>67.620099999999994</v>
      </c>
      <c r="E74" s="1">
        <v>66.983999999999995</v>
      </c>
      <c r="F74" s="5">
        <f t="shared" si="4"/>
        <v>0.636099999999999</v>
      </c>
      <c r="G74" s="6"/>
      <c r="H74" s="1">
        <v>0.41214699999999999</v>
      </c>
      <c r="I74" s="1">
        <v>0.408557</v>
      </c>
      <c r="J74" s="5">
        <f t="shared" si="5"/>
        <v>3.5899999999999821E-3</v>
      </c>
      <c r="K74" s="6"/>
      <c r="L74" s="1">
        <v>0.48970000000000002</v>
      </c>
      <c r="M74" s="1">
        <v>0.49659999999999999</v>
      </c>
      <c r="N74" s="8">
        <f t="shared" si="6"/>
        <v>-6.8999999999999617E-3</v>
      </c>
      <c r="O74" s="7"/>
      <c r="P74" s="1">
        <v>0.36599999999999999</v>
      </c>
      <c r="Q74" s="1">
        <v>0.37940000000000002</v>
      </c>
      <c r="R74" s="8">
        <f t="shared" si="7"/>
        <v>-1.3400000000000023E-2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4.5360921162651451</v>
      </c>
      <c r="D78" s="21">
        <f>AVERAGE(D4:E74)</f>
        <v>72.044486147887326</v>
      </c>
      <c r="E78" s="16">
        <f>1000000*0.0000843361</f>
        <v>84.336099999999988</v>
      </c>
      <c r="F78" s="16">
        <f>STDEV(F4:F74)</f>
        <v>5.6414460944976437</v>
      </c>
      <c r="G78" s="16"/>
      <c r="H78" s="17">
        <f>AVERAGE(H4:I74)</f>
        <v>0.43935010563380289</v>
      </c>
      <c r="I78" s="16">
        <f>1000*0.000548842</f>
        <v>0.54884200000000005</v>
      </c>
      <c r="J78" s="16">
        <f>STDEV(J4:J74)</f>
        <v>2.1061228602488453E-2</v>
      </c>
      <c r="K78" s="16"/>
      <c r="L78" s="17">
        <f>AVERAGE(L4:M74)</f>
        <v>0.47047957746478891</v>
      </c>
      <c r="M78" s="16"/>
      <c r="N78" s="16">
        <f>STDEV(N4:N74)</f>
        <v>2.6562820418235496E-2</v>
      </c>
      <c r="O78" s="16"/>
      <c r="P78" s="17">
        <f>AVERAGE(P4:Q74)</f>
        <v>0.35861549295774642</v>
      </c>
      <c r="Q78" s="16"/>
      <c r="R78" s="22">
        <f>STDEV(R4:R74)</f>
        <v>2.913478957848668E-2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>
        <f>F78/E78</f>
        <v>6.6892423226799017E-2</v>
      </c>
      <c r="G80" s="25"/>
      <c r="H80" s="25"/>
      <c r="I80" s="25"/>
      <c r="J80" s="25">
        <f>J78/I78</f>
        <v>3.8373937494740655E-2</v>
      </c>
      <c r="K80" s="25"/>
      <c r="L80" s="25"/>
      <c r="M80" s="25"/>
      <c r="N80" s="25">
        <f>N78</f>
        <v>2.6562820418235496E-2</v>
      </c>
      <c r="O80" s="25"/>
      <c r="P80" s="25"/>
      <c r="Q80" s="25"/>
      <c r="R80" s="26">
        <f>R78</f>
        <v>2.913478957848668E-2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80"/>
  <sheetViews>
    <sheetView topLeftCell="A55" workbookViewId="0">
      <selection activeCell="S31" sqref="S31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0.45</v>
      </c>
      <c r="E1" s="28" t="s">
        <v>19</v>
      </c>
      <c r="F1" s="29">
        <v>0.09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29.8827</v>
      </c>
      <c r="E4" s="1">
        <v>29.631799999999998</v>
      </c>
      <c r="F4" s="5">
        <f>D4-E4</f>
        <v>0.25090000000000146</v>
      </c>
      <c r="G4" s="6"/>
      <c r="H4" s="1">
        <v>0.17876900000000001</v>
      </c>
      <c r="I4" s="1">
        <v>0.17633099999999999</v>
      </c>
      <c r="J4" s="5">
        <f>H4-I4</f>
        <v>2.4380000000000235E-3</v>
      </c>
      <c r="K4" s="6"/>
      <c r="L4" s="1">
        <v>0.42620000000000002</v>
      </c>
      <c r="M4" s="1">
        <v>0.43390000000000001</v>
      </c>
      <c r="N4" s="8">
        <f>L4-M4</f>
        <v>-7.6999999999999846E-3</v>
      </c>
      <c r="O4" s="7"/>
      <c r="P4" s="1">
        <v>0.35720000000000002</v>
      </c>
      <c r="Q4" s="1">
        <v>0.37619999999999998</v>
      </c>
      <c r="R4" s="8">
        <f>P4-Q4</f>
        <v>-1.8999999999999961E-2</v>
      </c>
    </row>
    <row r="5" spans="1:18" s="2" customFormat="1">
      <c r="B5">
        <v>0</v>
      </c>
      <c r="C5">
        <v>-4</v>
      </c>
      <c r="D5" s="1">
        <v>32.8566</v>
      </c>
      <c r="E5" s="1">
        <v>29.7285</v>
      </c>
      <c r="F5" s="5">
        <f t="shared" ref="F5:F68" si="0">D5-E5</f>
        <v>3.1280999999999999</v>
      </c>
      <c r="G5" s="6"/>
      <c r="H5" s="1">
        <v>0.20304</v>
      </c>
      <c r="I5" s="1">
        <v>0.176234</v>
      </c>
      <c r="J5" s="5">
        <f t="shared" ref="J5:J68" si="1">H5-I5</f>
        <v>2.6805999999999996E-2</v>
      </c>
      <c r="K5" s="6"/>
      <c r="L5" s="1">
        <v>0.40160000000000001</v>
      </c>
      <c r="M5" s="1">
        <v>0.43680000000000002</v>
      </c>
      <c r="N5" s="8">
        <f t="shared" ref="N5:N68" si="2">L5-M5</f>
        <v>-3.5200000000000009E-2</v>
      </c>
      <c r="O5" s="7"/>
      <c r="P5" s="1">
        <v>0.32619999999999999</v>
      </c>
      <c r="Q5" s="1">
        <v>0.38950000000000001</v>
      </c>
      <c r="R5" s="8">
        <f t="shared" ref="R5:R68" si="3">P5-Q5</f>
        <v>-6.3300000000000023E-2</v>
      </c>
    </row>
    <row r="6" spans="1:18" s="2" customFormat="1">
      <c r="B6">
        <v>1</v>
      </c>
      <c r="C6">
        <v>-4</v>
      </c>
      <c r="D6" s="1">
        <v>31.439499999999999</v>
      </c>
      <c r="E6" s="1">
        <v>29.715699999999998</v>
      </c>
      <c r="F6" s="5">
        <f t="shared" si="0"/>
        <v>1.7238000000000007</v>
      </c>
      <c r="G6" s="6"/>
      <c r="H6" s="1">
        <v>0.185665</v>
      </c>
      <c r="I6" s="1">
        <v>0.17593300000000001</v>
      </c>
      <c r="J6" s="5">
        <f t="shared" si="1"/>
        <v>9.7319999999999907E-3</v>
      </c>
      <c r="K6" s="6"/>
      <c r="L6" s="1">
        <v>0.42749999999999999</v>
      </c>
      <c r="M6" s="1">
        <v>0.42509999999999998</v>
      </c>
      <c r="N6" s="8">
        <f t="shared" si="2"/>
        <v>2.4000000000000132E-3</v>
      </c>
      <c r="O6" s="7"/>
      <c r="P6" s="1">
        <v>0.38019999999999998</v>
      </c>
      <c r="Q6" s="1">
        <v>0.33910000000000001</v>
      </c>
      <c r="R6" s="8">
        <f t="shared" si="3"/>
        <v>4.109999999999997E-2</v>
      </c>
    </row>
    <row r="7" spans="1:18" s="2" customFormat="1">
      <c r="B7">
        <v>3</v>
      </c>
      <c r="C7">
        <v>-3</v>
      </c>
      <c r="D7" s="1">
        <v>30.456600000000002</v>
      </c>
      <c r="E7" s="1">
        <v>30.427399999999999</v>
      </c>
      <c r="F7" s="5">
        <f t="shared" si="0"/>
        <v>2.9200000000003001E-2</v>
      </c>
      <c r="G7" s="6"/>
      <c r="H7" s="1">
        <v>0.18070600000000001</v>
      </c>
      <c r="I7" s="1">
        <v>0.176902</v>
      </c>
      <c r="J7" s="5">
        <f t="shared" si="1"/>
        <v>3.8040000000000018E-3</v>
      </c>
      <c r="K7" s="6"/>
      <c r="L7" s="1">
        <v>0.43109999999999998</v>
      </c>
      <c r="M7" s="1">
        <v>0.4108</v>
      </c>
      <c r="N7" s="8">
        <f t="shared" si="2"/>
        <v>2.0299999999999985E-2</v>
      </c>
      <c r="O7" s="7"/>
      <c r="P7" s="1">
        <v>0.36699999999999999</v>
      </c>
      <c r="Q7" s="1">
        <v>0.37719999999999998</v>
      </c>
      <c r="R7" s="8">
        <f t="shared" si="3"/>
        <v>-1.0199999999999987E-2</v>
      </c>
    </row>
    <row r="8" spans="1:18" s="2" customFormat="1">
      <c r="B8">
        <v>2</v>
      </c>
      <c r="C8">
        <v>-3</v>
      </c>
      <c r="D8" s="1">
        <v>32.141599999999997</v>
      </c>
      <c r="E8" s="1">
        <v>31.4693</v>
      </c>
      <c r="F8" s="5">
        <f t="shared" si="0"/>
        <v>0.67229999999999634</v>
      </c>
      <c r="G8" s="6"/>
      <c r="H8" s="1">
        <v>0.19644500000000001</v>
      </c>
      <c r="I8" s="1">
        <v>0.19031000000000001</v>
      </c>
      <c r="J8" s="5">
        <f t="shared" si="1"/>
        <v>6.1350000000000016E-3</v>
      </c>
      <c r="K8" s="6"/>
      <c r="L8" s="1">
        <v>0.3916</v>
      </c>
      <c r="M8" s="1">
        <v>0.38950000000000001</v>
      </c>
      <c r="N8" s="8">
        <f t="shared" si="2"/>
        <v>2.0999999999999908E-3</v>
      </c>
      <c r="O8" s="7"/>
      <c r="P8" s="1">
        <v>0.34200000000000003</v>
      </c>
      <c r="Q8" s="1">
        <v>0.31090000000000001</v>
      </c>
      <c r="R8" s="8">
        <f t="shared" si="3"/>
        <v>3.1100000000000017E-2</v>
      </c>
    </row>
    <row r="9" spans="1:18" s="2" customFormat="1">
      <c r="B9">
        <v>1</v>
      </c>
      <c r="C9">
        <v>-3</v>
      </c>
      <c r="D9" s="1">
        <v>31.1724</v>
      </c>
      <c r="E9" s="1">
        <v>31.793500000000002</v>
      </c>
      <c r="F9" s="5">
        <f t="shared" si="0"/>
        <v>-0.62110000000000198</v>
      </c>
      <c r="G9" s="6"/>
      <c r="H9" s="1">
        <v>0.185137</v>
      </c>
      <c r="I9" s="1">
        <v>0.19325500000000001</v>
      </c>
      <c r="J9" s="5">
        <f t="shared" si="1"/>
        <v>-8.1180000000000141E-3</v>
      </c>
      <c r="K9" s="6"/>
      <c r="L9" s="1">
        <v>0.42649999999999999</v>
      </c>
      <c r="M9" s="1">
        <v>0.41909999999999997</v>
      </c>
      <c r="N9" s="8">
        <f t="shared" si="2"/>
        <v>7.4000000000000177E-3</v>
      </c>
      <c r="O9" s="7"/>
      <c r="P9" s="1">
        <v>0.39050000000000001</v>
      </c>
      <c r="Q9" s="1">
        <v>0.37730000000000002</v>
      </c>
      <c r="R9" s="8">
        <f t="shared" si="3"/>
        <v>1.319999999999999E-2</v>
      </c>
    </row>
    <row r="10" spans="1:18" s="2" customFormat="1">
      <c r="B10">
        <v>0</v>
      </c>
      <c r="C10">
        <v>-3</v>
      </c>
      <c r="D10" s="1">
        <v>30.122299999999999</v>
      </c>
      <c r="E10" s="1">
        <v>31.247</v>
      </c>
      <c r="F10" s="5">
        <f t="shared" si="0"/>
        <v>-1.1247000000000007</v>
      </c>
      <c r="G10" s="6"/>
      <c r="H10" s="1">
        <v>0.18041099999999999</v>
      </c>
      <c r="I10" s="1">
        <v>0.190331</v>
      </c>
      <c r="J10" s="5">
        <f t="shared" si="1"/>
        <v>-9.9200000000000121E-3</v>
      </c>
      <c r="K10" s="6"/>
      <c r="L10" s="1">
        <v>0.41599999999999998</v>
      </c>
      <c r="M10" s="1">
        <v>0.42559999999999998</v>
      </c>
      <c r="N10" s="8">
        <f t="shared" si="2"/>
        <v>-9.5999999999999974E-3</v>
      </c>
      <c r="O10" s="7"/>
      <c r="P10" s="1">
        <v>0.36209999999999998</v>
      </c>
      <c r="Q10" s="1">
        <v>0.34699999999999998</v>
      </c>
      <c r="R10" s="8">
        <f t="shared" si="3"/>
        <v>1.5100000000000002E-2</v>
      </c>
    </row>
    <row r="11" spans="1:18" s="2" customFormat="1">
      <c r="B11">
        <v>-1</v>
      </c>
      <c r="C11">
        <v>-3</v>
      </c>
      <c r="D11" s="1">
        <v>30.177800000000001</v>
      </c>
      <c r="E11" s="1">
        <v>31.5962</v>
      </c>
      <c r="F11" s="5">
        <f t="shared" si="0"/>
        <v>-1.4183999999999983</v>
      </c>
      <c r="G11" s="6"/>
      <c r="H11" s="1">
        <v>0.179623</v>
      </c>
      <c r="I11" s="1">
        <v>0.190104</v>
      </c>
      <c r="J11" s="5">
        <f t="shared" si="1"/>
        <v>-1.048099999999999E-2</v>
      </c>
      <c r="K11" s="6"/>
      <c r="L11" s="1">
        <v>0.43440000000000001</v>
      </c>
      <c r="M11" s="1">
        <v>0.41210000000000002</v>
      </c>
      <c r="N11" s="8">
        <f t="shared" si="2"/>
        <v>2.2299999999999986E-2</v>
      </c>
      <c r="O11" s="7"/>
      <c r="P11" s="1">
        <v>0.39290000000000003</v>
      </c>
      <c r="Q11" s="1">
        <v>0.36759999999999998</v>
      </c>
      <c r="R11" s="8">
        <f t="shared" si="3"/>
        <v>2.5300000000000045E-2</v>
      </c>
    </row>
    <row r="12" spans="1:18" s="2" customFormat="1">
      <c r="B12">
        <v>-2</v>
      </c>
      <c r="C12">
        <v>-3</v>
      </c>
      <c r="D12" s="1">
        <v>31.257999999999999</v>
      </c>
      <c r="E12" s="1">
        <v>30.3337</v>
      </c>
      <c r="F12" s="5">
        <f t="shared" si="0"/>
        <v>0.92429999999999879</v>
      </c>
      <c r="G12" s="6"/>
      <c r="H12" s="1">
        <v>0.18671699999999999</v>
      </c>
      <c r="I12" s="1">
        <v>0.182421</v>
      </c>
      <c r="J12" s="5">
        <f t="shared" si="1"/>
        <v>4.2959999999999943E-3</v>
      </c>
      <c r="K12" s="6"/>
      <c r="L12" s="1">
        <v>0.41770000000000002</v>
      </c>
      <c r="M12" s="1">
        <v>0.41549999999999998</v>
      </c>
      <c r="N12" s="8">
        <f t="shared" si="2"/>
        <v>2.2000000000000353E-3</v>
      </c>
      <c r="O12" s="7"/>
      <c r="P12" s="1">
        <v>0.35170000000000001</v>
      </c>
      <c r="Q12" s="1">
        <v>0.36280000000000001</v>
      </c>
      <c r="R12" s="8">
        <f t="shared" si="3"/>
        <v>-1.1099999999999999E-2</v>
      </c>
    </row>
    <row r="13" spans="1:18" s="2" customFormat="1">
      <c r="B13">
        <v>-3</v>
      </c>
      <c r="C13">
        <v>-3</v>
      </c>
      <c r="D13" s="1">
        <v>29.031099999999999</v>
      </c>
      <c r="E13" s="1">
        <v>31.1037</v>
      </c>
      <c r="F13" s="5">
        <f t="shared" si="0"/>
        <v>-2.0726000000000013</v>
      </c>
      <c r="G13" s="6"/>
      <c r="H13" s="1">
        <v>0.175206</v>
      </c>
      <c r="I13" s="1">
        <v>0.18305199999999999</v>
      </c>
      <c r="J13" s="5">
        <f t="shared" si="1"/>
        <v>-7.8459999999999919E-3</v>
      </c>
      <c r="K13" s="6"/>
      <c r="L13" s="1">
        <v>0.4395</v>
      </c>
      <c r="M13" s="1">
        <v>0.4274</v>
      </c>
      <c r="N13" s="8">
        <f t="shared" si="2"/>
        <v>1.21E-2</v>
      </c>
      <c r="O13" s="7"/>
      <c r="P13" s="1">
        <v>0.39389999999999997</v>
      </c>
      <c r="Q13" s="1">
        <v>0.3831</v>
      </c>
      <c r="R13" s="8">
        <f t="shared" si="3"/>
        <v>1.0799999999999976E-2</v>
      </c>
    </row>
    <row r="14" spans="1:18" s="2" customFormat="1">
      <c r="B14">
        <v>-4</v>
      </c>
      <c r="C14">
        <v>-2</v>
      </c>
      <c r="D14" s="1">
        <v>28.624400000000001</v>
      </c>
      <c r="E14" s="1">
        <v>30.555199999999999</v>
      </c>
      <c r="F14" s="5">
        <f t="shared" si="0"/>
        <v>-1.9307999999999979</v>
      </c>
      <c r="G14" s="6"/>
      <c r="H14" s="1">
        <v>0.17305300000000001</v>
      </c>
      <c r="I14" s="1">
        <v>0.18317600000000001</v>
      </c>
      <c r="J14" s="5">
        <f t="shared" si="1"/>
        <v>-1.0122999999999993E-2</v>
      </c>
      <c r="K14" s="6"/>
      <c r="L14" s="1">
        <v>0.45540000000000003</v>
      </c>
      <c r="M14" s="1">
        <v>0.43180000000000002</v>
      </c>
      <c r="N14" s="8">
        <f t="shared" si="2"/>
        <v>2.360000000000001E-2</v>
      </c>
      <c r="O14" s="7"/>
      <c r="P14" s="1">
        <v>0.40400000000000003</v>
      </c>
      <c r="Q14" s="1">
        <v>0.34910000000000002</v>
      </c>
      <c r="R14" s="8">
        <f t="shared" si="3"/>
        <v>5.4900000000000004E-2</v>
      </c>
    </row>
    <row r="15" spans="1:18" s="2" customFormat="1">
      <c r="B15">
        <v>-3</v>
      </c>
      <c r="C15">
        <v>-2</v>
      </c>
      <c r="D15" s="1">
        <v>31.888300000000001</v>
      </c>
      <c r="E15" s="1">
        <v>31.290600000000001</v>
      </c>
      <c r="F15" s="5">
        <f t="shared" si="0"/>
        <v>0.59769999999999968</v>
      </c>
      <c r="G15" s="6"/>
      <c r="H15" s="1">
        <v>0.19362199999999999</v>
      </c>
      <c r="I15" s="1">
        <v>0.18662000000000001</v>
      </c>
      <c r="J15" s="5">
        <f t="shared" si="1"/>
        <v>7.0019999999999805E-3</v>
      </c>
      <c r="K15" s="6"/>
      <c r="L15" s="1">
        <v>0.39329999999999998</v>
      </c>
      <c r="M15" s="1">
        <v>0.4239</v>
      </c>
      <c r="N15" s="8">
        <f t="shared" si="2"/>
        <v>-3.0600000000000016E-2</v>
      </c>
      <c r="O15" s="7"/>
      <c r="P15" s="1">
        <v>0.34279999999999999</v>
      </c>
      <c r="Q15" s="1">
        <v>0.3669</v>
      </c>
      <c r="R15" s="8">
        <f t="shared" si="3"/>
        <v>-2.410000000000001E-2</v>
      </c>
    </row>
    <row r="16" spans="1:18" s="2" customFormat="1">
      <c r="B16">
        <v>-2</v>
      </c>
      <c r="C16">
        <v>-2</v>
      </c>
      <c r="D16" s="1">
        <v>31.439499999999999</v>
      </c>
      <c r="E16" s="1">
        <v>32.055</v>
      </c>
      <c r="F16" s="5">
        <f t="shared" si="0"/>
        <v>-0.61550000000000082</v>
      </c>
      <c r="G16" s="6"/>
      <c r="H16" s="1">
        <v>0.189633</v>
      </c>
      <c r="I16" s="1">
        <v>0.19174099999999999</v>
      </c>
      <c r="J16" s="5">
        <f t="shared" si="1"/>
        <v>-2.1079999999999988E-3</v>
      </c>
      <c r="K16" s="6"/>
      <c r="L16" s="1">
        <v>0.42259999999999998</v>
      </c>
      <c r="M16" s="1">
        <v>0.42670000000000002</v>
      </c>
      <c r="N16" s="8">
        <f t="shared" si="2"/>
        <v>-4.1000000000000481E-3</v>
      </c>
      <c r="O16" s="7"/>
      <c r="P16" s="1">
        <v>0.36980000000000002</v>
      </c>
      <c r="Q16" s="1">
        <v>0.3574</v>
      </c>
      <c r="R16" s="8">
        <f t="shared" si="3"/>
        <v>1.2400000000000022E-2</v>
      </c>
    </row>
    <row r="17" spans="2:18" s="2" customFormat="1">
      <c r="B17">
        <v>-1</v>
      </c>
      <c r="C17">
        <v>-2</v>
      </c>
      <c r="D17" s="1">
        <v>32.005099999999999</v>
      </c>
      <c r="E17" s="1">
        <v>30.692399999999999</v>
      </c>
      <c r="F17" s="5">
        <f t="shared" si="0"/>
        <v>1.3126999999999995</v>
      </c>
      <c r="G17" s="6"/>
      <c r="H17" s="1">
        <v>0.19003900000000001</v>
      </c>
      <c r="I17" s="1">
        <v>0.183084</v>
      </c>
      <c r="J17" s="5">
        <f t="shared" si="1"/>
        <v>6.9550000000000167E-3</v>
      </c>
      <c r="K17" s="6"/>
      <c r="L17" s="1">
        <v>0.40899999999999997</v>
      </c>
      <c r="M17" s="1">
        <v>0.43680000000000002</v>
      </c>
      <c r="N17" s="8">
        <f t="shared" si="2"/>
        <v>-2.7800000000000047E-2</v>
      </c>
      <c r="O17" s="7"/>
      <c r="P17" s="1">
        <v>0.34160000000000001</v>
      </c>
      <c r="Q17" s="1">
        <v>0.38819999999999999</v>
      </c>
      <c r="R17" s="8">
        <f t="shared" si="3"/>
        <v>-4.6599999999999975E-2</v>
      </c>
    </row>
    <row r="18" spans="2:18" s="2" customFormat="1">
      <c r="B18">
        <v>0</v>
      </c>
      <c r="C18">
        <v>-2</v>
      </c>
      <c r="D18" s="1">
        <v>29.128299999999999</v>
      </c>
      <c r="E18" s="1">
        <v>30.3035</v>
      </c>
      <c r="F18" s="5">
        <f t="shared" si="0"/>
        <v>-1.1752000000000002</v>
      </c>
      <c r="G18" s="6"/>
      <c r="H18" s="1">
        <v>0.16933699999999999</v>
      </c>
      <c r="I18" s="1">
        <v>0.183586</v>
      </c>
      <c r="J18" s="5">
        <f t="shared" si="1"/>
        <v>-1.4249000000000012E-2</v>
      </c>
      <c r="K18" s="6"/>
      <c r="L18" s="1">
        <v>0.4395</v>
      </c>
      <c r="M18" s="1">
        <v>0.39090000000000003</v>
      </c>
      <c r="N18" s="8">
        <f t="shared" si="2"/>
        <v>4.8599999999999977E-2</v>
      </c>
      <c r="O18" s="7"/>
      <c r="P18" s="1">
        <v>0.39829999999999999</v>
      </c>
      <c r="Q18" s="1">
        <v>0.34739999999999999</v>
      </c>
      <c r="R18" s="8">
        <f t="shared" si="3"/>
        <v>5.0900000000000001E-2</v>
      </c>
    </row>
    <row r="19" spans="2:18" s="2" customFormat="1">
      <c r="B19">
        <v>1</v>
      </c>
      <c r="C19">
        <v>-2</v>
      </c>
      <c r="D19" s="1">
        <v>30.4054</v>
      </c>
      <c r="E19" s="1">
        <v>30.0853</v>
      </c>
      <c r="F19" s="5">
        <f t="shared" si="0"/>
        <v>0.32010000000000005</v>
      </c>
      <c r="G19" s="6"/>
      <c r="H19" s="1">
        <v>0.17988899999999999</v>
      </c>
      <c r="I19" s="1">
        <v>0.17479</v>
      </c>
      <c r="J19" s="5">
        <f t="shared" si="1"/>
        <v>5.0989999999999924E-3</v>
      </c>
      <c r="K19" s="6"/>
      <c r="L19" s="1">
        <v>0.4481</v>
      </c>
      <c r="M19" s="1">
        <v>0.45440000000000003</v>
      </c>
      <c r="N19" s="8">
        <f t="shared" si="2"/>
        <v>-6.3000000000000278E-3</v>
      </c>
      <c r="O19" s="7"/>
      <c r="P19" s="1">
        <v>0.40949999999999998</v>
      </c>
      <c r="Q19" s="1">
        <v>0.36670000000000003</v>
      </c>
      <c r="R19" s="8">
        <f t="shared" si="3"/>
        <v>4.2799999999999949E-2</v>
      </c>
    </row>
    <row r="20" spans="2:18" s="2" customFormat="1">
      <c r="B20">
        <v>2</v>
      </c>
      <c r="C20">
        <v>-2</v>
      </c>
      <c r="D20" s="1">
        <v>31.153099999999998</v>
      </c>
      <c r="E20" s="1">
        <v>30.312999999999999</v>
      </c>
      <c r="F20" s="5">
        <f t="shared" si="0"/>
        <v>0.84009999999999962</v>
      </c>
      <c r="G20" s="6"/>
      <c r="H20" s="1">
        <v>0.18592500000000001</v>
      </c>
      <c r="I20" s="1">
        <v>0.177228</v>
      </c>
      <c r="J20" s="5">
        <f t="shared" si="1"/>
        <v>8.6970000000000103E-3</v>
      </c>
      <c r="K20" s="6"/>
      <c r="L20" s="1">
        <v>0.44800000000000001</v>
      </c>
      <c r="M20" s="1">
        <v>0.42359999999999998</v>
      </c>
      <c r="N20" s="8">
        <f t="shared" si="2"/>
        <v>2.4400000000000033E-2</v>
      </c>
      <c r="O20" s="7"/>
      <c r="P20" s="1">
        <v>0.38109999999999999</v>
      </c>
      <c r="Q20" s="1">
        <v>0.38769999999999999</v>
      </c>
      <c r="R20" s="8">
        <f t="shared" si="3"/>
        <v>-6.5999999999999948E-3</v>
      </c>
    </row>
    <row r="21" spans="2:18" s="2" customFormat="1">
      <c r="B21">
        <v>3</v>
      </c>
      <c r="C21">
        <v>-2</v>
      </c>
      <c r="D21" s="1">
        <v>30.422699999999999</v>
      </c>
      <c r="E21" s="1">
        <v>29.966100000000001</v>
      </c>
      <c r="F21" s="5">
        <f t="shared" si="0"/>
        <v>0.45659999999999812</v>
      </c>
      <c r="G21" s="6"/>
      <c r="H21" s="1">
        <v>0.18257499999999999</v>
      </c>
      <c r="I21" s="1">
        <v>0.17959700000000001</v>
      </c>
      <c r="J21" s="5">
        <f t="shared" si="1"/>
        <v>2.9779999999999807E-3</v>
      </c>
      <c r="K21" s="6"/>
      <c r="L21" s="1">
        <v>0.43690000000000001</v>
      </c>
      <c r="M21" s="1">
        <v>0.39539999999999997</v>
      </c>
      <c r="N21" s="8">
        <f t="shared" si="2"/>
        <v>4.1500000000000037E-2</v>
      </c>
      <c r="O21" s="7"/>
      <c r="P21" s="1">
        <v>0.36309999999999998</v>
      </c>
      <c r="Q21" s="1">
        <v>0.35199999999999998</v>
      </c>
      <c r="R21" s="8">
        <f t="shared" si="3"/>
        <v>1.1099999999999999E-2</v>
      </c>
    </row>
    <row r="22" spans="2:18" s="2" customFormat="1">
      <c r="B22">
        <v>4</v>
      </c>
      <c r="C22">
        <v>-2</v>
      </c>
      <c r="D22" s="1">
        <v>30.599399999999999</v>
      </c>
      <c r="E22" s="1">
        <v>32.8857</v>
      </c>
      <c r="F22" s="5">
        <f t="shared" si="0"/>
        <v>-2.2863000000000007</v>
      </c>
      <c r="G22" s="6"/>
      <c r="H22" s="1">
        <v>0.18057899999999999</v>
      </c>
      <c r="I22" s="1">
        <v>0.19978099999999999</v>
      </c>
      <c r="J22" s="5">
        <f t="shared" si="1"/>
        <v>-1.9201999999999997E-2</v>
      </c>
      <c r="K22" s="6"/>
      <c r="L22" s="1">
        <v>0.45069999999999999</v>
      </c>
      <c r="M22" s="1">
        <v>0.4113</v>
      </c>
      <c r="N22" s="8">
        <f t="shared" si="2"/>
        <v>3.9399999999999991E-2</v>
      </c>
      <c r="O22" s="7"/>
      <c r="P22" s="1">
        <v>0.40450000000000003</v>
      </c>
      <c r="Q22" s="1">
        <v>0.3654</v>
      </c>
      <c r="R22" s="8">
        <f t="shared" si="3"/>
        <v>3.9100000000000024E-2</v>
      </c>
    </row>
    <row r="23" spans="2:18" s="2" customFormat="1">
      <c r="B23">
        <v>5</v>
      </c>
      <c r="C23">
        <v>-1</v>
      </c>
      <c r="D23" s="1">
        <v>30.629100000000001</v>
      </c>
      <c r="E23" s="1">
        <v>30.4956</v>
      </c>
      <c r="F23" s="5">
        <f t="shared" si="0"/>
        <v>0.13350000000000151</v>
      </c>
      <c r="G23" s="6"/>
      <c r="H23" s="1">
        <v>0.18670800000000001</v>
      </c>
      <c r="I23" s="1">
        <v>0.18249799999999999</v>
      </c>
      <c r="J23" s="5">
        <f t="shared" si="1"/>
        <v>4.2100000000000193E-3</v>
      </c>
      <c r="K23" s="6"/>
      <c r="L23" s="1">
        <v>0.43340000000000001</v>
      </c>
      <c r="M23" s="1">
        <v>0.45150000000000001</v>
      </c>
      <c r="N23" s="8">
        <f t="shared" si="2"/>
        <v>-1.8100000000000005E-2</v>
      </c>
      <c r="O23" s="7"/>
      <c r="P23" s="1">
        <v>0.3846</v>
      </c>
      <c r="Q23" s="1">
        <v>0.39290000000000003</v>
      </c>
      <c r="R23" s="8">
        <f t="shared" si="3"/>
        <v>-8.3000000000000296E-3</v>
      </c>
    </row>
    <row r="24" spans="2:18" s="2" customFormat="1">
      <c r="B24">
        <v>4</v>
      </c>
      <c r="C24">
        <v>-1</v>
      </c>
      <c r="D24" s="1">
        <v>30.511099999999999</v>
      </c>
      <c r="E24" s="1">
        <v>30.332799999999999</v>
      </c>
      <c r="F24" s="5">
        <f t="shared" si="0"/>
        <v>0.17830000000000013</v>
      </c>
      <c r="G24" s="6"/>
      <c r="H24" s="1">
        <v>0.17396800000000001</v>
      </c>
      <c r="I24" s="1">
        <v>0.17965200000000001</v>
      </c>
      <c r="J24" s="5">
        <f t="shared" si="1"/>
        <v>-5.6839999999999946E-3</v>
      </c>
      <c r="K24" s="6"/>
      <c r="L24" s="1">
        <v>0.46610000000000001</v>
      </c>
      <c r="M24" s="1">
        <v>0.43409999999999999</v>
      </c>
      <c r="N24" s="8">
        <f t="shared" si="2"/>
        <v>3.2000000000000028E-2</v>
      </c>
      <c r="O24" s="7"/>
      <c r="P24" s="1">
        <v>0.43059999999999998</v>
      </c>
      <c r="Q24" s="1">
        <v>0.38790000000000002</v>
      </c>
      <c r="R24" s="8">
        <f t="shared" si="3"/>
        <v>4.269999999999996E-2</v>
      </c>
    </row>
    <row r="25" spans="2:18" s="2" customFormat="1">
      <c r="B25">
        <v>3</v>
      </c>
      <c r="C25">
        <v>-1</v>
      </c>
      <c r="D25" s="1">
        <v>31.081499999999998</v>
      </c>
      <c r="E25" s="1">
        <v>31.6617</v>
      </c>
      <c r="F25" s="5">
        <f t="shared" si="0"/>
        <v>-0.58020000000000138</v>
      </c>
      <c r="G25" s="6"/>
      <c r="H25" s="1">
        <v>0.18162200000000001</v>
      </c>
      <c r="I25" s="1">
        <v>0.18537000000000001</v>
      </c>
      <c r="J25" s="5">
        <f t="shared" si="1"/>
        <v>-3.7480000000000013E-3</v>
      </c>
      <c r="K25" s="6"/>
      <c r="L25" s="1">
        <v>0.43609999999999999</v>
      </c>
      <c r="M25" s="1">
        <v>0.39889999999999998</v>
      </c>
      <c r="N25" s="8">
        <f t="shared" si="2"/>
        <v>3.7200000000000011E-2</v>
      </c>
      <c r="O25" s="7"/>
      <c r="P25" s="1">
        <v>0.38790000000000002</v>
      </c>
      <c r="Q25" s="1">
        <v>0.34210000000000002</v>
      </c>
      <c r="R25" s="8">
        <f t="shared" si="3"/>
        <v>4.5800000000000007E-2</v>
      </c>
    </row>
    <row r="26" spans="2:18" s="2" customFormat="1">
      <c r="B26">
        <v>2</v>
      </c>
      <c r="C26">
        <v>-1</v>
      </c>
      <c r="D26" s="1">
        <v>31.2685</v>
      </c>
      <c r="E26" s="1">
        <v>30.8005</v>
      </c>
      <c r="F26" s="5">
        <f t="shared" si="0"/>
        <v>0.46799999999999997</v>
      </c>
      <c r="G26" s="6"/>
      <c r="H26" s="1">
        <v>0.18565799999999999</v>
      </c>
      <c r="I26" s="1">
        <v>0.183694</v>
      </c>
      <c r="J26" s="5">
        <f t="shared" si="1"/>
        <v>1.9639999999999935E-3</v>
      </c>
      <c r="K26" s="6"/>
      <c r="L26" s="1">
        <v>0.44340000000000002</v>
      </c>
      <c r="M26" s="1">
        <v>0.45069999999999999</v>
      </c>
      <c r="N26" s="8">
        <f t="shared" si="2"/>
        <v>-7.2999999999999732E-3</v>
      </c>
      <c r="O26" s="7"/>
      <c r="P26" s="1">
        <v>0.36670000000000003</v>
      </c>
      <c r="Q26" s="1">
        <v>0.36520000000000002</v>
      </c>
      <c r="R26" s="8">
        <f t="shared" si="3"/>
        <v>1.5000000000000013E-3</v>
      </c>
    </row>
    <row r="27" spans="2:18" s="2" customFormat="1">
      <c r="B27">
        <v>1</v>
      </c>
      <c r="C27">
        <v>-1</v>
      </c>
      <c r="D27" s="1">
        <v>32.421100000000003</v>
      </c>
      <c r="E27" s="1">
        <v>31.096399999999999</v>
      </c>
      <c r="F27" s="5">
        <f t="shared" si="0"/>
        <v>1.3247000000000035</v>
      </c>
      <c r="G27" s="6"/>
      <c r="H27" s="1">
        <v>0.19820699999999999</v>
      </c>
      <c r="I27" s="1">
        <v>0.18246499999999999</v>
      </c>
      <c r="J27" s="5">
        <f t="shared" si="1"/>
        <v>1.5742000000000006E-2</v>
      </c>
      <c r="K27" s="6"/>
      <c r="L27" s="1">
        <v>0.39800000000000002</v>
      </c>
      <c r="M27" s="1">
        <v>0.41020000000000001</v>
      </c>
      <c r="N27" s="8">
        <f t="shared" si="2"/>
        <v>-1.2199999999999989E-2</v>
      </c>
      <c r="O27" s="7"/>
      <c r="P27" s="1">
        <v>0.35110000000000002</v>
      </c>
      <c r="Q27" s="1">
        <v>0.3518</v>
      </c>
      <c r="R27" s="8">
        <f t="shared" si="3"/>
        <v>-6.9999999999997842E-4</v>
      </c>
    </row>
    <row r="28" spans="2:18" s="2" customFormat="1">
      <c r="B28">
        <v>0</v>
      </c>
      <c r="C28">
        <v>-1</v>
      </c>
      <c r="D28" s="1">
        <v>30.514099999999999</v>
      </c>
      <c r="E28" s="1">
        <v>30.634899999999998</v>
      </c>
      <c r="F28" s="5">
        <f t="shared" si="0"/>
        <v>-0.12079999999999913</v>
      </c>
      <c r="G28" s="6"/>
      <c r="H28" s="1">
        <v>0.18071300000000001</v>
      </c>
      <c r="I28" s="1">
        <v>0.182341</v>
      </c>
      <c r="J28" s="5">
        <f t="shared" si="1"/>
        <v>-1.6279999999999906E-3</v>
      </c>
      <c r="K28" s="6"/>
      <c r="L28" s="1">
        <v>0.42330000000000001</v>
      </c>
      <c r="M28" s="1">
        <v>0.41849999999999998</v>
      </c>
      <c r="N28" s="8">
        <f t="shared" si="2"/>
        <v>4.8000000000000265E-3</v>
      </c>
      <c r="O28" s="7"/>
      <c r="P28" s="1">
        <v>0.3644</v>
      </c>
      <c r="Q28" s="1">
        <v>0.37480000000000002</v>
      </c>
      <c r="R28" s="8">
        <f t="shared" si="3"/>
        <v>-1.040000000000002E-2</v>
      </c>
    </row>
    <row r="29" spans="2:18" s="2" customFormat="1">
      <c r="B29">
        <v>-1</v>
      </c>
      <c r="C29">
        <v>-1</v>
      </c>
      <c r="D29" s="1">
        <v>30.6706</v>
      </c>
      <c r="E29" s="1">
        <v>30.8614</v>
      </c>
      <c r="F29" s="5">
        <f t="shared" si="0"/>
        <v>-0.19079999999999941</v>
      </c>
      <c r="G29" s="6"/>
      <c r="H29" s="1">
        <v>0.180975</v>
      </c>
      <c r="I29" s="1">
        <v>0.17665500000000001</v>
      </c>
      <c r="J29" s="5">
        <f t="shared" si="1"/>
        <v>4.3199999999999905E-3</v>
      </c>
      <c r="K29" s="6"/>
      <c r="L29" s="1">
        <v>0.42559999999999998</v>
      </c>
      <c r="M29" s="1">
        <v>0.47149999999999997</v>
      </c>
      <c r="N29" s="8">
        <f t="shared" si="2"/>
        <v>-4.5899999999999996E-2</v>
      </c>
      <c r="O29" s="7"/>
      <c r="P29" s="1">
        <v>0.37440000000000001</v>
      </c>
      <c r="Q29" s="1">
        <v>0.40939999999999999</v>
      </c>
      <c r="R29" s="8">
        <f t="shared" si="3"/>
        <v>-3.4999999999999976E-2</v>
      </c>
    </row>
    <row r="30" spans="2:18" s="2" customFormat="1">
      <c r="B30">
        <v>-2</v>
      </c>
      <c r="C30">
        <v>-1</v>
      </c>
      <c r="D30" s="1">
        <v>31.409400000000002</v>
      </c>
      <c r="E30" s="1">
        <v>30.245200000000001</v>
      </c>
      <c r="F30" s="5">
        <f t="shared" si="0"/>
        <v>1.164200000000001</v>
      </c>
      <c r="G30" s="6"/>
      <c r="H30" s="1">
        <v>0.18723400000000001</v>
      </c>
      <c r="I30" s="1">
        <v>0.173291</v>
      </c>
      <c r="J30" s="5">
        <f t="shared" si="1"/>
        <v>1.3943000000000011E-2</v>
      </c>
      <c r="K30" s="6"/>
      <c r="L30" s="1">
        <v>0.43969999999999998</v>
      </c>
      <c r="M30" s="1">
        <v>0.45319999999999999</v>
      </c>
      <c r="N30" s="8">
        <f t="shared" si="2"/>
        <v>-1.3500000000000012E-2</v>
      </c>
      <c r="O30" s="7"/>
      <c r="P30" s="1">
        <v>0.34960000000000002</v>
      </c>
      <c r="Q30" s="1">
        <v>0.38119999999999998</v>
      </c>
      <c r="R30" s="8">
        <f t="shared" si="3"/>
        <v>-3.1599999999999961E-2</v>
      </c>
    </row>
    <row r="31" spans="2:18" s="2" customFormat="1">
      <c r="B31">
        <v>-3</v>
      </c>
      <c r="C31">
        <v>-1</v>
      </c>
      <c r="D31" s="1">
        <v>32.310600000000001</v>
      </c>
      <c r="E31" s="1">
        <v>30.828199999999999</v>
      </c>
      <c r="F31" s="5">
        <f t="shared" si="0"/>
        <v>1.4824000000000019</v>
      </c>
      <c r="G31" s="6"/>
      <c r="H31" s="1">
        <v>0.20422599999999999</v>
      </c>
      <c r="I31" s="1">
        <v>0.18595600000000001</v>
      </c>
      <c r="J31" s="5">
        <f t="shared" si="1"/>
        <v>1.8269999999999981E-2</v>
      </c>
      <c r="K31" s="6"/>
      <c r="L31" s="1">
        <v>0.34860000000000002</v>
      </c>
      <c r="M31" s="1">
        <v>0.43440000000000001</v>
      </c>
      <c r="N31" s="8">
        <f t="shared" si="2"/>
        <v>-8.5799999999999987E-2</v>
      </c>
      <c r="O31" s="7"/>
      <c r="P31" s="1">
        <v>0.2944</v>
      </c>
      <c r="Q31" s="1">
        <v>0.376</v>
      </c>
      <c r="R31" s="8">
        <f t="shared" si="3"/>
        <v>-8.1600000000000006E-2</v>
      </c>
    </row>
    <row r="32" spans="2:18" s="2" customFormat="1">
      <c r="B32">
        <v>-4</v>
      </c>
      <c r="C32">
        <v>-1</v>
      </c>
      <c r="D32" s="1">
        <v>28.589600000000001</v>
      </c>
      <c r="E32" s="1">
        <v>31.6142</v>
      </c>
      <c r="F32" s="5">
        <f t="shared" si="0"/>
        <v>-3.0245999999999995</v>
      </c>
      <c r="G32" s="6"/>
      <c r="H32" s="1">
        <v>0.17058100000000001</v>
      </c>
      <c r="I32" s="1">
        <v>0.19226599999999999</v>
      </c>
      <c r="J32" s="5">
        <f t="shared" si="1"/>
        <v>-2.1684999999999982E-2</v>
      </c>
      <c r="K32" s="6"/>
      <c r="L32" s="1">
        <v>0.45850000000000002</v>
      </c>
      <c r="M32" s="1">
        <v>0.41260000000000002</v>
      </c>
      <c r="N32" s="8">
        <f t="shared" si="2"/>
        <v>4.5899999999999996E-2</v>
      </c>
      <c r="O32" s="7"/>
      <c r="P32" s="1">
        <v>0.40279999999999999</v>
      </c>
      <c r="Q32" s="1">
        <v>0.34310000000000002</v>
      </c>
      <c r="R32" s="8">
        <f t="shared" si="3"/>
        <v>5.9699999999999975E-2</v>
      </c>
    </row>
    <row r="33" spans="2:18" s="2" customFormat="1">
      <c r="B33">
        <v>-5</v>
      </c>
      <c r="C33">
        <v>-1</v>
      </c>
      <c r="D33" s="1">
        <v>28.712599999999998</v>
      </c>
      <c r="E33" s="1">
        <v>29.919499999999999</v>
      </c>
      <c r="F33" s="5">
        <f t="shared" si="0"/>
        <v>-1.206900000000001</v>
      </c>
      <c r="G33" s="6"/>
      <c r="H33" s="1">
        <v>0.17310900000000001</v>
      </c>
      <c r="I33" s="1">
        <v>0.18473899999999999</v>
      </c>
      <c r="J33" s="5">
        <f t="shared" si="1"/>
        <v>-1.1629999999999974E-2</v>
      </c>
      <c r="K33" s="6"/>
      <c r="L33" s="1">
        <v>0.42620000000000002</v>
      </c>
      <c r="M33" s="1">
        <v>0.39939999999999998</v>
      </c>
      <c r="N33" s="8">
        <f t="shared" si="2"/>
        <v>2.6800000000000046E-2</v>
      </c>
      <c r="O33" s="7"/>
      <c r="P33" s="1">
        <v>0.37780000000000002</v>
      </c>
      <c r="Q33" s="1">
        <v>0.3483</v>
      </c>
      <c r="R33" s="8">
        <f t="shared" si="3"/>
        <v>2.9500000000000026E-2</v>
      </c>
    </row>
    <row r="34" spans="2:18" s="2" customFormat="1">
      <c r="B34">
        <v>-5</v>
      </c>
      <c r="C34">
        <v>0</v>
      </c>
      <c r="D34" s="1">
        <v>29.6995</v>
      </c>
      <c r="E34" s="1">
        <v>30.7026</v>
      </c>
      <c r="F34" s="5">
        <f t="shared" si="0"/>
        <v>-1.0030999999999999</v>
      </c>
      <c r="G34" s="6"/>
      <c r="H34" s="1">
        <v>0.18221499999999999</v>
      </c>
      <c r="I34" s="1">
        <v>0.18088299999999999</v>
      </c>
      <c r="J34" s="5">
        <f t="shared" si="1"/>
        <v>1.3319999999999999E-3</v>
      </c>
      <c r="K34" s="6"/>
      <c r="L34" s="1">
        <v>0.44290000000000002</v>
      </c>
      <c r="M34" s="1">
        <v>0.43209999999999998</v>
      </c>
      <c r="N34" s="8">
        <f t="shared" si="2"/>
        <v>1.0800000000000032E-2</v>
      </c>
      <c r="O34" s="7"/>
      <c r="P34" s="1">
        <v>0.36449999999999999</v>
      </c>
      <c r="Q34" s="1">
        <v>0.38940000000000002</v>
      </c>
      <c r="R34" s="8">
        <f t="shared" si="3"/>
        <v>-2.4900000000000033E-2</v>
      </c>
    </row>
    <row r="35" spans="2:18" s="2" customFormat="1">
      <c r="B35">
        <v>-4</v>
      </c>
      <c r="C35">
        <v>0</v>
      </c>
      <c r="D35" s="1">
        <v>29.4358</v>
      </c>
      <c r="E35" s="1">
        <v>30.528700000000001</v>
      </c>
      <c r="F35" s="5">
        <f t="shared" si="0"/>
        <v>-1.0929000000000002</v>
      </c>
      <c r="G35" s="6"/>
      <c r="H35" s="1">
        <v>0.17281099999999999</v>
      </c>
      <c r="I35" s="1">
        <v>0.181807</v>
      </c>
      <c r="J35" s="5">
        <f t="shared" si="1"/>
        <v>-8.996000000000004E-3</v>
      </c>
      <c r="K35" s="6"/>
      <c r="L35" s="1">
        <v>0.4577</v>
      </c>
      <c r="M35" s="1">
        <v>0.41060000000000002</v>
      </c>
      <c r="N35" s="8">
        <f t="shared" si="2"/>
        <v>4.7099999999999975E-2</v>
      </c>
      <c r="O35" s="7"/>
      <c r="P35" s="1">
        <v>0.38900000000000001</v>
      </c>
      <c r="Q35" s="1">
        <v>0.35820000000000002</v>
      </c>
      <c r="R35" s="8">
        <f t="shared" si="3"/>
        <v>3.0799999999999994E-2</v>
      </c>
    </row>
    <row r="36" spans="2:18" s="2" customFormat="1">
      <c r="B36">
        <v>-3</v>
      </c>
      <c r="C36">
        <v>0</v>
      </c>
      <c r="D36" s="1">
        <v>29.5883</v>
      </c>
      <c r="E36" s="1">
        <v>30.632899999999999</v>
      </c>
      <c r="F36" s="5">
        <f t="shared" si="0"/>
        <v>-1.0445999999999991</v>
      </c>
      <c r="G36" s="6"/>
      <c r="H36" s="1">
        <v>0.181226</v>
      </c>
      <c r="I36" s="1">
        <v>0.17866899999999999</v>
      </c>
      <c r="J36" s="5">
        <f t="shared" si="1"/>
        <v>2.5570000000000037E-3</v>
      </c>
      <c r="K36" s="6"/>
      <c r="L36" s="1">
        <v>0.3931</v>
      </c>
      <c r="M36" s="1">
        <v>0.44929999999999998</v>
      </c>
      <c r="N36" s="8">
        <f t="shared" si="2"/>
        <v>-5.6199999999999972E-2</v>
      </c>
      <c r="O36" s="7"/>
      <c r="P36" s="1">
        <v>0.32990000000000003</v>
      </c>
      <c r="Q36" s="1">
        <v>0.40529999999999999</v>
      </c>
      <c r="R36" s="8">
        <f t="shared" si="3"/>
        <v>-7.5399999999999967E-2</v>
      </c>
    </row>
    <row r="37" spans="2:18" s="2" customFormat="1">
      <c r="B37">
        <v>-2</v>
      </c>
      <c r="C37">
        <v>0</v>
      </c>
      <c r="D37" s="1">
        <v>31.4435</v>
      </c>
      <c r="E37" s="1">
        <v>30.293399999999998</v>
      </c>
      <c r="F37" s="5">
        <f t="shared" si="0"/>
        <v>1.1501000000000019</v>
      </c>
      <c r="G37" s="6"/>
      <c r="H37" s="1">
        <v>0.18720899999999999</v>
      </c>
      <c r="I37" s="1">
        <v>0.18109600000000001</v>
      </c>
      <c r="J37" s="5">
        <f t="shared" si="1"/>
        <v>6.1129999999999796E-3</v>
      </c>
      <c r="K37" s="6"/>
      <c r="L37" s="1">
        <v>0.4133</v>
      </c>
      <c r="M37" s="1">
        <v>0.438</v>
      </c>
      <c r="N37" s="8">
        <f t="shared" si="2"/>
        <v>-2.47E-2</v>
      </c>
      <c r="O37" s="7"/>
      <c r="P37" s="1">
        <v>0.37190000000000001</v>
      </c>
      <c r="Q37" s="1">
        <v>0.38890000000000002</v>
      </c>
      <c r="R37" s="8">
        <f t="shared" si="3"/>
        <v>-1.7000000000000015E-2</v>
      </c>
    </row>
    <row r="38" spans="2:18" s="2" customFormat="1">
      <c r="B38">
        <v>-1</v>
      </c>
      <c r="C38">
        <v>0</v>
      </c>
      <c r="D38" s="1">
        <v>30.4527</v>
      </c>
      <c r="E38" s="1">
        <v>28.508700000000001</v>
      </c>
      <c r="F38" s="5">
        <f t="shared" si="0"/>
        <v>1.9439999999999991</v>
      </c>
      <c r="G38" s="6"/>
      <c r="H38" s="1">
        <v>0.181509</v>
      </c>
      <c r="I38" s="1">
        <v>0.163161</v>
      </c>
      <c r="J38" s="5">
        <f t="shared" si="1"/>
        <v>1.8348000000000003E-2</v>
      </c>
      <c r="K38" s="6"/>
      <c r="L38" s="1">
        <v>0.44519999999999998</v>
      </c>
      <c r="M38" s="1">
        <v>0.45319999999999999</v>
      </c>
      <c r="N38" s="8">
        <f t="shared" si="2"/>
        <v>-8.0000000000000071E-3</v>
      </c>
      <c r="O38" s="7"/>
      <c r="P38" s="1">
        <v>0.3916</v>
      </c>
      <c r="Q38" s="1">
        <v>0.41449999999999998</v>
      </c>
      <c r="R38" s="8">
        <f t="shared" si="3"/>
        <v>-2.2899999999999976E-2</v>
      </c>
    </row>
    <row r="39" spans="2:18" s="2" customFormat="1">
      <c r="B39">
        <v>0</v>
      </c>
      <c r="C39">
        <v>0</v>
      </c>
      <c r="D39" s="1">
        <v>31.2988</v>
      </c>
      <c r="E39" s="1">
        <v>30.552</v>
      </c>
      <c r="F39" s="5">
        <f t="shared" si="0"/>
        <v>0.74680000000000035</v>
      </c>
      <c r="G39" s="6"/>
      <c r="H39" s="1">
        <v>0.182255</v>
      </c>
      <c r="I39" s="1">
        <v>0.18124799999999999</v>
      </c>
      <c r="J39" s="5">
        <f t="shared" si="1"/>
        <v>1.0070000000000079E-3</v>
      </c>
      <c r="K39" s="6"/>
      <c r="L39" s="1">
        <v>0.45729999999999998</v>
      </c>
      <c r="M39" s="1">
        <v>0.45040000000000002</v>
      </c>
      <c r="N39" s="8">
        <f t="shared" si="2"/>
        <v>6.8999999999999617E-3</v>
      </c>
      <c r="O39" s="7"/>
      <c r="P39" s="1">
        <v>0.4158</v>
      </c>
      <c r="Q39" s="1">
        <v>0.39550000000000002</v>
      </c>
      <c r="R39" s="8">
        <f t="shared" si="3"/>
        <v>2.0299999999999985E-2</v>
      </c>
    </row>
    <row r="40" spans="2:18" s="2" customFormat="1">
      <c r="B40">
        <v>1</v>
      </c>
      <c r="C40">
        <v>0</v>
      </c>
      <c r="D40" s="1">
        <v>31.247199999999999</v>
      </c>
      <c r="E40" s="1">
        <v>31.356400000000001</v>
      </c>
      <c r="F40" s="5">
        <f t="shared" si="0"/>
        <v>-0.1092000000000013</v>
      </c>
      <c r="G40" s="6"/>
      <c r="H40" s="1">
        <v>0.18537400000000001</v>
      </c>
      <c r="I40" s="1">
        <v>0.18237600000000001</v>
      </c>
      <c r="J40" s="5">
        <f t="shared" si="1"/>
        <v>2.9980000000000007E-3</v>
      </c>
      <c r="K40" s="6"/>
      <c r="L40" s="1">
        <v>0.41920000000000002</v>
      </c>
      <c r="M40" s="1">
        <v>0.43509999999999999</v>
      </c>
      <c r="N40" s="8">
        <f t="shared" si="2"/>
        <v>-1.589999999999997E-2</v>
      </c>
      <c r="O40" s="7"/>
      <c r="P40" s="1">
        <v>0.37190000000000001</v>
      </c>
      <c r="Q40" s="1">
        <v>0.38119999999999998</v>
      </c>
      <c r="R40" s="8">
        <f t="shared" si="3"/>
        <v>-9.299999999999975E-3</v>
      </c>
    </row>
    <row r="41" spans="2:18" s="2" customFormat="1">
      <c r="B41">
        <v>2</v>
      </c>
      <c r="C41">
        <v>0</v>
      </c>
      <c r="D41" s="1">
        <v>30.110199999999999</v>
      </c>
      <c r="E41" s="1">
        <v>29.2211</v>
      </c>
      <c r="F41" s="5">
        <f t="shared" si="0"/>
        <v>0.88909999999999911</v>
      </c>
      <c r="G41" s="6"/>
      <c r="H41" s="1">
        <v>0.17962500000000001</v>
      </c>
      <c r="I41" s="1">
        <v>0.16839399999999999</v>
      </c>
      <c r="J41" s="5">
        <f t="shared" si="1"/>
        <v>1.1231000000000019E-2</v>
      </c>
      <c r="K41" s="6"/>
      <c r="L41" s="1">
        <v>0.42259999999999998</v>
      </c>
      <c r="M41" s="1">
        <v>0.4466</v>
      </c>
      <c r="N41" s="8">
        <f t="shared" si="2"/>
        <v>-2.4000000000000021E-2</v>
      </c>
      <c r="O41" s="7"/>
      <c r="P41" s="1">
        <v>0.37359999999999999</v>
      </c>
      <c r="Q41" s="1">
        <v>0.41339999999999999</v>
      </c>
      <c r="R41" s="8">
        <f t="shared" si="3"/>
        <v>-3.9800000000000002E-2</v>
      </c>
    </row>
    <row r="42" spans="2:18" s="2" customFormat="1">
      <c r="B42">
        <v>3</v>
      </c>
      <c r="C42">
        <v>0</v>
      </c>
      <c r="D42" s="1">
        <v>30.048200000000001</v>
      </c>
      <c r="E42" s="1">
        <v>30.286300000000001</v>
      </c>
      <c r="F42" s="5">
        <f t="shared" si="0"/>
        <v>-0.23809999999999931</v>
      </c>
      <c r="G42" s="6"/>
      <c r="H42" s="1">
        <v>0.178734</v>
      </c>
      <c r="I42" s="1">
        <v>0.18079100000000001</v>
      </c>
      <c r="J42" s="5">
        <f t="shared" si="1"/>
        <v>-2.0570000000000033E-3</v>
      </c>
      <c r="K42" s="6"/>
      <c r="L42" s="1">
        <v>0.46079999999999999</v>
      </c>
      <c r="M42" s="1">
        <v>0.42849999999999999</v>
      </c>
      <c r="N42" s="8">
        <f t="shared" si="2"/>
        <v>3.2299999999999995E-2</v>
      </c>
      <c r="O42" s="7"/>
      <c r="P42" s="1">
        <v>0.39460000000000001</v>
      </c>
      <c r="Q42" s="1">
        <v>0.39579999999999999</v>
      </c>
      <c r="R42" s="8">
        <f t="shared" si="3"/>
        <v>-1.1999999999999789E-3</v>
      </c>
    </row>
    <row r="43" spans="2:18" s="2" customFormat="1">
      <c r="B43">
        <v>4</v>
      </c>
      <c r="C43">
        <v>0</v>
      </c>
      <c r="D43" s="1">
        <v>31.1005</v>
      </c>
      <c r="E43" s="1">
        <v>31.084099999999999</v>
      </c>
      <c r="F43" s="5">
        <f t="shared" si="0"/>
        <v>1.6400000000000858E-2</v>
      </c>
      <c r="G43" s="6"/>
      <c r="H43" s="1">
        <v>0.18687000000000001</v>
      </c>
      <c r="I43" s="1">
        <v>0.189718</v>
      </c>
      <c r="J43" s="5">
        <f t="shared" si="1"/>
        <v>-2.8479999999999894E-3</v>
      </c>
      <c r="K43" s="6"/>
      <c r="L43" s="1">
        <v>0.43640000000000001</v>
      </c>
      <c r="M43" s="1">
        <v>0.42899999999999999</v>
      </c>
      <c r="N43" s="8">
        <f t="shared" si="2"/>
        <v>7.4000000000000177E-3</v>
      </c>
      <c r="O43" s="7"/>
      <c r="P43" s="1">
        <v>0.38479999999999998</v>
      </c>
      <c r="Q43" s="1">
        <v>0.3569</v>
      </c>
      <c r="R43" s="8">
        <f t="shared" si="3"/>
        <v>2.789999999999998E-2</v>
      </c>
    </row>
    <row r="44" spans="2:18" s="2" customFormat="1">
      <c r="B44">
        <v>5</v>
      </c>
      <c r="C44">
        <v>0</v>
      </c>
      <c r="D44" s="1">
        <v>28.307700000000001</v>
      </c>
      <c r="E44" s="1">
        <v>29.7683</v>
      </c>
      <c r="F44" s="5">
        <f t="shared" si="0"/>
        <v>-1.4605999999999995</v>
      </c>
      <c r="G44" s="6"/>
      <c r="H44" s="1">
        <v>0.16314799999999999</v>
      </c>
      <c r="I44" s="1">
        <v>0.17641100000000001</v>
      </c>
      <c r="J44" s="5">
        <f t="shared" si="1"/>
        <v>-1.3263000000000025E-2</v>
      </c>
      <c r="K44" s="6"/>
      <c r="L44" s="1">
        <v>0.46879999999999999</v>
      </c>
      <c r="M44" s="1">
        <v>0.4521</v>
      </c>
      <c r="N44" s="8">
        <f t="shared" si="2"/>
        <v>1.6699999999999993E-2</v>
      </c>
      <c r="O44" s="7"/>
      <c r="P44" s="1">
        <v>0.4199</v>
      </c>
      <c r="Q44" s="1">
        <v>0.40920000000000001</v>
      </c>
      <c r="R44" s="8">
        <f t="shared" si="3"/>
        <v>1.0699999999999987E-2</v>
      </c>
    </row>
    <row r="45" spans="2:18" s="2" customFormat="1">
      <c r="B45">
        <v>5</v>
      </c>
      <c r="C45">
        <v>1</v>
      </c>
      <c r="D45" s="1">
        <v>30.7592</v>
      </c>
      <c r="E45" s="1">
        <v>30.032399999999999</v>
      </c>
      <c r="F45" s="5">
        <f t="shared" si="0"/>
        <v>0.72680000000000078</v>
      </c>
      <c r="G45" s="6"/>
      <c r="H45" s="1">
        <v>0.18879599999999999</v>
      </c>
      <c r="I45" s="1">
        <v>0.179951</v>
      </c>
      <c r="J45" s="5">
        <f t="shared" si="1"/>
        <v>8.8449999999999918E-3</v>
      </c>
      <c r="K45" s="6"/>
      <c r="L45" s="1">
        <v>0.41060000000000002</v>
      </c>
      <c r="M45" s="1">
        <v>0.44</v>
      </c>
      <c r="N45" s="8">
        <f t="shared" si="2"/>
        <v>-2.9399999999999982E-2</v>
      </c>
      <c r="O45" s="7"/>
      <c r="P45" s="1">
        <v>0.35670000000000002</v>
      </c>
      <c r="Q45" s="1">
        <v>0.3957</v>
      </c>
      <c r="R45" s="8">
        <f t="shared" si="3"/>
        <v>-3.8999999999999979E-2</v>
      </c>
    </row>
    <row r="46" spans="2:18" s="2" customFormat="1">
      <c r="B46">
        <v>4</v>
      </c>
      <c r="C46">
        <v>1</v>
      </c>
      <c r="D46" s="1">
        <v>27.7681</v>
      </c>
      <c r="E46" s="1">
        <v>29.891400000000001</v>
      </c>
      <c r="F46" s="5">
        <f t="shared" si="0"/>
        <v>-2.1233000000000004</v>
      </c>
      <c r="G46" s="6"/>
      <c r="H46" s="1">
        <v>0.17369100000000001</v>
      </c>
      <c r="I46" s="1">
        <v>0.182283</v>
      </c>
      <c r="J46" s="5">
        <f t="shared" si="1"/>
        <v>-8.5919999999999885E-3</v>
      </c>
      <c r="K46" s="6"/>
      <c r="L46" s="1">
        <v>0.44419999999999998</v>
      </c>
      <c r="M46" s="1">
        <v>0.42409999999999998</v>
      </c>
      <c r="N46" s="8">
        <f t="shared" si="2"/>
        <v>2.0100000000000007E-2</v>
      </c>
      <c r="O46" s="7"/>
      <c r="P46" s="1">
        <v>0.38629999999999998</v>
      </c>
      <c r="Q46" s="1">
        <v>0.37040000000000001</v>
      </c>
      <c r="R46" s="8">
        <f t="shared" si="3"/>
        <v>1.589999999999997E-2</v>
      </c>
    </row>
    <row r="47" spans="2:18" s="2" customFormat="1">
      <c r="B47">
        <v>3</v>
      </c>
      <c r="C47">
        <v>1</v>
      </c>
      <c r="D47" s="1">
        <v>30.182600000000001</v>
      </c>
      <c r="E47" s="1">
        <v>29.499600000000001</v>
      </c>
      <c r="F47" s="5">
        <f t="shared" si="0"/>
        <v>0.68299999999999983</v>
      </c>
      <c r="G47" s="6"/>
      <c r="H47" s="1">
        <v>0.18371699999999999</v>
      </c>
      <c r="I47" s="1">
        <v>0.181228</v>
      </c>
      <c r="J47" s="5">
        <f t="shared" si="1"/>
        <v>2.4889999999999912E-3</v>
      </c>
      <c r="K47" s="6"/>
      <c r="L47" s="1">
        <v>0.42380000000000001</v>
      </c>
      <c r="M47" s="1">
        <v>0.41039999999999999</v>
      </c>
      <c r="N47" s="8">
        <f t="shared" si="2"/>
        <v>1.3400000000000023E-2</v>
      </c>
      <c r="O47" s="7"/>
      <c r="P47" s="1">
        <v>0.3765</v>
      </c>
      <c r="Q47" s="1">
        <v>0.3342</v>
      </c>
      <c r="R47" s="8">
        <f t="shared" si="3"/>
        <v>4.2300000000000004E-2</v>
      </c>
    </row>
    <row r="48" spans="2:18" s="2" customFormat="1">
      <c r="B48">
        <v>2</v>
      </c>
      <c r="C48">
        <v>1</v>
      </c>
      <c r="D48" s="1">
        <v>32.674100000000003</v>
      </c>
      <c r="E48" s="1">
        <v>29.449100000000001</v>
      </c>
      <c r="F48" s="5">
        <f t="shared" si="0"/>
        <v>3.2250000000000014</v>
      </c>
      <c r="G48" s="6"/>
      <c r="H48" s="1">
        <v>0.19968900000000001</v>
      </c>
      <c r="I48" s="1">
        <v>0.17260200000000001</v>
      </c>
      <c r="J48" s="5">
        <f t="shared" si="1"/>
        <v>2.7087E-2</v>
      </c>
      <c r="K48" s="6"/>
      <c r="L48" s="1">
        <v>0.3921</v>
      </c>
      <c r="M48" s="1">
        <v>0.43830000000000002</v>
      </c>
      <c r="N48" s="8">
        <f t="shared" si="2"/>
        <v>-4.6200000000000019E-2</v>
      </c>
      <c r="O48" s="7"/>
      <c r="P48" s="1">
        <v>0.34499999999999997</v>
      </c>
      <c r="Q48" s="1">
        <v>0.38629999999999998</v>
      </c>
      <c r="R48" s="8">
        <f t="shared" si="3"/>
        <v>-4.1300000000000003E-2</v>
      </c>
    </row>
    <row r="49" spans="2:18" s="2" customFormat="1">
      <c r="B49">
        <v>1</v>
      </c>
      <c r="C49">
        <v>1</v>
      </c>
      <c r="D49" s="1">
        <v>30.631900000000002</v>
      </c>
      <c r="E49" s="1">
        <v>30.431100000000001</v>
      </c>
      <c r="F49" s="5">
        <f t="shared" si="0"/>
        <v>0.20080000000000098</v>
      </c>
      <c r="G49" s="6"/>
      <c r="H49" s="1">
        <v>0.17847299999999999</v>
      </c>
      <c r="I49" s="1">
        <v>0.18012800000000001</v>
      </c>
      <c r="J49" s="5">
        <f t="shared" si="1"/>
        <v>-1.6550000000000176E-3</v>
      </c>
      <c r="K49" s="6"/>
      <c r="L49" s="1">
        <v>0.44390000000000002</v>
      </c>
      <c r="M49" s="1">
        <v>0.43930000000000002</v>
      </c>
      <c r="N49" s="8">
        <f t="shared" si="2"/>
        <v>4.599999999999993E-3</v>
      </c>
      <c r="O49" s="7"/>
      <c r="P49" s="1">
        <v>0.41</v>
      </c>
      <c r="Q49" s="1">
        <v>0.37530000000000002</v>
      </c>
      <c r="R49" s="8">
        <f t="shared" si="3"/>
        <v>3.4699999999999953E-2</v>
      </c>
    </row>
    <row r="50" spans="2:18" s="2" customFormat="1">
      <c r="B50">
        <v>0</v>
      </c>
      <c r="C50">
        <v>1</v>
      </c>
      <c r="D50" s="1">
        <v>30.127400000000002</v>
      </c>
      <c r="E50" s="1">
        <v>29.552700000000002</v>
      </c>
      <c r="F50" s="5">
        <f t="shared" si="0"/>
        <v>0.57469999999999999</v>
      </c>
      <c r="G50" s="6"/>
      <c r="H50" s="1">
        <v>0.18254500000000001</v>
      </c>
      <c r="I50" s="1">
        <v>0.176506</v>
      </c>
      <c r="J50" s="5">
        <f t="shared" si="1"/>
        <v>6.0390000000000166E-3</v>
      </c>
      <c r="K50" s="6"/>
      <c r="L50" s="1">
        <v>0.43559999999999999</v>
      </c>
      <c r="M50" s="1">
        <v>0.44779999999999998</v>
      </c>
      <c r="N50" s="8">
        <f t="shared" si="2"/>
        <v>-1.2199999999999989E-2</v>
      </c>
      <c r="O50" s="7"/>
      <c r="P50" s="1">
        <v>0.35160000000000002</v>
      </c>
      <c r="Q50" s="1">
        <v>0.38269999999999998</v>
      </c>
      <c r="R50" s="8">
        <f t="shared" si="3"/>
        <v>-3.1099999999999961E-2</v>
      </c>
    </row>
    <row r="51" spans="2:18" s="2" customFormat="1">
      <c r="B51">
        <v>-1</v>
      </c>
      <c r="C51">
        <v>1</v>
      </c>
      <c r="D51" s="1">
        <v>30.556100000000001</v>
      </c>
      <c r="E51" s="1">
        <v>30.9359</v>
      </c>
      <c r="F51" s="5">
        <f t="shared" si="0"/>
        <v>-0.37979999999999947</v>
      </c>
      <c r="G51" s="6"/>
      <c r="H51" s="1">
        <v>0.18480099999999999</v>
      </c>
      <c r="I51" s="1">
        <v>0.18143999999999999</v>
      </c>
      <c r="J51" s="5">
        <f t="shared" si="1"/>
        <v>3.3610000000000029E-3</v>
      </c>
      <c r="K51" s="6"/>
      <c r="L51" s="1">
        <v>0.4415</v>
      </c>
      <c r="M51" s="1">
        <v>0.40139999999999998</v>
      </c>
      <c r="N51" s="8">
        <f t="shared" si="2"/>
        <v>4.0100000000000025E-2</v>
      </c>
      <c r="O51" s="7"/>
      <c r="P51" s="1">
        <v>0.3674</v>
      </c>
      <c r="Q51" s="1">
        <v>0.3493</v>
      </c>
      <c r="R51" s="8">
        <f t="shared" si="3"/>
        <v>1.8100000000000005E-2</v>
      </c>
    </row>
    <row r="52" spans="2:18" s="2" customFormat="1">
      <c r="B52">
        <v>-2</v>
      </c>
      <c r="C52">
        <v>1</v>
      </c>
      <c r="D52" s="1">
        <v>31.923100000000002</v>
      </c>
      <c r="E52" s="1">
        <v>30.187899999999999</v>
      </c>
      <c r="F52" s="5">
        <f t="shared" si="0"/>
        <v>1.7352000000000025</v>
      </c>
      <c r="G52" s="6"/>
      <c r="H52" s="1">
        <v>0.188804</v>
      </c>
      <c r="I52" s="1">
        <v>0.17874899999999999</v>
      </c>
      <c r="J52" s="5">
        <f t="shared" si="1"/>
        <v>1.0055000000000008E-2</v>
      </c>
      <c r="K52" s="6"/>
      <c r="L52" s="1">
        <v>0.41830000000000001</v>
      </c>
      <c r="M52" s="1">
        <v>0.4405</v>
      </c>
      <c r="N52" s="8">
        <f t="shared" si="2"/>
        <v>-2.2199999999999998E-2</v>
      </c>
      <c r="O52" s="7"/>
      <c r="P52" s="1">
        <v>0.37919999999999998</v>
      </c>
      <c r="Q52" s="1">
        <v>0.39019999999999999</v>
      </c>
      <c r="R52" s="8">
        <f t="shared" si="3"/>
        <v>-1.100000000000001E-2</v>
      </c>
    </row>
    <row r="53" spans="2:18" s="2" customFormat="1">
      <c r="B53">
        <v>-3</v>
      </c>
      <c r="C53">
        <v>1</v>
      </c>
      <c r="D53" s="1">
        <v>30.339300000000001</v>
      </c>
      <c r="E53" s="1">
        <v>28.8995</v>
      </c>
      <c r="F53" s="5">
        <f t="shared" si="0"/>
        <v>1.4398000000000017</v>
      </c>
      <c r="G53" s="6"/>
      <c r="H53" s="1">
        <v>0.18034600000000001</v>
      </c>
      <c r="I53" s="1">
        <v>0.16875200000000001</v>
      </c>
      <c r="J53" s="5">
        <f t="shared" si="1"/>
        <v>1.1593999999999993E-2</v>
      </c>
      <c r="K53" s="6"/>
      <c r="L53" s="1">
        <v>0.43869999999999998</v>
      </c>
      <c r="M53" s="1">
        <v>0.46</v>
      </c>
      <c r="N53" s="8">
        <f t="shared" si="2"/>
        <v>-2.1300000000000041E-2</v>
      </c>
      <c r="O53" s="7"/>
      <c r="P53" s="1">
        <v>0.3831</v>
      </c>
      <c r="Q53" s="1">
        <v>0.38040000000000002</v>
      </c>
      <c r="R53" s="8">
        <f t="shared" si="3"/>
        <v>2.6999999999999802E-3</v>
      </c>
    </row>
    <row r="54" spans="2:18" s="2" customFormat="1">
      <c r="B54">
        <v>-4</v>
      </c>
      <c r="C54">
        <v>1</v>
      </c>
      <c r="D54" s="1">
        <v>29.3596</v>
      </c>
      <c r="E54" s="1">
        <v>29.601400000000002</v>
      </c>
      <c r="F54" s="5">
        <f t="shared" si="0"/>
        <v>-0.24180000000000135</v>
      </c>
      <c r="G54" s="6"/>
      <c r="H54" s="1">
        <v>0.17831</v>
      </c>
      <c r="I54" s="1">
        <v>0.17521800000000001</v>
      </c>
      <c r="J54" s="5">
        <f t="shared" si="1"/>
        <v>3.0919999999999837E-3</v>
      </c>
      <c r="K54" s="6"/>
      <c r="L54" s="1">
        <v>0.42870000000000003</v>
      </c>
      <c r="M54" s="1">
        <v>0.3921</v>
      </c>
      <c r="N54" s="8">
        <f t="shared" si="2"/>
        <v>3.6600000000000021E-2</v>
      </c>
      <c r="O54" s="7"/>
      <c r="P54" s="1">
        <v>0.38119999999999998</v>
      </c>
      <c r="Q54" s="1">
        <v>0.35089999999999999</v>
      </c>
      <c r="R54" s="8">
        <f t="shared" si="3"/>
        <v>3.0299999999999994E-2</v>
      </c>
    </row>
    <row r="55" spans="2:18" s="2" customFormat="1">
      <c r="B55">
        <v>-5</v>
      </c>
      <c r="C55">
        <v>1</v>
      </c>
      <c r="D55" s="1">
        <v>28.748799999999999</v>
      </c>
      <c r="E55" s="1">
        <v>28.045999999999999</v>
      </c>
      <c r="F55" s="5">
        <f t="shared" si="0"/>
        <v>0.70279999999999987</v>
      </c>
      <c r="G55" s="6"/>
      <c r="H55" s="1">
        <v>0.17307</v>
      </c>
      <c r="I55" s="1">
        <v>0.167437</v>
      </c>
      <c r="J55" s="5">
        <f t="shared" si="1"/>
        <v>5.6329999999999991E-3</v>
      </c>
      <c r="K55" s="6"/>
      <c r="L55" s="1">
        <v>0.45879999999999999</v>
      </c>
      <c r="M55" s="1">
        <v>0.4551</v>
      </c>
      <c r="N55" s="8">
        <f t="shared" si="2"/>
        <v>3.6999999999999811E-3</v>
      </c>
      <c r="O55" s="7"/>
      <c r="P55" s="1">
        <v>0.42330000000000001</v>
      </c>
      <c r="Q55" s="1">
        <v>0.38629999999999998</v>
      </c>
      <c r="R55" s="8">
        <f t="shared" si="3"/>
        <v>3.7000000000000033E-2</v>
      </c>
    </row>
    <row r="56" spans="2:18" s="2" customFormat="1">
      <c r="B56">
        <v>-4</v>
      </c>
      <c r="C56">
        <v>2</v>
      </c>
      <c r="D56" s="1">
        <v>28.5335</v>
      </c>
      <c r="E56" s="1">
        <v>27.8584</v>
      </c>
      <c r="F56" s="5">
        <f t="shared" si="0"/>
        <v>0.67510000000000048</v>
      </c>
      <c r="G56" s="6"/>
      <c r="H56" s="1">
        <v>0.17105400000000001</v>
      </c>
      <c r="I56" s="1">
        <v>0.162189</v>
      </c>
      <c r="J56" s="5">
        <f t="shared" si="1"/>
        <v>8.8650000000000118E-3</v>
      </c>
      <c r="K56" s="6"/>
      <c r="L56" s="1">
        <v>0.45779999999999998</v>
      </c>
      <c r="M56" s="1">
        <v>0.46210000000000001</v>
      </c>
      <c r="N56" s="8">
        <f t="shared" si="2"/>
        <v>-4.300000000000026E-3</v>
      </c>
      <c r="O56" s="7"/>
      <c r="P56" s="1">
        <v>0.4128</v>
      </c>
      <c r="Q56" s="1">
        <v>0.39550000000000002</v>
      </c>
      <c r="R56" s="8">
        <f t="shared" si="3"/>
        <v>1.7299999999999982E-2</v>
      </c>
    </row>
    <row r="57" spans="2:18" s="2" customFormat="1">
      <c r="B57">
        <v>-3</v>
      </c>
      <c r="C57">
        <v>2</v>
      </c>
      <c r="D57" s="1">
        <v>28.214400000000001</v>
      </c>
      <c r="E57" s="1">
        <v>30.573799999999999</v>
      </c>
      <c r="F57" s="5">
        <f t="shared" si="0"/>
        <v>-2.3593999999999973</v>
      </c>
      <c r="G57" s="6"/>
      <c r="H57" s="1">
        <v>0.17011899999999999</v>
      </c>
      <c r="I57" s="1">
        <v>0.18078900000000001</v>
      </c>
      <c r="J57" s="5">
        <f t="shared" si="1"/>
        <v>-1.0670000000000013E-2</v>
      </c>
      <c r="K57" s="6"/>
      <c r="L57" s="1">
        <v>0.4617</v>
      </c>
      <c r="M57" s="1">
        <v>0.4199</v>
      </c>
      <c r="N57" s="8">
        <f t="shared" si="2"/>
        <v>4.1800000000000004E-2</v>
      </c>
      <c r="O57" s="7"/>
      <c r="P57" s="1">
        <v>0.41820000000000002</v>
      </c>
      <c r="Q57" s="1">
        <v>0.38429999999999997</v>
      </c>
      <c r="R57" s="8">
        <f t="shared" si="3"/>
        <v>3.3900000000000041E-2</v>
      </c>
    </row>
    <row r="58" spans="2:18" s="2" customFormat="1">
      <c r="B58">
        <v>-2</v>
      </c>
      <c r="C58">
        <v>2</v>
      </c>
      <c r="D58" s="1">
        <v>29.2944</v>
      </c>
      <c r="E58" s="1">
        <v>29.944400000000002</v>
      </c>
      <c r="F58" s="5">
        <f t="shared" si="0"/>
        <v>-0.65000000000000213</v>
      </c>
      <c r="G58" s="6"/>
      <c r="H58" s="1">
        <v>0.176706</v>
      </c>
      <c r="I58" s="1">
        <v>0.17616999999999999</v>
      </c>
      <c r="J58" s="5">
        <f t="shared" si="1"/>
        <v>5.3600000000000869E-4</v>
      </c>
      <c r="K58" s="6"/>
      <c r="L58" s="1">
        <v>0.44390000000000002</v>
      </c>
      <c r="M58" s="1">
        <v>0.43390000000000001</v>
      </c>
      <c r="N58" s="8">
        <f t="shared" si="2"/>
        <v>1.0000000000000009E-2</v>
      </c>
      <c r="O58" s="7"/>
      <c r="P58" s="1">
        <v>0.37059999999999998</v>
      </c>
      <c r="Q58" s="1">
        <v>0.3967</v>
      </c>
      <c r="R58" s="8">
        <f t="shared" si="3"/>
        <v>-2.6100000000000012E-2</v>
      </c>
    </row>
    <row r="59" spans="2:18" s="2" customFormat="1">
      <c r="B59">
        <v>-1</v>
      </c>
      <c r="C59">
        <v>2</v>
      </c>
      <c r="D59" s="1">
        <v>28.712900000000001</v>
      </c>
      <c r="E59" s="1">
        <v>30.834800000000001</v>
      </c>
      <c r="F59" s="5">
        <f t="shared" si="0"/>
        <v>-2.1219000000000001</v>
      </c>
      <c r="G59" s="6"/>
      <c r="H59" s="1">
        <v>0.17121600000000001</v>
      </c>
      <c r="I59" s="1">
        <v>0.18265999999999999</v>
      </c>
      <c r="J59" s="5">
        <f t="shared" si="1"/>
        <v>-1.1443999999999982E-2</v>
      </c>
      <c r="K59" s="6"/>
      <c r="L59" s="1">
        <v>0.4612</v>
      </c>
      <c r="M59" s="1">
        <v>0.43440000000000001</v>
      </c>
      <c r="N59" s="8">
        <f t="shared" si="2"/>
        <v>2.679999999999999E-2</v>
      </c>
      <c r="O59" s="7"/>
      <c r="P59" s="1">
        <v>0.40920000000000001</v>
      </c>
      <c r="Q59" s="1">
        <v>0.3826</v>
      </c>
      <c r="R59" s="8">
        <f t="shared" si="3"/>
        <v>2.6600000000000013E-2</v>
      </c>
    </row>
    <row r="60" spans="2:18" s="2" customFormat="1">
      <c r="B60">
        <v>0</v>
      </c>
      <c r="C60">
        <v>2</v>
      </c>
      <c r="D60" s="1">
        <v>30.559899999999999</v>
      </c>
      <c r="E60" s="1">
        <v>30.644400000000001</v>
      </c>
      <c r="F60" s="5">
        <f t="shared" si="0"/>
        <v>-8.4500000000002018E-2</v>
      </c>
      <c r="G60" s="6"/>
      <c r="H60" s="1">
        <v>0.18328700000000001</v>
      </c>
      <c r="I60" s="1">
        <v>0.18077499999999999</v>
      </c>
      <c r="J60" s="5">
        <f t="shared" si="1"/>
        <v>2.5120000000000142E-3</v>
      </c>
      <c r="K60" s="6"/>
      <c r="L60" s="1">
        <v>0.42409999999999998</v>
      </c>
      <c r="M60" s="1">
        <v>0.44319999999999998</v>
      </c>
      <c r="N60" s="8">
        <f t="shared" si="2"/>
        <v>-1.9100000000000006E-2</v>
      </c>
      <c r="O60" s="7"/>
      <c r="P60" s="1">
        <v>0.38109999999999999</v>
      </c>
      <c r="Q60" s="1">
        <v>0.40579999999999999</v>
      </c>
      <c r="R60" s="8">
        <f t="shared" si="3"/>
        <v>-2.47E-2</v>
      </c>
    </row>
    <row r="61" spans="2:18" s="2" customFormat="1">
      <c r="B61">
        <v>1</v>
      </c>
      <c r="C61">
        <v>2</v>
      </c>
      <c r="D61" s="1">
        <v>29.1373</v>
      </c>
      <c r="E61" s="1">
        <v>29.258700000000001</v>
      </c>
      <c r="F61" s="5">
        <f t="shared" si="0"/>
        <v>-0.12140000000000128</v>
      </c>
      <c r="G61" s="6"/>
      <c r="H61" s="1">
        <v>0.17391100000000001</v>
      </c>
      <c r="I61" s="1">
        <v>0.17482200000000001</v>
      </c>
      <c r="J61" s="5">
        <f t="shared" si="1"/>
        <v>-9.1099999999999515E-4</v>
      </c>
      <c r="K61" s="6"/>
      <c r="L61" s="1">
        <v>0.4466</v>
      </c>
      <c r="M61" s="1">
        <v>0.4425</v>
      </c>
      <c r="N61" s="8">
        <f t="shared" si="2"/>
        <v>4.0999999999999925E-3</v>
      </c>
      <c r="O61" s="7"/>
      <c r="P61" s="1">
        <v>0.37140000000000001</v>
      </c>
      <c r="Q61" s="1">
        <v>0.39600000000000002</v>
      </c>
      <c r="R61" s="8">
        <f t="shared" si="3"/>
        <v>-2.4600000000000011E-2</v>
      </c>
    </row>
    <row r="62" spans="2:18" s="2" customFormat="1">
      <c r="B62">
        <v>2</v>
      </c>
      <c r="C62">
        <v>2</v>
      </c>
      <c r="D62" s="1">
        <v>28.8048</v>
      </c>
      <c r="E62" s="1">
        <v>31.488700000000001</v>
      </c>
      <c r="F62" s="5">
        <f t="shared" si="0"/>
        <v>-2.6839000000000013</v>
      </c>
      <c r="G62" s="6"/>
      <c r="H62" s="1">
        <v>0.17185600000000001</v>
      </c>
      <c r="I62" s="1">
        <v>0.191965</v>
      </c>
      <c r="J62" s="5">
        <f t="shared" si="1"/>
        <v>-2.0108999999999988E-2</v>
      </c>
      <c r="K62" s="6"/>
      <c r="L62" s="1">
        <v>0.43280000000000002</v>
      </c>
      <c r="M62" s="1">
        <v>0.39750000000000002</v>
      </c>
      <c r="N62" s="8">
        <f t="shared" si="2"/>
        <v>3.5299999999999998E-2</v>
      </c>
      <c r="O62" s="7"/>
      <c r="P62" s="1">
        <v>0.38719999999999999</v>
      </c>
      <c r="Q62" s="1">
        <v>0.35520000000000002</v>
      </c>
      <c r="R62" s="8">
        <f t="shared" si="3"/>
        <v>3.1999999999999973E-2</v>
      </c>
    </row>
    <row r="63" spans="2:18" s="2" customFormat="1">
      <c r="B63">
        <v>3</v>
      </c>
      <c r="C63">
        <v>2</v>
      </c>
      <c r="D63" s="1">
        <v>29.962700000000002</v>
      </c>
      <c r="E63" s="1">
        <v>31.033000000000001</v>
      </c>
      <c r="F63" s="5">
        <f t="shared" si="0"/>
        <v>-1.0702999999999996</v>
      </c>
      <c r="G63" s="6"/>
      <c r="H63" s="1">
        <v>0.178451</v>
      </c>
      <c r="I63" s="1">
        <v>0.18549399999999999</v>
      </c>
      <c r="J63" s="5">
        <f t="shared" si="1"/>
        <v>-7.0429999999999937E-3</v>
      </c>
      <c r="K63" s="6"/>
      <c r="L63" s="1">
        <v>0.44190000000000002</v>
      </c>
      <c r="M63" s="1">
        <v>0.41249999999999998</v>
      </c>
      <c r="N63" s="8">
        <f t="shared" si="2"/>
        <v>2.9400000000000037E-2</v>
      </c>
      <c r="O63" s="7"/>
      <c r="P63" s="1">
        <v>0.40720000000000001</v>
      </c>
      <c r="Q63" s="1">
        <v>0.35820000000000002</v>
      </c>
      <c r="R63" s="8">
        <f t="shared" si="3"/>
        <v>4.8999999999999988E-2</v>
      </c>
    </row>
    <row r="64" spans="2:18" s="2" customFormat="1">
      <c r="B64">
        <v>4</v>
      </c>
      <c r="C64">
        <v>2</v>
      </c>
      <c r="D64" s="1">
        <v>28.763400000000001</v>
      </c>
      <c r="E64" s="1">
        <v>28.5809</v>
      </c>
      <c r="F64" s="5">
        <f t="shared" si="0"/>
        <v>0.18250000000000099</v>
      </c>
      <c r="G64" s="6"/>
      <c r="H64" s="1">
        <v>0.17116500000000001</v>
      </c>
      <c r="I64" s="1">
        <v>0.184444</v>
      </c>
      <c r="J64" s="5">
        <f t="shared" si="1"/>
        <v>-1.3278999999999985E-2</v>
      </c>
      <c r="K64" s="6"/>
      <c r="L64" s="1">
        <v>0.45779999999999998</v>
      </c>
      <c r="M64" s="1">
        <v>0.40479999999999999</v>
      </c>
      <c r="N64" s="8">
        <f t="shared" si="2"/>
        <v>5.2999999999999992E-2</v>
      </c>
      <c r="O64" s="7"/>
      <c r="P64" s="1">
        <v>0.4133</v>
      </c>
      <c r="Q64" s="1">
        <v>0.3649</v>
      </c>
      <c r="R64" s="8">
        <f t="shared" si="3"/>
        <v>4.8399999999999999E-2</v>
      </c>
    </row>
    <row r="65" spans="2:18" s="2" customFormat="1">
      <c r="B65">
        <v>3</v>
      </c>
      <c r="C65">
        <v>3</v>
      </c>
      <c r="D65" s="1">
        <v>29.381499999999999</v>
      </c>
      <c r="E65" s="1">
        <v>30.0319</v>
      </c>
      <c r="F65" s="5">
        <f t="shared" si="0"/>
        <v>-0.6504000000000012</v>
      </c>
      <c r="G65" s="6"/>
      <c r="H65" s="1">
        <v>0.17429</v>
      </c>
      <c r="I65" s="1">
        <v>0.185333</v>
      </c>
      <c r="J65" s="5">
        <f t="shared" si="1"/>
        <v>-1.1042999999999997E-2</v>
      </c>
      <c r="K65" s="6"/>
      <c r="L65" s="1">
        <v>0.4481</v>
      </c>
      <c r="M65" s="1">
        <v>0.42020000000000002</v>
      </c>
      <c r="N65" s="8">
        <f t="shared" si="2"/>
        <v>2.789999999999998E-2</v>
      </c>
      <c r="O65" s="7"/>
      <c r="P65" s="1">
        <v>0.38890000000000002</v>
      </c>
      <c r="Q65" s="1">
        <v>0.36370000000000002</v>
      </c>
      <c r="R65" s="8">
        <f t="shared" si="3"/>
        <v>2.52E-2</v>
      </c>
    </row>
    <row r="66" spans="2:18" s="2" customFormat="1">
      <c r="B66">
        <v>2</v>
      </c>
      <c r="C66">
        <v>3</v>
      </c>
      <c r="D66" s="1">
        <v>24.903199999999998</v>
      </c>
      <c r="E66" s="1">
        <v>27.695499999999999</v>
      </c>
      <c r="F66" s="5">
        <f t="shared" si="0"/>
        <v>-2.7923000000000009</v>
      </c>
      <c r="G66" s="6"/>
      <c r="H66" s="1">
        <v>0.168296</v>
      </c>
      <c r="I66" s="1">
        <v>0.173875</v>
      </c>
      <c r="J66" s="5">
        <f t="shared" si="1"/>
        <v>-5.5790000000000006E-3</v>
      </c>
      <c r="K66" s="6"/>
      <c r="L66" s="1">
        <v>0.43690000000000001</v>
      </c>
      <c r="M66" s="1">
        <v>0.43330000000000002</v>
      </c>
      <c r="N66" s="8">
        <f t="shared" si="2"/>
        <v>3.5999999999999921E-3</v>
      </c>
      <c r="O66" s="7"/>
      <c r="P66" s="1">
        <v>0.38190000000000002</v>
      </c>
      <c r="Q66" s="1">
        <v>0.3584</v>
      </c>
      <c r="R66" s="8">
        <f t="shared" si="3"/>
        <v>2.3500000000000021E-2</v>
      </c>
    </row>
    <row r="67" spans="2:18" s="2" customFormat="1">
      <c r="B67">
        <v>1</v>
      </c>
      <c r="C67">
        <v>3</v>
      </c>
      <c r="D67" s="1">
        <v>28.514600000000002</v>
      </c>
      <c r="E67" s="1">
        <v>30.472999999999999</v>
      </c>
      <c r="F67" s="5">
        <f t="shared" si="0"/>
        <v>-1.9583999999999975</v>
      </c>
      <c r="G67" s="6"/>
      <c r="H67" s="1">
        <v>0.17780099999999999</v>
      </c>
      <c r="I67" s="1">
        <v>0.183231</v>
      </c>
      <c r="J67" s="5">
        <f t="shared" si="1"/>
        <v>-5.4300000000000181E-3</v>
      </c>
      <c r="K67" s="6"/>
      <c r="L67" s="1">
        <v>0.43540000000000001</v>
      </c>
      <c r="M67" s="1">
        <v>0.44390000000000002</v>
      </c>
      <c r="N67" s="8">
        <f t="shared" si="2"/>
        <v>-8.5000000000000075E-3</v>
      </c>
      <c r="O67" s="7"/>
      <c r="P67" s="1">
        <v>0.34160000000000001</v>
      </c>
      <c r="Q67" s="1">
        <v>0.38069999999999998</v>
      </c>
      <c r="R67" s="8">
        <f t="shared" si="3"/>
        <v>-3.9099999999999968E-2</v>
      </c>
    </row>
    <row r="68" spans="2:18" s="2" customFormat="1">
      <c r="B68">
        <v>0</v>
      </c>
      <c r="C68">
        <v>3</v>
      </c>
      <c r="D68" s="1">
        <v>29.373699999999999</v>
      </c>
      <c r="E68" s="1">
        <v>29.892099999999999</v>
      </c>
      <c r="F68" s="5">
        <f t="shared" si="0"/>
        <v>-0.51839999999999975</v>
      </c>
      <c r="G68" s="6"/>
      <c r="H68" s="1">
        <v>0.17471100000000001</v>
      </c>
      <c r="I68" s="1">
        <v>0.17876</v>
      </c>
      <c r="J68" s="5">
        <f t="shared" si="1"/>
        <v>-4.048999999999997E-3</v>
      </c>
      <c r="K68" s="6"/>
      <c r="L68" s="1">
        <v>0.42580000000000001</v>
      </c>
      <c r="M68" s="1">
        <v>0.42209999999999998</v>
      </c>
      <c r="N68" s="8">
        <f t="shared" si="2"/>
        <v>3.7000000000000366E-3</v>
      </c>
      <c r="O68" s="7"/>
      <c r="P68" s="1">
        <v>0.36909999999999998</v>
      </c>
      <c r="Q68" s="1">
        <v>0.38279999999999997</v>
      </c>
      <c r="R68" s="8">
        <f t="shared" si="3"/>
        <v>-1.369999999999999E-2</v>
      </c>
    </row>
    <row r="69" spans="2:18" s="2" customFormat="1">
      <c r="B69">
        <v>-1</v>
      </c>
      <c r="C69">
        <v>3</v>
      </c>
      <c r="D69" s="1">
        <v>28.929099999999998</v>
      </c>
      <c r="E69" s="1">
        <v>29.486499999999999</v>
      </c>
      <c r="F69" s="5">
        <f t="shared" ref="F69:F74" si="4">D69-E69</f>
        <v>-0.55740000000000123</v>
      </c>
      <c r="G69" s="6"/>
      <c r="H69" s="1">
        <v>0.17267199999999999</v>
      </c>
      <c r="I69" s="1">
        <v>0.17910100000000001</v>
      </c>
      <c r="J69" s="5">
        <f t="shared" ref="J69:J74" si="5">H69-I69</f>
        <v>-6.429000000000018E-3</v>
      </c>
      <c r="K69" s="6"/>
      <c r="L69" s="1">
        <v>0.43280000000000002</v>
      </c>
      <c r="M69" s="1">
        <v>0.4143</v>
      </c>
      <c r="N69" s="8">
        <f t="shared" ref="N69:N74" si="6">L69-M69</f>
        <v>1.8500000000000016E-2</v>
      </c>
      <c r="O69" s="7"/>
      <c r="P69" s="1">
        <v>0.40010000000000001</v>
      </c>
      <c r="Q69" s="1">
        <v>0.38019999999999998</v>
      </c>
      <c r="R69" s="8">
        <f t="shared" ref="R69:R74" si="7">P69-Q69</f>
        <v>1.9900000000000029E-2</v>
      </c>
    </row>
    <row r="70" spans="2:18" s="2" customFormat="1">
      <c r="B70">
        <v>-2</v>
      </c>
      <c r="C70">
        <v>3</v>
      </c>
      <c r="D70" s="1">
        <v>29.118099999999998</v>
      </c>
      <c r="E70" s="1">
        <v>29.265799999999999</v>
      </c>
      <c r="F70" s="5">
        <f t="shared" si="4"/>
        <v>-0.14770000000000039</v>
      </c>
      <c r="G70" s="6"/>
      <c r="H70" s="1">
        <v>0.17414499999999999</v>
      </c>
      <c r="I70" s="1">
        <v>0.18096100000000001</v>
      </c>
      <c r="J70" s="5">
        <f t="shared" si="5"/>
        <v>-6.8160000000000165E-3</v>
      </c>
      <c r="K70" s="6"/>
      <c r="L70" s="1">
        <v>0.4632</v>
      </c>
      <c r="M70" s="1">
        <v>0.41389999999999999</v>
      </c>
      <c r="N70" s="8">
        <f t="shared" si="6"/>
        <v>4.930000000000001E-2</v>
      </c>
      <c r="O70" s="7"/>
      <c r="P70" s="1">
        <v>0.43180000000000002</v>
      </c>
      <c r="Q70" s="1">
        <v>0.37140000000000001</v>
      </c>
      <c r="R70" s="8">
        <f t="shared" si="7"/>
        <v>6.0400000000000009E-2</v>
      </c>
    </row>
    <row r="71" spans="2:18" s="2" customFormat="1">
      <c r="B71">
        <v>-3</v>
      </c>
      <c r="C71">
        <v>3</v>
      </c>
      <c r="D71" s="1">
        <v>28.1569</v>
      </c>
      <c r="E71" s="1">
        <v>22.963000000000001</v>
      </c>
      <c r="F71" s="5">
        <f t="shared" si="4"/>
        <v>5.1938999999999993</v>
      </c>
      <c r="G71" s="6"/>
      <c r="H71" s="1">
        <v>0.17270199999999999</v>
      </c>
      <c r="I71" s="1">
        <v>0.17073199999999999</v>
      </c>
      <c r="J71" s="5">
        <f t="shared" si="5"/>
        <v>1.9699999999999995E-3</v>
      </c>
      <c r="K71" s="6"/>
      <c r="L71" s="1">
        <v>0.44240000000000002</v>
      </c>
      <c r="M71" s="1">
        <v>0.4481</v>
      </c>
      <c r="N71" s="8">
        <f t="shared" si="6"/>
        <v>-5.6999999999999829E-3</v>
      </c>
      <c r="O71" s="7"/>
      <c r="P71" s="1">
        <v>0.39650000000000002</v>
      </c>
      <c r="Q71" s="1">
        <v>0.38790000000000002</v>
      </c>
      <c r="R71" s="8">
        <f t="shared" si="7"/>
        <v>8.5999999999999965E-3</v>
      </c>
    </row>
    <row r="72" spans="2:18" s="2" customFormat="1">
      <c r="B72">
        <v>-1</v>
      </c>
      <c r="C72">
        <v>4</v>
      </c>
      <c r="D72" s="1">
        <v>26.9511</v>
      </c>
      <c r="E72" s="1">
        <v>27.1327</v>
      </c>
      <c r="F72" s="5">
        <f t="shared" si="4"/>
        <v>-0.18159999999999954</v>
      </c>
      <c r="G72" s="6"/>
      <c r="H72" s="1">
        <v>0.16635</v>
      </c>
      <c r="I72" s="1">
        <v>0.16545899999999999</v>
      </c>
      <c r="J72" s="5">
        <f t="shared" si="5"/>
        <v>8.910000000000029E-4</v>
      </c>
      <c r="K72" s="6"/>
      <c r="L72" s="1">
        <v>0.45829999999999999</v>
      </c>
      <c r="M72" s="1">
        <v>0.44319999999999998</v>
      </c>
      <c r="N72" s="8">
        <f t="shared" si="6"/>
        <v>1.5100000000000002E-2</v>
      </c>
      <c r="O72" s="7"/>
      <c r="P72" s="1">
        <v>0.39850000000000002</v>
      </c>
      <c r="Q72" s="1">
        <v>0.39290000000000003</v>
      </c>
      <c r="R72" s="8">
        <f t="shared" si="7"/>
        <v>5.5999999999999939E-3</v>
      </c>
    </row>
    <row r="73" spans="2:18" s="2" customFormat="1">
      <c r="B73">
        <v>0</v>
      </c>
      <c r="C73">
        <v>4</v>
      </c>
      <c r="D73" s="1">
        <v>29.5519</v>
      </c>
      <c r="E73" s="1">
        <v>28.842700000000001</v>
      </c>
      <c r="F73" s="5">
        <f t="shared" si="4"/>
        <v>0.70919999999999916</v>
      </c>
      <c r="G73" s="6"/>
      <c r="H73" s="1">
        <v>0.17980499999999999</v>
      </c>
      <c r="I73" s="1">
        <v>0.17541999999999999</v>
      </c>
      <c r="J73" s="5">
        <f t="shared" si="5"/>
        <v>4.385E-3</v>
      </c>
      <c r="K73" s="6"/>
      <c r="L73" s="1">
        <v>0.43709999999999999</v>
      </c>
      <c r="M73" s="1">
        <v>0.42870000000000003</v>
      </c>
      <c r="N73" s="8">
        <f t="shared" si="6"/>
        <v>8.3999999999999631E-3</v>
      </c>
      <c r="O73" s="7"/>
      <c r="P73" s="1">
        <v>0.38850000000000001</v>
      </c>
      <c r="Q73" s="1">
        <v>0.37919999999999998</v>
      </c>
      <c r="R73" s="8">
        <f t="shared" si="7"/>
        <v>9.3000000000000305E-3</v>
      </c>
    </row>
    <row r="74" spans="2:18" s="2" customFormat="1">
      <c r="B74">
        <v>1</v>
      </c>
      <c r="C74">
        <v>4</v>
      </c>
      <c r="D74" s="1">
        <v>28.828600000000002</v>
      </c>
      <c r="E74" s="1">
        <v>30.029800000000002</v>
      </c>
      <c r="F74" s="5">
        <f t="shared" si="4"/>
        <v>-1.2012</v>
      </c>
      <c r="G74" s="6"/>
      <c r="H74" s="1">
        <v>0.18074599999999999</v>
      </c>
      <c r="I74" s="1">
        <v>0.18404000000000001</v>
      </c>
      <c r="J74" s="5">
        <f t="shared" si="5"/>
        <v>-3.2940000000000191E-3</v>
      </c>
      <c r="K74" s="6"/>
      <c r="L74" s="1">
        <v>0.41139999999999999</v>
      </c>
      <c r="M74" s="1">
        <v>0.43819999999999998</v>
      </c>
      <c r="N74" s="8">
        <f t="shared" si="6"/>
        <v>-2.679999999999999E-2</v>
      </c>
      <c r="O74" s="7"/>
      <c r="P74" s="1">
        <v>0.3569</v>
      </c>
      <c r="Q74" s="1">
        <v>0.39779999999999999</v>
      </c>
      <c r="R74" s="8">
        <f t="shared" si="7"/>
        <v>-4.0899999999999992E-2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4.9690399499995328</v>
      </c>
      <c r="D78" s="21">
        <f>AVERAGE(D4:E74)</f>
        <v>30.091501408450704</v>
      </c>
      <c r="E78" s="16"/>
      <c r="F78" s="16">
        <f>STDEV(F4:F74)</f>
        <v>1.449256529308202</v>
      </c>
      <c r="G78" s="16"/>
      <c r="H78" s="17">
        <f>AVERAGE(H4:I74)</f>
        <v>0.18049538028169004</v>
      </c>
      <c r="I78" s="16"/>
      <c r="J78" s="16">
        <f>STDEV(J4:J74)</f>
        <v>9.9066057131661812E-3</v>
      </c>
      <c r="K78" s="16"/>
      <c r="L78" s="17">
        <f>AVERAGE(L4:M74)</f>
        <v>0.43129154929577462</v>
      </c>
      <c r="M78" s="16"/>
      <c r="N78" s="16">
        <f>STDEV(N4:N74)</f>
        <v>2.7679127598747886E-2</v>
      </c>
      <c r="O78" s="16"/>
      <c r="P78" s="17">
        <f>AVERAGE(P4:Q74)</f>
        <v>0.37735000000000007</v>
      </c>
      <c r="Q78" s="16"/>
      <c r="R78" s="22">
        <f>STDEV(R4:R74)</f>
        <v>3.2998027805222006E-2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2.7679127598747886E-2</v>
      </c>
      <c r="O80" s="25"/>
      <c r="P80" s="25"/>
      <c r="Q80" s="25"/>
      <c r="R80" s="26">
        <f>R78</f>
        <v>3.2998027805222006E-2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80"/>
  <sheetViews>
    <sheetView topLeftCell="A49" workbookViewId="0">
      <selection activeCell="Q4" sqref="Q4:Q7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0.36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7.7883100000000001</v>
      </c>
      <c r="E4" s="1">
        <v>7.7098599999999999</v>
      </c>
      <c r="F4" s="5">
        <f>D4-E4</f>
        <v>7.8450000000000131E-2</v>
      </c>
      <c r="G4" s="6"/>
      <c r="H4" s="1">
        <v>5.6536700000000002E-2</v>
      </c>
      <c r="I4" s="1">
        <v>5.50024E-2</v>
      </c>
      <c r="J4" s="5">
        <f>H4-I4</f>
        <v>1.5343000000000023E-3</v>
      </c>
      <c r="K4" s="6"/>
      <c r="L4" s="1">
        <v>0.32879999999999998</v>
      </c>
      <c r="M4" s="1">
        <v>0.3306</v>
      </c>
      <c r="N4" s="8">
        <f>L4-M4</f>
        <v>-1.8000000000000238E-3</v>
      </c>
      <c r="O4" s="7"/>
      <c r="P4" s="1">
        <v>0.30759999999999998</v>
      </c>
      <c r="Q4" s="1">
        <v>0.30859999999999999</v>
      </c>
      <c r="R4" s="8">
        <f>P4-Q4</f>
        <v>-1.0000000000000009E-3</v>
      </c>
    </row>
    <row r="5" spans="1:18" s="2" customFormat="1">
      <c r="B5">
        <v>0</v>
      </c>
      <c r="C5">
        <v>-4</v>
      </c>
      <c r="D5" s="1">
        <v>7.7240000000000002</v>
      </c>
      <c r="E5" s="1">
        <v>7.8734799999999998</v>
      </c>
      <c r="F5" s="5">
        <f t="shared" ref="F5:F68" si="0">D5-E5</f>
        <v>-0.14947999999999961</v>
      </c>
      <c r="G5" s="6"/>
      <c r="H5" s="1">
        <v>5.5802900000000003E-2</v>
      </c>
      <c r="I5" s="1">
        <v>5.62912E-2</v>
      </c>
      <c r="J5" s="5">
        <f t="shared" ref="J5:J68" si="1">H5-I5</f>
        <v>-4.8829999999999707E-4</v>
      </c>
      <c r="K5" s="6"/>
      <c r="L5" s="1">
        <v>0.3337</v>
      </c>
      <c r="M5" s="1">
        <v>0.32540000000000002</v>
      </c>
      <c r="N5" s="8">
        <f t="shared" ref="N5:N68" si="2">L5-M5</f>
        <v>8.2999999999999741E-3</v>
      </c>
      <c r="O5" s="7"/>
      <c r="P5" s="1">
        <v>0.30680000000000002</v>
      </c>
      <c r="Q5" s="1">
        <v>0.3049</v>
      </c>
      <c r="R5" s="8">
        <f t="shared" ref="R5:R68" si="3">P5-Q5</f>
        <v>1.9000000000000128E-3</v>
      </c>
    </row>
    <row r="6" spans="1:18" s="2" customFormat="1">
      <c r="B6">
        <v>1</v>
      </c>
      <c r="C6">
        <v>-4</v>
      </c>
      <c r="D6" s="1">
        <v>7.8494999999999999</v>
      </c>
      <c r="E6" s="1">
        <v>7.9744999999999999</v>
      </c>
      <c r="F6" s="5">
        <f t="shared" si="0"/>
        <v>-0.125</v>
      </c>
      <c r="G6" s="6"/>
      <c r="H6" s="1">
        <v>5.6528299999999997E-2</v>
      </c>
      <c r="I6" s="1">
        <v>5.7875599999999999E-2</v>
      </c>
      <c r="J6" s="5">
        <f t="shared" si="1"/>
        <v>-1.3473000000000027E-3</v>
      </c>
      <c r="K6" s="6"/>
      <c r="L6" s="1">
        <v>0.32800000000000001</v>
      </c>
      <c r="M6" s="1">
        <v>0.33229999999999998</v>
      </c>
      <c r="N6" s="8">
        <f t="shared" si="2"/>
        <v>-4.2999999999999705E-3</v>
      </c>
      <c r="O6" s="7"/>
      <c r="P6" s="1">
        <v>0.30209999999999998</v>
      </c>
      <c r="Q6" s="1">
        <v>0.30669999999999997</v>
      </c>
      <c r="R6" s="8">
        <f t="shared" si="3"/>
        <v>-4.599999999999993E-3</v>
      </c>
    </row>
    <row r="7" spans="1:18" s="2" customFormat="1">
      <c r="B7">
        <v>3</v>
      </c>
      <c r="C7">
        <v>-3</v>
      </c>
      <c r="D7" s="1">
        <v>7.8597799999999998</v>
      </c>
      <c r="E7" s="1">
        <v>7.7654300000000003</v>
      </c>
      <c r="F7" s="5">
        <f t="shared" si="0"/>
        <v>9.434999999999949E-2</v>
      </c>
      <c r="G7" s="6"/>
      <c r="H7" s="1">
        <v>5.7218699999999997E-2</v>
      </c>
      <c r="I7" s="1">
        <v>5.6293799999999998E-2</v>
      </c>
      <c r="J7" s="5">
        <f t="shared" si="1"/>
        <v>9.2489999999999933E-4</v>
      </c>
      <c r="K7" s="6"/>
      <c r="L7" s="1">
        <v>0.3337</v>
      </c>
      <c r="M7" s="1">
        <v>0.34100000000000003</v>
      </c>
      <c r="N7" s="8">
        <f t="shared" si="2"/>
        <v>-7.3000000000000287E-3</v>
      </c>
      <c r="O7" s="7"/>
      <c r="P7" s="1">
        <v>0.31919999999999998</v>
      </c>
      <c r="Q7" s="1">
        <v>0.3095</v>
      </c>
      <c r="R7" s="8">
        <f t="shared" si="3"/>
        <v>9.6999999999999864E-3</v>
      </c>
    </row>
    <row r="8" spans="1:18" s="2" customFormat="1">
      <c r="B8">
        <v>2</v>
      </c>
      <c r="C8">
        <v>-3</v>
      </c>
      <c r="D8" s="1">
        <v>7.9429699999999999</v>
      </c>
      <c r="E8" s="1">
        <v>7.78728</v>
      </c>
      <c r="F8" s="5">
        <f t="shared" si="0"/>
        <v>0.15568999999999988</v>
      </c>
      <c r="G8" s="6"/>
      <c r="H8" s="1">
        <v>5.82371E-2</v>
      </c>
      <c r="I8" s="1">
        <v>5.6417200000000001E-2</v>
      </c>
      <c r="J8" s="5">
        <f t="shared" si="1"/>
        <v>1.8198999999999993E-3</v>
      </c>
      <c r="K8" s="6"/>
      <c r="L8" s="1">
        <v>0.33550000000000002</v>
      </c>
      <c r="M8" s="1">
        <v>0.32379999999999998</v>
      </c>
      <c r="N8" s="8">
        <f t="shared" si="2"/>
        <v>1.1700000000000044E-2</v>
      </c>
      <c r="O8" s="7"/>
      <c r="P8" s="1">
        <v>0.316</v>
      </c>
      <c r="Q8" s="1">
        <v>0.30459999999999998</v>
      </c>
      <c r="R8" s="8">
        <f t="shared" si="3"/>
        <v>1.1400000000000021E-2</v>
      </c>
    </row>
    <row r="9" spans="1:18" s="2" customFormat="1">
      <c r="B9">
        <v>1</v>
      </c>
      <c r="C9">
        <v>-3</v>
      </c>
      <c r="D9" s="1">
        <v>7.7931299999999997</v>
      </c>
      <c r="E9" s="1">
        <v>7.8658900000000003</v>
      </c>
      <c r="F9" s="5">
        <f t="shared" si="0"/>
        <v>-7.2760000000000602E-2</v>
      </c>
      <c r="G9" s="6"/>
      <c r="H9" s="1">
        <v>5.69729E-2</v>
      </c>
      <c r="I9" s="1">
        <v>5.7077799999999998E-2</v>
      </c>
      <c r="J9" s="5">
        <f t="shared" si="1"/>
        <v>-1.0489999999999805E-4</v>
      </c>
      <c r="K9" s="6"/>
      <c r="L9" s="1">
        <v>0.32869999999999999</v>
      </c>
      <c r="M9" s="1">
        <v>0.34160000000000001</v>
      </c>
      <c r="N9" s="8">
        <f t="shared" si="2"/>
        <v>-1.2900000000000023E-2</v>
      </c>
      <c r="O9" s="7"/>
      <c r="P9" s="1">
        <v>0.31319999999999998</v>
      </c>
      <c r="Q9" s="1">
        <v>0.32450000000000001</v>
      </c>
      <c r="R9" s="8">
        <f t="shared" si="3"/>
        <v>-1.1300000000000032E-2</v>
      </c>
    </row>
    <row r="10" spans="1:18" s="2" customFormat="1">
      <c r="B10">
        <v>0</v>
      </c>
      <c r="C10">
        <v>-3</v>
      </c>
      <c r="D10" s="1">
        <v>7.7109100000000002</v>
      </c>
      <c r="E10" s="1">
        <v>7.8029500000000001</v>
      </c>
      <c r="F10" s="5">
        <f t="shared" si="0"/>
        <v>-9.20399999999999E-2</v>
      </c>
      <c r="G10" s="6"/>
      <c r="H10" s="1">
        <v>5.5525400000000003E-2</v>
      </c>
      <c r="I10" s="1">
        <v>5.7475400000000003E-2</v>
      </c>
      <c r="J10" s="5">
        <f t="shared" si="1"/>
        <v>-1.9500000000000003E-3</v>
      </c>
      <c r="K10" s="6"/>
      <c r="L10" s="1">
        <v>0.32679999999999998</v>
      </c>
      <c r="M10" s="1">
        <v>0.33679999999999999</v>
      </c>
      <c r="N10" s="8">
        <f t="shared" si="2"/>
        <v>-1.0000000000000009E-2</v>
      </c>
      <c r="O10" s="7"/>
      <c r="P10" s="1">
        <v>0.30759999999999998</v>
      </c>
      <c r="Q10" s="1">
        <v>0.309</v>
      </c>
      <c r="R10" s="8">
        <f t="shared" si="3"/>
        <v>-1.4000000000000123E-3</v>
      </c>
    </row>
    <row r="11" spans="1:18" s="2" customFormat="1">
      <c r="B11">
        <v>-1</v>
      </c>
      <c r="C11">
        <v>-3</v>
      </c>
      <c r="D11" s="1">
        <v>7.80396</v>
      </c>
      <c r="E11" s="1">
        <v>7.8296999999999999</v>
      </c>
      <c r="F11" s="5">
        <f t="shared" si="0"/>
        <v>-2.5739999999999874E-2</v>
      </c>
      <c r="G11" s="6"/>
      <c r="H11" s="1">
        <v>5.5930300000000002E-2</v>
      </c>
      <c r="I11" s="1">
        <v>5.7025399999999997E-2</v>
      </c>
      <c r="J11" s="5">
        <f t="shared" si="1"/>
        <v>-1.0950999999999947E-3</v>
      </c>
      <c r="K11" s="6"/>
      <c r="L11" s="1">
        <v>0.34210000000000002</v>
      </c>
      <c r="M11" s="1">
        <v>0.34489999999999998</v>
      </c>
      <c r="N11" s="8">
        <f t="shared" si="2"/>
        <v>-2.7999999999999692E-3</v>
      </c>
      <c r="O11" s="7"/>
      <c r="P11" s="1">
        <v>0.3206</v>
      </c>
      <c r="Q11" s="1">
        <v>0.29189999999999999</v>
      </c>
      <c r="R11" s="8">
        <f t="shared" si="3"/>
        <v>2.8700000000000003E-2</v>
      </c>
    </row>
    <row r="12" spans="1:18" s="2" customFormat="1">
      <c r="B12">
        <v>-2</v>
      </c>
      <c r="C12">
        <v>-3</v>
      </c>
      <c r="D12" s="1">
        <v>7.74146</v>
      </c>
      <c r="E12" s="1">
        <v>8.0018499999999992</v>
      </c>
      <c r="F12" s="5">
        <f t="shared" si="0"/>
        <v>-0.26038999999999923</v>
      </c>
      <c r="G12" s="6"/>
      <c r="H12" s="1">
        <v>5.6222599999999998E-2</v>
      </c>
      <c r="I12" s="1">
        <v>5.8196199999999997E-2</v>
      </c>
      <c r="J12" s="5">
        <f t="shared" si="1"/>
        <v>-1.973599999999999E-3</v>
      </c>
      <c r="K12" s="6"/>
      <c r="L12" s="1">
        <v>0.32840000000000003</v>
      </c>
      <c r="M12" s="1">
        <v>0.3367</v>
      </c>
      <c r="N12" s="8">
        <f t="shared" si="2"/>
        <v>-8.2999999999999741E-3</v>
      </c>
      <c r="O12" s="7"/>
      <c r="P12" s="1">
        <v>0.30840000000000001</v>
      </c>
      <c r="Q12" s="1">
        <v>0.30959999999999999</v>
      </c>
      <c r="R12" s="8">
        <f t="shared" si="3"/>
        <v>-1.1999999999999789E-3</v>
      </c>
    </row>
    <row r="13" spans="1:18" s="2" customFormat="1">
      <c r="B13">
        <v>-3</v>
      </c>
      <c r="C13">
        <v>-3</v>
      </c>
      <c r="D13" s="1">
        <v>7.8567900000000002</v>
      </c>
      <c r="E13" s="1">
        <v>7.85717</v>
      </c>
      <c r="F13" s="5">
        <f t="shared" si="0"/>
        <v>-3.7999999999982492E-4</v>
      </c>
      <c r="G13" s="6"/>
      <c r="H13" s="1">
        <v>5.7810500000000001E-2</v>
      </c>
      <c r="I13" s="1">
        <v>5.71978E-2</v>
      </c>
      <c r="J13" s="5">
        <f t="shared" si="1"/>
        <v>6.1270000000000074E-4</v>
      </c>
      <c r="K13" s="6"/>
      <c r="L13" s="1">
        <v>0.3402</v>
      </c>
      <c r="M13" s="1">
        <v>0.31440000000000001</v>
      </c>
      <c r="N13" s="8">
        <f t="shared" si="2"/>
        <v>2.579999999999999E-2</v>
      </c>
      <c r="O13" s="7"/>
      <c r="P13" s="1">
        <v>0.31169999999999998</v>
      </c>
      <c r="Q13" s="1">
        <v>0.27260000000000001</v>
      </c>
      <c r="R13" s="8">
        <f t="shared" si="3"/>
        <v>3.9099999999999968E-2</v>
      </c>
    </row>
    <row r="14" spans="1:18" s="2" customFormat="1">
      <c r="B14">
        <v>-4</v>
      </c>
      <c r="C14">
        <v>-2</v>
      </c>
      <c r="D14" s="1">
        <v>7.6589999999999998</v>
      </c>
      <c r="E14" s="1">
        <v>7.6353</v>
      </c>
      <c r="F14" s="5">
        <f t="shared" si="0"/>
        <v>2.3699999999999832E-2</v>
      </c>
      <c r="G14" s="6"/>
      <c r="H14" s="1">
        <v>5.4903100000000003E-2</v>
      </c>
      <c r="I14" s="1">
        <v>5.4152100000000002E-2</v>
      </c>
      <c r="J14" s="5">
        <f t="shared" si="1"/>
        <v>7.5100000000000167E-4</v>
      </c>
      <c r="K14" s="6"/>
      <c r="L14" s="1">
        <v>0.34100000000000003</v>
      </c>
      <c r="M14" s="1">
        <v>0.35060000000000002</v>
      </c>
      <c r="N14" s="8">
        <f t="shared" si="2"/>
        <v>-9.5999999999999974E-3</v>
      </c>
      <c r="O14" s="7"/>
      <c r="P14" s="1">
        <v>0.32529999999999998</v>
      </c>
      <c r="Q14" s="1">
        <v>0.32279999999999998</v>
      </c>
      <c r="R14" s="8">
        <f t="shared" si="3"/>
        <v>2.5000000000000022E-3</v>
      </c>
    </row>
    <row r="15" spans="1:18" s="2" customFormat="1">
      <c r="B15">
        <v>-3</v>
      </c>
      <c r="C15">
        <v>-2</v>
      </c>
      <c r="D15" s="1">
        <v>8.0322499999999994</v>
      </c>
      <c r="E15" s="1">
        <v>7.6450199999999997</v>
      </c>
      <c r="F15" s="5">
        <f t="shared" si="0"/>
        <v>0.38722999999999974</v>
      </c>
      <c r="G15" s="6"/>
      <c r="H15" s="1">
        <v>5.9152900000000001E-2</v>
      </c>
      <c r="I15" s="1">
        <v>5.4812E-2</v>
      </c>
      <c r="J15" s="5">
        <f t="shared" si="1"/>
        <v>4.3409000000000017E-3</v>
      </c>
      <c r="K15" s="6"/>
      <c r="L15" s="1">
        <v>0.30909999999999999</v>
      </c>
      <c r="M15" s="1">
        <v>0.3679</v>
      </c>
      <c r="N15" s="8">
        <f t="shared" si="2"/>
        <v>-5.8800000000000019E-2</v>
      </c>
      <c r="O15" s="7"/>
      <c r="P15" s="1">
        <v>0.28860000000000002</v>
      </c>
      <c r="Q15" s="1">
        <v>0.3382</v>
      </c>
      <c r="R15" s="8">
        <f t="shared" si="3"/>
        <v>-4.9599999999999977E-2</v>
      </c>
    </row>
    <row r="16" spans="1:18" s="2" customFormat="1">
      <c r="B16">
        <v>-2</v>
      </c>
      <c r="C16">
        <v>-2</v>
      </c>
      <c r="D16" s="1">
        <v>7.8296599999999996</v>
      </c>
      <c r="E16" s="1">
        <v>7.8854300000000004</v>
      </c>
      <c r="F16" s="5">
        <f t="shared" si="0"/>
        <v>-5.5770000000000763E-2</v>
      </c>
      <c r="G16" s="6"/>
      <c r="H16" s="1">
        <v>5.6168999999999997E-2</v>
      </c>
      <c r="I16" s="1">
        <v>5.6467299999999998E-2</v>
      </c>
      <c r="J16" s="5">
        <f t="shared" si="1"/>
        <v>-2.9830000000000134E-4</v>
      </c>
      <c r="K16" s="6"/>
      <c r="L16" s="1">
        <v>0.33800000000000002</v>
      </c>
      <c r="M16" s="1">
        <v>0.33910000000000001</v>
      </c>
      <c r="N16" s="8">
        <f t="shared" si="2"/>
        <v>-1.0999999999999899E-3</v>
      </c>
      <c r="O16" s="7"/>
      <c r="P16" s="1">
        <v>0.31929999999999997</v>
      </c>
      <c r="Q16" s="1">
        <v>0.3125</v>
      </c>
      <c r="R16" s="8">
        <f t="shared" si="3"/>
        <v>6.7999999999999727E-3</v>
      </c>
    </row>
    <row r="17" spans="2:18" s="2" customFormat="1">
      <c r="B17">
        <v>-1</v>
      </c>
      <c r="C17">
        <v>-2</v>
      </c>
      <c r="D17" s="1">
        <v>8.0042600000000004</v>
      </c>
      <c r="E17" s="1">
        <v>7.7765300000000002</v>
      </c>
      <c r="F17" s="5">
        <f t="shared" si="0"/>
        <v>0.22773000000000021</v>
      </c>
      <c r="G17" s="6"/>
      <c r="H17" s="1">
        <v>5.7165899999999999E-2</v>
      </c>
      <c r="I17" s="1">
        <v>5.5512899999999997E-2</v>
      </c>
      <c r="J17" s="5">
        <f t="shared" si="1"/>
        <v>1.6530000000000017E-3</v>
      </c>
      <c r="K17" s="6"/>
      <c r="L17" s="1">
        <v>0.33189999999999997</v>
      </c>
      <c r="M17" s="1">
        <v>0.34910000000000002</v>
      </c>
      <c r="N17" s="8">
        <f t="shared" si="2"/>
        <v>-1.7200000000000049E-2</v>
      </c>
      <c r="O17" s="7"/>
      <c r="P17" s="1">
        <v>0.31190000000000001</v>
      </c>
      <c r="Q17" s="1">
        <v>0.31009999999999999</v>
      </c>
      <c r="R17" s="8">
        <f t="shared" si="3"/>
        <v>1.8000000000000238E-3</v>
      </c>
    </row>
    <row r="18" spans="2:18" s="2" customFormat="1">
      <c r="B18">
        <v>0</v>
      </c>
      <c r="C18">
        <v>-2</v>
      </c>
      <c r="D18" s="1">
        <v>7.4900799999999998</v>
      </c>
      <c r="E18" s="1">
        <v>7.7511299999999999</v>
      </c>
      <c r="F18" s="5">
        <f t="shared" si="0"/>
        <v>-0.26105</v>
      </c>
      <c r="G18" s="6"/>
      <c r="H18" s="1">
        <v>5.3234400000000001E-2</v>
      </c>
      <c r="I18" s="1">
        <v>5.6798599999999998E-2</v>
      </c>
      <c r="J18" s="5">
        <f t="shared" si="1"/>
        <v>-3.5641999999999965E-3</v>
      </c>
      <c r="K18" s="6"/>
      <c r="L18" s="1">
        <v>0.33110000000000001</v>
      </c>
      <c r="M18" s="1">
        <v>0.32940000000000003</v>
      </c>
      <c r="N18" s="8">
        <f t="shared" si="2"/>
        <v>1.6999999999999793E-3</v>
      </c>
      <c r="O18" s="7"/>
      <c r="P18" s="1">
        <v>0.315</v>
      </c>
      <c r="Q18" s="1">
        <v>0.29830000000000001</v>
      </c>
      <c r="R18" s="8">
        <f t="shared" si="3"/>
        <v>1.6699999999999993E-2</v>
      </c>
    </row>
    <row r="19" spans="2:18" s="2" customFormat="1">
      <c r="B19">
        <v>1</v>
      </c>
      <c r="C19">
        <v>-2</v>
      </c>
      <c r="D19" s="1">
        <v>7.7452899999999998</v>
      </c>
      <c r="E19" s="1">
        <v>7.6462399999999997</v>
      </c>
      <c r="F19" s="5">
        <f t="shared" si="0"/>
        <v>9.9050000000000082E-2</v>
      </c>
      <c r="G19" s="6"/>
      <c r="H19" s="1">
        <v>5.5879199999999997E-2</v>
      </c>
      <c r="I19" s="1">
        <v>5.3967099999999997E-2</v>
      </c>
      <c r="J19" s="5">
        <f t="shared" si="1"/>
        <v>1.9120999999999999E-3</v>
      </c>
      <c r="K19" s="6"/>
      <c r="L19" s="1">
        <v>0.35499999999999998</v>
      </c>
      <c r="M19" s="1">
        <v>0.33639999999999998</v>
      </c>
      <c r="N19" s="8">
        <f t="shared" si="2"/>
        <v>1.8600000000000005E-2</v>
      </c>
      <c r="O19" s="7"/>
      <c r="P19" s="1">
        <v>0.33639999999999998</v>
      </c>
      <c r="Q19" s="1">
        <v>0.30909999999999999</v>
      </c>
      <c r="R19" s="8">
        <f t="shared" si="3"/>
        <v>2.7299999999999991E-2</v>
      </c>
    </row>
    <row r="20" spans="2:18" s="2" customFormat="1">
      <c r="B20">
        <v>2</v>
      </c>
      <c r="C20">
        <v>-2</v>
      </c>
      <c r="D20" s="1">
        <v>7.8269000000000002</v>
      </c>
      <c r="E20" s="1">
        <v>7.8037299999999998</v>
      </c>
      <c r="F20" s="5">
        <f t="shared" si="0"/>
        <v>2.3170000000000357E-2</v>
      </c>
      <c r="G20" s="6"/>
      <c r="H20" s="1">
        <v>5.6397200000000001E-2</v>
      </c>
      <c r="I20" s="1">
        <v>5.4895300000000001E-2</v>
      </c>
      <c r="J20" s="5">
        <f t="shared" si="1"/>
        <v>1.5019000000000005E-3</v>
      </c>
      <c r="K20" s="6"/>
      <c r="L20" s="1">
        <v>0.34539999999999998</v>
      </c>
      <c r="M20" s="1">
        <v>0.36020000000000002</v>
      </c>
      <c r="N20" s="8">
        <f t="shared" si="2"/>
        <v>-1.4800000000000035E-2</v>
      </c>
      <c r="O20" s="7"/>
      <c r="P20" s="1">
        <v>0.32940000000000003</v>
      </c>
      <c r="Q20" s="1">
        <v>0.32990000000000003</v>
      </c>
      <c r="R20" s="8">
        <f t="shared" si="3"/>
        <v>-5.0000000000000044E-4</v>
      </c>
    </row>
    <row r="21" spans="2:18" s="2" customFormat="1">
      <c r="B21">
        <v>3</v>
      </c>
      <c r="C21">
        <v>-2</v>
      </c>
      <c r="D21" s="1">
        <v>8.0089100000000002</v>
      </c>
      <c r="E21" s="1">
        <v>7.93689</v>
      </c>
      <c r="F21" s="5">
        <f t="shared" si="0"/>
        <v>7.2020000000000195E-2</v>
      </c>
      <c r="G21" s="6"/>
      <c r="H21" s="1">
        <v>5.92414E-2</v>
      </c>
      <c r="I21" s="1">
        <v>5.7326799999999997E-2</v>
      </c>
      <c r="J21" s="5">
        <f t="shared" si="1"/>
        <v>1.9146000000000024E-3</v>
      </c>
      <c r="K21" s="6"/>
      <c r="L21" s="1">
        <v>0.31790000000000002</v>
      </c>
      <c r="M21" s="1">
        <v>0.33929999999999999</v>
      </c>
      <c r="N21" s="8">
        <f t="shared" si="2"/>
        <v>-2.1399999999999975E-2</v>
      </c>
      <c r="O21" s="7"/>
      <c r="P21" s="1">
        <v>0.30590000000000001</v>
      </c>
      <c r="Q21" s="1">
        <v>0.31759999999999999</v>
      </c>
      <c r="R21" s="8">
        <f t="shared" si="3"/>
        <v>-1.1699999999999988E-2</v>
      </c>
    </row>
    <row r="22" spans="2:18" s="2" customFormat="1">
      <c r="B22">
        <v>4</v>
      </c>
      <c r="C22">
        <v>-2</v>
      </c>
      <c r="D22" s="1">
        <v>7.7211299999999996</v>
      </c>
      <c r="E22" s="1">
        <v>7.8590799999999996</v>
      </c>
      <c r="F22" s="5">
        <f t="shared" si="0"/>
        <v>-0.13795000000000002</v>
      </c>
      <c r="G22" s="6"/>
      <c r="H22" s="1">
        <v>5.6259900000000002E-2</v>
      </c>
      <c r="I22" s="1">
        <v>5.6882000000000002E-2</v>
      </c>
      <c r="J22" s="5">
        <f t="shared" si="1"/>
        <v>-6.2210000000000043E-4</v>
      </c>
      <c r="K22" s="6"/>
      <c r="L22" s="1">
        <v>0.3301</v>
      </c>
      <c r="M22" s="1">
        <v>0.32650000000000001</v>
      </c>
      <c r="N22" s="8">
        <f t="shared" si="2"/>
        <v>3.5999999999999921E-3</v>
      </c>
      <c r="O22" s="7"/>
      <c r="P22" s="1">
        <v>0.30709999999999998</v>
      </c>
      <c r="Q22" s="1">
        <v>0.30649999999999999</v>
      </c>
      <c r="R22" s="8">
        <f t="shared" si="3"/>
        <v>5.9999999999998943E-4</v>
      </c>
    </row>
    <row r="23" spans="2:18" s="2" customFormat="1">
      <c r="B23">
        <v>5</v>
      </c>
      <c r="C23">
        <v>-1</v>
      </c>
      <c r="D23" s="1">
        <v>7.9090999999999996</v>
      </c>
      <c r="E23" s="1">
        <v>7.8699399999999997</v>
      </c>
      <c r="F23" s="5">
        <f t="shared" si="0"/>
        <v>3.9159999999999862E-2</v>
      </c>
      <c r="G23" s="6"/>
      <c r="H23" s="1">
        <v>5.8003199999999998E-2</v>
      </c>
      <c r="I23" s="1">
        <v>5.7435399999999998E-2</v>
      </c>
      <c r="J23" s="5">
        <f t="shared" si="1"/>
        <v>5.6780000000000025E-4</v>
      </c>
      <c r="K23" s="6"/>
      <c r="L23" s="1">
        <v>0.32969999999999999</v>
      </c>
      <c r="M23" s="1">
        <v>0.3352</v>
      </c>
      <c r="N23" s="8">
        <f t="shared" si="2"/>
        <v>-5.5000000000000049E-3</v>
      </c>
      <c r="O23" s="7"/>
      <c r="P23" s="1">
        <v>0.31230000000000002</v>
      </c>
      <c r="Q23" s="1">
        <v>0.31509999999999999</v>
      </c>
      <c r="R23" s="8">
        <f t="shared" si="3"/>
        <v>-2.7999999999999692E-3</v>
      </c>
    </row>
    <row r="24" spans="2:18" s="2" customFormat="1">
      <c r="B24">
        <v>4</v>
      </c>
      <c r="C24">
        <v>-1</v>
      </c>
      <c r="D24" s="1">
        <v>7.6450800000000001</v>
      </c>
      <c r="E24" s="1">
        <v>7.9184999999999999</v>
      </c>
      <c r="F24" s="5">
        <f t="shared" si="0"/>
        <v>-0.27341999999999977</v>
      </c>
      <c r="G24" s="6"/>
      <c r="H24" s="1">
        <v>5.5719499999999998E-2</v>
      </c>
      <c r="I24" s="1">
        <v>5.79222E-2</v>
      </c>
      <c r="J24" s="5">
        <f t="shared" si="1"/>
        <v>-2.2027000000000019E-3</v>
      </c>
      <c r="K24" s="6"/>
      <c r="L24" s="1">
        <v>0.33939999999999998</v>
      </c>
      <c r="M24" s="1">
        <v>0.34110000000000001</v>
      </c>
      <c r="N24" s="8">
        <f t="shared" si="2"/>
        <v>-1.7000000000000348E-3</v>
      </c>
      <c r="O24" s="7"/>
      <c r="P24" s="1">
        <v>0.31909999999999999</v>
      </c>
      <c r="Q24" s="1">
        <v>0.31069999999999998</v>
      </c>
      <c r="R24" s="8">
        <f t="shared" si="3"/>
        <v>8.4000000000000186E-3</v>
      </c>
    </row>
    <row r="25" spans="2:18" s="2" customFormat="1">
      <c r="B25">
        <v>3</v>
      </c>
      <c r="C25">
        <v>-1</v>
      </c>
      <c r="D25" s="1">
        <v>7.8183600000000002</v>
      </c>
      <c r="E25" s="1">
        <v>7.9715699999999998</v>
      </c>
      <c r="F25" s="5">
        <f t="shared" si="0"/>
        <v>-0.15320999999999962</v>
      </c>
      <c r="G25" s="6"/>
      <c r="H25" s="1">
        <v>5.6768899999999997E-2</v>
      </c>
      <c r="I25" s="1">
        <v>5.6208000000000001E-2</v>
      </c>
      <c r="J25" s="5">
        <f t="shared" si="1"/>
        <v>5.6089999999999612E-4</v>
      </c>
      <c r="K25" s="6"/>
      <c r="L25" s="1">
        <v>0.34470000000000001</v>
      </c>
      <c r="M25" s="1">
        <v>0.35089999999999999</v>
      </c>
      <c r="N25" s="8">
        <f t="shared" si="2"/>
        <v>-6.1999999999999833E-3</v>
      </c>
      <c r="O25" s="7"/>
      <c r="P25" s="1">
        <v>0.3241</v>
      </c>
      <c r="Q25" s="1">
        <v>0.316</v>
      </c>
      <c r="R25" s="8">
        <f t="shared" si="3"/>
        <v>8.0999999999999961E-3</v>
      </c>
    </row>
    <row r="26" spans="2:18" s="2" customFormat="1">
      <c r="B26">
        <v>2</v>
      </c>
      <c r="C26">
        <v>-1</v>
      </c>
      <c r="D26" s="1">
        <v>7.8914400000000002</v>
      </c>
      <c r="E26" s="1">
        <v>7.94048</v>
      </c>
      <c r="F26" s="5">
        <f t="shared" si="0"/>
        <v>-4.903999999999975E-2</v>
      </c>
      <c r="G26" s="6"/>
      <c r="H26" s="1">
        <v>5.7364199999999997E-2</v>
      </c>
      <c r="I26" s="1">
        <v>5.6649900000000003E-2</v>
      </c>
      <c r="J26" s="5">
        <f t="shared" si="1"/>
        <v>7.1429999999999411E-4</v>
      </c>
      <c r="K26" s="6"/>
      <c r="L26" s="1">
        <v>0.34100000000000003</v>
      </c>
      <c r="M26" s="1">
        <v>0.3387</v>
      </c>
      <c r="N26" s="8">
        <f t="shared" si="2"/>
        <v>2.3000000000000242E-3</v>
      </c>
      <c r="O26" s="7"/>
      <c r="P26" s="1">
        <v>0.32319999999999999</v>
      </c>
      <c r="Q26" s="1">
        <v>0.31990000000000002</v>
      </c>
      <c r="R26" s="8">
        <f t="shared" si="3"/>
        <v>3.2999999999999696E-3</v>
      </c>
    </row>
    <row r="27" spans="2:18" s="2" customFormat="1">
      <c r="B27">
        <v>1</v>
      </c>
      <c r="C27">
        <v>-1</v>
      </c>
      <c r="D27" s="1">
        <v>8.0149000000000008</v>
      </c>
      <c r="E27" s="1">
        <v>8.0193700000000003</v>
      </c>
      <c r="F27" s="5">
        <f t="shared" si="0"/>
        <v>-4.4699999999995299E-3</v>
      </c>
      <c r="G27" s="6"/>
      <c r="H27" s="1">
        <v>5.7527700000000001E-2</v>
      </c>
      <c r="I27" s="1">
        <v>5.8418299999999999E-2</v>
      </c>
      <c r="J27" s="5">
        <f t="shared" si="1"/>
        <v>-8.9059999999999834E-4</v>
      </c>
      <c r="K27" s="6"/>
      <c r="L27" s="1">
        <v>0.32650000000000001</v>
      </c>
      <c r="M27" s="1">
        <v>0.33939999999999998</v>
      </c>
      <c r="N27" s="8">
        <f t="shared" si="2"/>
        <v>-1.2899999999999967E-2</v>
      </c>
      <c r="O27" s="7"/>
      <c r="P27" s="1">
        <v>0.31440000000000001</v>
      </c>
      <c r="Q27" s="1">
        <v>0.32</v>
      </c>
      <c r="R27" s="8">
        <f t="shared" si="3"/>
        <v>-5.5999999999999939E-3</v>
      </c>
    </row>
    <row r="28" spans="2:18" s="2" customFormat="1">
      <c r="B28">
        <v>0</v>
      </c>
      <c r="C28">
        <v>-1</v>
      </c>
      <c r="D28" s="1">
        <v>7.8649899999999997</v>
      </c>
      <c r="E28" s="1">
        <v>7.7412599999999996</v>
      </c>
      <c r="F28" s="5">
        <f t="shared" si="0"/>
        <v>0.12373000000000012</v>
      </c>
      <c r="G28" s="6"/>
      <c r="H28" s="1">
        <v>5.60318E-2</v>
      </c>
      <c r="I28" s="1">
        <v>5.5839E-2</v>
      </c>
      <c r="J28" s="5">
        <f t="shared" si="1"/>
        <v>1.9279999999999992E-4</v>
      </c>
      <c r="K28" s="6"/>
      <c r="L28" s="1">
        <v>0.35220000000000001</v>
      </c>
      <c r="M28" s="1">
        <v>0.34499999999999997</v>
      </c>
      <c r="N28" s="8">
        <f t="shared" si="2"/>
        <v>7.2000000000000397E-3</v>
      </c>
      <c r="O28" s="7"/>
      <c r="P28" s="1">
        <v>0.3155</v>
      </c>
      <c r="Q28" s="1">
        <v>0.31819999999999998</v>
      </c>
      <c r="R28" s="8">
        <f t="shared" si="3"/>
        <v>-2.6999999999999802E-3</v>
      </c>
    </row>
    <row r="29" spans="2:18" s="2" customFormat="1">
      <c r="B29">
        <v>-1</v>
      </c>
      <c r="C29">
        <v>-1</v>
      </c>
      <c r="D29" s="1">
        <v>7.5927699999999998</v>
      </c>
      <c r="E29" s="1">
        <v>7.7928600000000001</v>
      </c>
      <c r="F29" s="5">
        <f t="shared" si="0"/>
        <v>-0.20009000000000032</v>
      </c>
      <c r="G29" s="6"/>
      <c r="H29" s="1">
        <v>5.4092700000000001E-2</v>
      </c>
      <c r="I29" s="1">
        <v>5.5927299999999999E-2</v>
      </c>
      <c r="J29" s="5">
        <f t="shared" si="1"/>
        <v>-1.8345999999999987E-3</v>
      </c>
      <c r="K29" s="6"/>
      <c r="L29" s="1">
        <v>0.34539999999999998</v>
      </c>
      <c r="M29" s="1">
        <v>0.34260000000000002</v>
      </c>
      <c r="N29" s="8">
        <f t="shared" si="2"/>
        <v>2.7999999999999692E-3</v>
      </c>
      <c r="O29" s="7"/>
      <c r="P29" s="1">
        <v>0.32879999999999998</v>
      </c>
      <c r="Q29" s="1">
        <v>0.31630000000000003</v>
      </c>
      <c r="R29" s="8">
        <f t="shared" si="3"/>
        <v>1.2499999999999956E-2</v>
      </c>
    </row>
    <row r="30" spans="2:18" s="2" customFormat="1">
      <c r="B30">
        <v>-2</v>
      </c>
      <c r="C30">
        <v>-1</v>
      </c>
      <c r="D30" s="1">
        <v>7.8823499999999997</v>
      </c>
      <c r="E30" s="1">
        <v>7.8601900000000002</v>
      </c>
      <c r="F30" s="5">
        <f t="shared" si="0"/>
        <v>2.2159999999999513E-2</v>
      </c>
      <c r="G30" s="6"/>
      <c r="H30" s="1">
        <v>5.73368E-2</v>
      </c>
      <c r="I30" s="1">
        <v>5.6236000000000001E-2</v>
      </c>
      <c r="J30" s="5">
        <f t="shared" si="1"/>
        <v>1.100799999999999E-3</v>
      </c>
      <c r="K30" s="6"/>
      <c r="L30" s="1">
        <v>0.32640000000000002</v>
      </c>
      <c r="M30" s="1">
        <v>0.34599999999999997</v>
      </c>
      <c r="N30" s="8">
        <f t="shared" si="2"/>
        <v>-1.9599999999999951E-2</v>
      </c>
      <c r="O30" s="7"/>
      <c r="P30" s="1">
        <v>0.2888</v>
      </c>
      <c r="Q30" s="1">
        <v>0.30830000000000002</v>
      </c>
      <c r="R30" s="8">
        <f t="shared" si="3"/>
        <v>-1.9500000000000017E-2</v>
      </c>
    </row>
    <row r="31" spans="2:18" s="2" customFormat="1">
      <c r="B31">
        <v>-3</v>
      </c>
      <c r="C31">
        <v>-1</v>
      </c>
      <c r="D31" s="1">
        <v>7.8896499999999996</v>
      </c>
      <c r="E31" s="1">
        <v>7.8409300000000002</v>
      </c>
      <c r="F31" s="5">
        <f t="shared" si="0"/>
        <v>4.871999999999943E-2</v>
      </c>
      <c r="G31" s="6"/>
      <c r="H31" s="1">
        <v>5.7088399999999997E-2</v>
      </c>
      <c r="I31" s="1">
        <v>5.65692E-2</v>
      </c>
      <c r="J31" s="5">
        <f t="shared" si="1"/>
        <v>5.1919999999999744E-4</v>
      </c>
      <c r="K31" s="6"/>
      <c r="L31" s="1">
        <v>0.35299999999999998</v>
      </c>
      <c r="M31" s="1">
        <v>0.3493</v>
      </c>
      <c r="N31" s="8">
        <f t="shared" si="2"/>
        <v>3.6999999999999811E-3</v>
      </c>
      <c r="O31" s="7"/>
      <c r="P31" s="1">
        <v>0.32019999999999998</v>
      </c>
      <c r="Q31" s="1">
        <v>0.31929999999999997</v>
      </c>
      <c r="R31" s="8">
        <f t="shared" si="3"/>
        <v>9.000000000000119E-4</v>
      </c>
    </row>
    <row r="32" spans="2:18" s="2" customFormat="1">
      <c r="B32">
        <v>-4</v>
      </c>
      <c r="C32">
        <v>-1</v>
      </c>
      <c r="D32" s="1">
        <v>7.80138</v>
      </c>
      <c r="E32" s="1">
        <v>7.8166200000000003</v>
      </c>
      <c r="F32" s="5">
        <f t="shared" si="0"/>
        <v>-1.5240000000000364E-2</v>
      </c>
      <c r="G32" s="6"/>
      <c r="H32" s="1">
        <v>5.63892E-2</v>
      </c>
      <c r="I32" s="1">
        <v>5.7782600000000003E-2</v>
      </c>
      <c r="J32" s="5">
        <f t="shared" si="1"/>
        <v>-1.393400000000003E-3</v>
      </c>
      <c r="K32" s="6"/>
      <c r="L32" s="1">
        <v>0.34449999999999997</v>
      </c>
      <c r="M32" s="1">
        <v>0.32200000000000001</v>
      </c>
      <c r="N32" s="8">
        <f t="shared" si="2"/>
        <v>2.2499999999999964E-2</v>
      </c>
      <c r="O32" s="7"/>
      <c r="P32" s="1">
        <v>0.32519999999999999</v>
      </c>
      <c r="Q32" s="1">
        <v>0.3009</v>
      </c>
      <c r="R32" s="8">
        <f t="shared" si="3"/>
        <v>2.4299999999999988E-2</v>
      </c>
    </row>
    <row r="33" spans="2:18" s="2" customFormat="1">
      <c r="B33">
        <v>-5</v>
      </c>
      <c r="C33">
        <v>-1</v>
      </c>
      <c r="D33" s="1">
        <v>7.7752699999999999</v>
      </c>
      <c r="E33" s="1">
        <v>7.7918399999999997</v>
      </c>
      <c r="F33" s="5">
        <f t="shared" si="0"/>
        <v>-1.6569999999999752E-2</v>
      </c>
      <c r="G33" s="6"/>
      <c r="H33" s="1">
        <v>5.6822600000000001E-2</v>
      </c>
      <c r="I33" s="1">
        <v>5.5766099999999999E-2</v>
      </c>
      <c r="J33" s="5">
        <f t="shared" si="1"/>
        <v>1.0565000000000019E-3</v>
      </c>
      <c r="K33" s="6"/>
      <c r="L33" s="1">
        <v>0.33839999999999998</v>
      </c>
      <c r="M33" s="1">
        <v>0.34179999999999999</v>
      </c>
      <c r="N33" s="8">
        <f t="shared" si="2"/>
        <v>-3.4000000000000141E-3</v>
      </c>
      <c r="O33" s="7"/>
      <c r="P33" s="1">
        <v>0.31080000000000002</v>
      </c>
      <c r="Q33" s="1">
        <v>0.30590000000000001</v>
      </c>
      <c r="R33" s="8">
        <f t="shared" si="3"/>
        <v>4.9000000000000155E-3</v>
      </c>
    </row>
    <row r="34" spans="2:18" s="2" customFormat="1">
      <c r="B34">
        <v>-5</v>
      </c>
      <c r="C34">
        <v>0</v>
      </c>
      <c r="D34" s="1">
        <v>7.7594799999999999</v>
      </c>
      <c r="E34" s="1">
        <v>7.6928200000000002</v>
      </c>
      <c r="F34" s="5">
        <f t="shared" si="0"/>
        <v>6.6659999999999719E-2</v>
      </c>
      <c r="G34" s="6"/>
      <c r="H34" s="1">
        <v>5.5731799999999998E-2</v>
      </c>
      <c r="I34" s="1">
        <v>5.5930599999999997E-2</v>
      </c>
      <c r="J34" s="5">
        <f t="shared" si="1"/>
        <v>-1.9879999999999898E-4</v>
      </c>
      <c r="K34" s="6"/>
      <c r="L34" s="1">
        <v>0.35060000000000002</v>
      </c>
      <c r="M34" s="1">
        <v>0.36259999999999998</v>
      </c>
      <c r="N34" s="8">
        <f t="shared" si="2"/>
        <v>-1.1999999999999955E-2</v>
      </c>
      <c r="O34" s="7"/>
      <c r="P34" s="1">
        <v>0.31130000000000002</v>
      </c>
      <c r="Q34" s="1">
        <v>0.35160000000000002</v>
      </c>
      <c r="R34" s="8">
        <f t="shared" si="3"/>
        <v>-4.0300000000000002E-2</v>
      </c>
    </row>
    <row r="35" spans="2:18" s="2" customFormat="1">
      <c r="B35">
        <v>-4</v>
      </c>
      <c r="C35">
        <v>0</v>
      </c>
      <c r="D35" s="1">
        <v>7.8165199999999997</v>
      </c>
      <c r="E35" s="1">
        <v>7.9365800000000002</v>
      </c>
      <c r="F35" s="5">
        <f t="shared" si="0"/>
        <v>-0.1200600000000005</v>
      </c>
      <c r="G35" s="6"/>
      <c r="H35" s="1">
        <v>5.5736800000000003E-2</v>
      </c>
      <c r="I35" s="1">
        <v>5.7773999999999999E-2</v>
      </c>
      <c r="J35" s="5">
        <f t="shared" si="1"/>
        <v>-2.037199999999996E-3</v>
      </c>
      <c r="K35" s="6"/>
      <c r="L35" s="1">
        <v>0.35589999999999999</v>
      </c>
      <c r="M35" s="1">
        <v>0.33040000000000003</v>
      </c>
      <c r="N35" s="8">
        <f t="shared" si="2"/>
        <v>2.5499999999999967E-2</v>
      </c>
      <c r="O35" s="7"/>
      <c r="P35" s="1">
        <v>0.33139999999999997</v>
      </c>
      <c r="Q35" s="1">
        <v>0.30709999999999998</v>
      </c>
      <c r="R35" s="8">
        <f t="shared" si="3"/>
        <v>2.4299999999999988E-2</v>
      </c>
    </row>
    <row r="36" spans="2:18" s="2" customFormat="1">
      <c r="B36">
        <v>-3</v>
      </c>
      <c r="C36">
        <v>0</v>
      </c>
      <c r="D36" s="1">
        <v>7.9191599999999998</v>
      </c>
      <c r="E36" s="1">
        <v>8.0506899999999995</v>
      </c>
      <c r="F36" s="5">
        <f t="shared" si="0"/>
        <v>-0.1315299999999997</v>
      </c>
      <c r="G36" s="6"/>
      <c r="H36" s="1">
        <v>5.7081800000000002E-2</v>
      </c>
      <c r="I36" s="1">
        <v>5.8997000000000001E-2</v>
      </c>
      <c r="J36" s="5">
        <f t="shared" si="1"/>
        <v>-1.9151999999999988E-3</v>
      </c>
      <c r="K36" s="6"/>
      <c r="L36" s="1">
        <v>0.32390000000000002</v>
      </c>
      <c r="M36" s="1">
        <v>0.33550000000000002</v>
      </c>
      <c r="N36" s="8">
        <f t="shared" si="2"/>
        <v>-1.1599999999999999E-2</v>
      </c>
      <c r="O36" s="7"/>
      <c r="P36" s="1">
        <v>0.28170000000000001</v>
      </c>
      <c r="Q36" s="1">
        <v>0.30170000000000002</v>
      </c>
      <c r="R36" s="8">
        <f t="shared" si="3"/>
        <v>-2.0000000000000018E-2</v>
      </c>
    </row>
    <row r="37" spans="2:18" s="2" customFormat="1">
      <c r="B37">
        <v>-2</v>
      </c>
      <c r="C37">
        <v>0</v>
      </c>
      <c r="D37" s="1">
        <v>7.7913699999999997</v>
      </c>
      <c r="E37" s="1">
        <v>7.78871</v>
      </c>
      <c r="F37" s="5">
        <f t="shared" si="0"/>
        <v>2.6599999999996626E-3</v>
      </c>
      <c r="G37" s="6"/>
      <c r="H37" s="1">
        <v>5.6250300000000003E-2</v>
      </c>
      <c r="I37" s="1">
        <v>5.5810199999999997E-2</v>
      </c>
      <c r="J37" s="5">
        <f t="shared" si="1"/>
        <v>4.4010000000000576E-4</v>
      </c>
      <c r="K37" s="6"/>
      <c r="L37" s="1">
        <v>0.35470000000000002</v>
      </c>
      <c r="M37" s="1">
        <v>0.33360000000000001</v>
      </c>
      <c r="N37" s="8">
        <f t="shared" si="2"/>
        <v>2.1100000000000008E-2</v>
      </c>
      <c r="O37" s="7"/>
      <c r="P37" s="1">
        <v>0.32640000000000002</v>
      </c>
      <c r="Q37" s="1">
        <v>0.30409999999999998</v>
      </c>
      <c r="R37" s="8">
        <f t="shared" si="3"/>
        <v>2.2300000000000042E-2</v>
      </c>
    </row>
    <row r="38" spans="2:18" s="2" customFormat="1">
      <c r="B38">
        <v>-1</v>
      </c>
      <c r="C38">
        <v>0</v>
      </c>
      <c r="D38" s="1">
        <v>7.9069500000000001</v>
      </c>
      <c r="E38" s="1">
        <v>7.8232799999999996</v>
      </c>
      <c r="F38" s="5">
        <f t="shared" si="0"/>
        <v>8.3670000000000577E-2</v>
      </c>
      <c r="G38" s="6"/>
      <c r="H38" s="1">
        <v>5.6893600000000003E-2</v>
      </c>
      <c r="I38" s="1">
        <v>5.61848E-2</v>
      </c>
      <c r="J38" s="5">
        <f t="shared" si="1"/>
        <v>7.0880000000000248E-4</v>
      </c>
      <c r="K38" s="6"/>
      <c r="L38" s="1">
        <v>0.3362</v>
      </c>
      <c r="M38" s="1">
        <v>0.33600000000000002</v>
      </c>
      <c r="N38" s="8">
        <f t="shared" si="2"/>
        <v>1.9999999999997797E-4</v>
      </c>
      <c r="O38" s="7"/>
      <c r="P38" s="1">
        <v>0.31369999999999998</v>
      </c>
      <c r="Q38" s="1">
        <v>0.313</v>
      </c>
      <c r="R38" s="8">
        <f t="shared" si="3"/>
        <v>6.9999999999997842E-4</v>
      </c>
    </row>
    <row r="39" spans="2:18" s="2" customFormat="1">
      <c r="B39">
        <v>0</v>
      </c>
      <c r="C39">
        <v>0</v>
      </c>
      <c r="D39" s="1">
        <v>7.8339299999999996</v>
      </c>
      <c r="E39" s="1">
        <v>7.8966099999999999</v>
      </c>
      <c r="F39" s="5">
        <f t="shared" si="0"/>
        <v>-6.2680000000000291E-2</v>
      </c>
      <c r="G39" s="6"/>
      <c r="H39" s="1">
        <v>5.6289699999999998E-2</v>
      </c>
      <c r="I39" s="1">
        <v>5.6594899999999997E-2</v>
      </c>
      <c r="J39" s="5">
        <f t="shared" si="1"/>
        <v>-3.0519999999999853E-4</v>
      </c>
      <c r="K39" s="6"/>
      <c r="L39" s="1">
        <v>0.36759999999999998</v>
      </c>
      <c r="M39" s="1">
        <v>0.3286</v>
      </c>
      <c r="N39" s="8">
        <f t="shared" si="2"/>
        <v>3.8999999999999979E-2</v>
      </c>
      <c r="O39" s="7"/>
      <c r="P39" s="1">
        <v>0.35449999999999998</v>
      </c>
      <c r="Q39" s="1">
        <v>0.30819999999999997</v>
      </c>
      <c r="R39" s="8">
        <f t="shared" si="3"/>
        <v>4.6300000000000008E-2</v>
      </c>
    </row>
    <row r="40" spans="2:18" s="2" customFormat="1">
      <c r="B40">
        <v>1</v>
      </c>
      <c r="C40">
        <v>0</v>
      </c>
      <c r="D40" s="1">
        <v>8.1001300000000001</v>
      </c>
      <c r="E40" s="1">
        <v>7.9296499999999996</v>
      </c>
      <c r="F40" s="5">
        <f t="shared" si="0"/>
        <v>0.17048000000000041</v>
      </c>
      <c r="G40" s="6"/>
      <c r="H40" s="1">
        <v>5.9484299999999997E-2</v>
      </c>
      <c r="I40" s="1">
        <v>5.71867E-2</v>
      </c>
      <c r="J40" s="5">
        <f t="shared" si="1"/>
        <v>2.2975999999999969E-3</v>
      </c>
      <c r="K40" s="6"/>
      <c r="L40" s="1">
        <v>0.32890000000000003</v>
      </c>
      <c r="M40" s="1">
        <v>0.35349999999999998</v>
      </c>
      <c r="N40" s="8">
        <f t="shared" si="2"/>
        <v>-2.4599999999999955E-2</v>
      </c>
      <c r="O40" s="7"/>
      <c r="P40" s="1">
        <v>0.31380000000000002</v>
      </c>
      <c r="Q40" s="1">
        <v>0.3342</v>
      </c>
      <c r="R40" s="8">
        <f t="shared" si="3"/>
        <v>-2.0399999999999974E-2</v>
      </c>
    </row>
    <row r="41" spans="2:18" s="2" customFormat="1">
      <c r="B41">
        <v>2</v>
      </c>
      <c r="C41">
        <v>0</v>
      </c>
      <c r="D41" s="1">
        <v>7.9099500000000003</v>
      </c>
      <c r="E41" s="1">
        <v>8.0123899999999999</v>
      </c>
      <c r="F41" s="5">
        <f t="shared" si="0"/>
        <v>-0.10243999999999964</v>
      </c>
      <c r="G41" s="6"/>
      <c r="H41" s="1">
        <v>5.7188799999999998E-2</v>
      </c>
      <c r="I41" s="1">
        <v>5.8084700000000003E-2</v>
      </c>
      <c r="J41" s="5">
        <f t="shared" si="1"/>
        <v>-8.9590000000000503E-4</v>
      </c>
      <c r="K41" s="6"/>
      <c r="L41" s="1">
        <v>0.34370000000000001</v>
      </c>
      <c r="M41" s="1">
        <v>0.33400000000000002</v>
      </c>
      <c r="N41" s="8">
        <f t="shared" si="2"/>
        <v>9.6999999999999864E-3</v>
      </c>
      <c r="O41" s="7"/>
      <c r="P41" s="1">
        <v>0.30609999999999998</v>
      </c>
      <c r="Q41" s="1">
        <v>0.32140000000000002</v>
      </c>
      <c r="R41" s="8">
        <f t="shared" si="3"/>
        <v>-1.5300000000000036E-2</v>
      </c>
    </row>
    <row r="42" spans="2:18" s="2" customFormat="1">
      <c r="B42">
        <v>3</v>
      </c>
      <c r="C42">
        <v>0</v>
      </c>
      <c r="D42" s="1">
        <v>7.9152899999999997</v>
      </c>
      <c r="E42" s="1">
        <v>7.9026899999999998</v>
      </c>
      <c r="F42" s="5">
        <f t="shared" si="0"/>
        <v>1.2599999999999945E-2</v>
      </c>
      <c r="G42" s="6"/>
      <c r="H42" s="1">
        <v>5.7254100000000002E-2</v>
      </c>
      <c r="I42" s="1">
        <v>5.6987099999999999E-2</v>
      </c>
      <c r="J42" s="5">
        <f t="shared" si="1"/>
        <v>2.6700000000000335E-4</v>
      </c>
      <c r="K42" s="6"/>
      <c r="L42" s="1">
        <v>0.34470000000000001</v>
      </c>
      <c r="M42" s="1">
        <v>0.35199999999999998</v>
      </c>
      <c r="N42" s="8">
        <f t="shared" si="2"/>
        <v>-7.2999999999999732E-3</v>
      </c>
      <c r="O42" s="7"/>
      <c r="P42" s="1">
        <v>0.33040000000000003</v>
      </c>
      <c r="Q42" s="1">
        <v>0.33439999999999998</v>
      </c>
      <c r="R42" s="8">
        <f t="shared" si="3"/>
        <v>-3.999999999999948E-3</v>
      </c>
    </row>
    <row r="43" spans="2:18" s="2" customFormat="1">
      <c r="B43">
        <v>4</v>
      </c>
      <c r="C43">
        <v>0</v>
      </c>
      <c r="D43" s="1">
        <v>7.8006200000000003</v>
      </c>
      <c r="E43" s="1">
        <v>7.9814299999999996</v>
      </c>
      <c r="F43" s="5">
        <f t="shared" si="0"/>
        <v>-0.18080999999999925</v>
      </c>
      <c r="G43" s="6"/>
      <c r="H43" s="1">
        <v>5.7068899999999999E-2</v>
      </c>
      <c r="I43" s="1">
        <v>5.82202E-2</v>
      </c>
      <c r="J43" s="5">
        <f t="shared" si="1"/>
        <v>-1.1513000000000009E-3</v>
      </c>
      <c r="K43" s="6"/>
      <c r="L43" s="1">
        <v>0.32719999999999999</v>
      </c>
      <c r="M43" s="1">
        <v>0.33729999999999999</v>
      </c>
      <c r="N43" s="8">
        <f t="shared" si="2"/>
        <v>-1.0099999999999998E-2</v>
      </c>
      <c r="O43" s="7"/>
      <c r="P43" s="1">
        <v>0.30940000000000001</v>
      </c>
      <c r="Q43" s="1">
        <v>0.31690000000000002</v>
      </c>
      <c r="R43" s="8">
        <f t="shared" si="3"/>
        <v>-7.5000000000000067E-3</v>
      </c>
    </row>
    <row r="44" spans="2:18" s="2" customFormat="1">
      <c r="B44">
        <v>5</v>
      </c>
      <c r="C44">
        <v>0</v>
      </c>
      <c r="D44" s="1">
        <v>7.8193099999999998</v>
      </c>
      <c r="E44" s="1">
        <v>7.79183</v>
      </c>
      <c r="F44" s="5">
        <f t="shared" si="0"/>
        <v>2.7479999999999727E-2</v>
      </c>
      <c r="G44" s="6"/>
      <c r="H44" s="1">
        <v>5.73076E-2</v>
      </c>
      <c r="I44" s="1">
        <v>5.5033400000000003E-2</v>
      </c>
      <c r="J44" s="5">
        <f t="shared" si="1"/>
        <v>2.2741999999999971E-3</v>
      </c>
      <c r="K44" s="6"/>
      <c r="L44" s="1">
        <v>0.34939999999999999</v>
      </c>
      <c r="M44" s="1">
        <v>0.34639999999999999</v>
      </c>
      <c r="N44" s="8">
        <f t="shared" si="2"/>
        <v>3.0000000000000027E-3</v>
      </c>
      <c r="O44" s="7"/>
      <c r="P44" s="1">
        <v>0.33090000000000003</v>
      </c>
      <c r="Q44" s="1">
        <v>0.31519999999999998</v>
      </c>
      <c r="R44" s="8">
        <f t="shared" si="3"/>
        <v>1.5700000000000047E-2</v>
      </c>
    </row>
    <row r="45" spans="2:18" s="2" customFormat="1">
      <c r="B45">
        <v>5</v>
      </c>
      <c r="C45">
        <v>1</v>
      </c>
      <c r="D45" s="1">
        <v>7.8692799999999998</v>
      </c>
      <c r="E45" s="1">
        <v>7.1632999999999996</v>
      </c>
      <c r="F45" s="5">
        <f t="shared" si="0"/>
        <v>0.70598000000000027</v>
      </c>
      <c r="G45" s="6"/>
      <c r="H45" s="1">
        <v>5.7281499999999999E-2</v>
      </c>
      <c r="I45" s="1">
        <v>5.61428E-2</v>
      </c>
      <c r="J45" s="5">
        <f t="shared" si="1"/>
        <v>1.1386999999999994E-3</v>
      </c>
      <c r="K45" s="6"/>
      <c r="L45" s="1">
        <v>0.32819999999999999</v>
      </c>
      <c r="M45" s="1">
        <v>0.34210000000000002</v>
      </c>
      <c r="N45" s="8">
        <f t="shared" si="2"/>
        <v>-1.3900000000000023E-2</v>
      </c>
      <c r="O45" s="7"/>
      <c r="P45" s="1">
        <v>0.30359999999999998</v>
      </c>
      <c r="Q45" s="1">
        <v>0.31059999999999999</v>
      </c>
      <c r="R45" s="8">
        <f t="shared" si="3"/>
        <v>-7.0000000000000062E-3</v>
      </c>
    </row>
    <row r="46" spans="2:18" s="2" customFormat="1">
      <c r="B46">
        <v>4</v>
      </c>
      <c r="C46">
        <v>1</v>
      </c>
      <c r="D46" s="1">
        <v>7.8714300000000001</v>
      </c>
      <c r="E46" s="1">
        <v>7.4710000000000001</v>
      </c>
      <c r="F46" s="5">
        <f t="shared" si="0"/>
        <v>0.40043000000000006</v>
      </c>
      <c r="G46" s="6"/>
      <c r="H46" s="1">
        <v>5.69372E-2</v>
      </c>
      <c r="I46" s="1">
        <v>5.7763099999999998E-2</v>
      </c>
      <c r="J46" s="5">
        <f t="shared" si="1"/>
        <v>-8.2589999999999747E-4</v>
      </c>
      <c r="K46" s="6"/>
      <c r="L46" s="1">
        <v>0.33310000000000001</v>
      </c>
      <c r="M46" s="1">
        <v>0.3327</v>
      </c>
      <c r="N46" s="8">
        <f t="shared" si="2"/>
        <v>4.0000000000001146E-4</v>
      </c>
      <c r="O46" s="7"/>
      <c r="P46" s="1">
        <v>0.30449999999999999</v>
      </c>
      <c r="Q46" s="1">
        <v>0.31390000000000001</v>
      </c>
      <c r="R46" s="8">
        <f t="shared" si="3"/>
        <v>-9.4000000000000195E-3</v>
      </c>
    </row>
    <row r="47" spans="2:18" s="2" customFormat="1">
      <c r="B47">
        <v>3</v>
      </c>
      <c r="C47">
        <v>1</v>
      </c>
      <c r="D47" s="1">
        <v>7.9943799999999996</v>
      </c>
      <c r="E47" s="1">
        <v>7.8718599999999999</v>
      </c>
      <c r="F47" s="5">
        <f t="shared" si="0"/>
        <v>0.12251999999999974</v>
      </c>
      <c r="G47" s="6"/>
      <c r="H47" s="1">
        <v>5.7362099999999999E-2</v>
      </c>
      <c r="I47" s="1">
        <v>5.8515900000000003E-2</v>
      </c>
      <c r="J47" s="5">
        <f t="shared" si="1"/>
        <v>-1.1538000000000034E-3</v>
      </c>
      <c r="K47" s="6"/>
      <c r="L47" s="1">
        <v>0.34250000000000003</v>
      </c>
      <c r="M47" s="1">
        <v>0.34499999999999997</v>
      </c>
      <c r="N47" s="8">
        <f t="shared" si="2"/>
        <v>-2.4999999999999467E-3</v>
      </c>
      <c r="O47" s="7"/>
      <c r="P47" s="1">
        <v>0.30859999999999999</v>
      </c>
      <c r="Q47" s="1">
        <v>0.33250000000000002</v>
      </c>
      <c r="R47" s="8">
        <f t="shared" si="3"/>
        <v>-2.3900000000000032E-2</v>
      </c>
    </row>
    <row r="48" spans="2:18" s="2" customFormat="1">
      <c r="B48">
        <v>2</v>
      </c>
      <c r="C48">
        <v>1</v>
      </c>
      <c r="D48" s="1">
        <v>7.8284200000000004</v>
      </c>
      <c r="E48" s="1">
        <v>7.8430999999999997</v>
      </c>
      <c r="F48" s="5">
        <f t="shared" si="0"/>
        <v>-1.467999999999936E-2</v>
      </c>
      <c r="G48" s="6"/>
      <c r="H48" s="1">
        <v>5.7150699999999999E-2</v>
      </c>
      <c r="I48" s="1">
        <v>5.6798300000000003E-2</v>
      </c>
      <c r="J48" s="5">
        <f t="shared" si="1"/>
        <v>3.5239999999999577E-4</v>
      </c>
      <c r="K48" s="6"/>
      <c r="L48" s="1">
        <v>0.33729999999999999</v>
      </c>
      <c r="M48" s="1">
        <v>0.34970000000000001</v>
      </c>
      <c r="N48" s="8">
        <f t="shared" si="2"/>
        <v>-1.2400000000000022E-2</v>
      </c>
      <c r="O48" s="7"/>
      <c r="P48" s="1">
        <v>0.31259999999999999</v>
      </c>
      <c r="Q48" s="1">
        <v>0.33</v>
      </c>
      <c r="R48" s="8">
        <f t="shared" si="3"/>
        <v>-1.7400000000000027E-2</v>
      </c>
    </row>
    <row r="49" spans="2:18" s="2" customFormat="1">
      <c r="B49">
        <v>1</v>
      </c>
      <c r="C49">
        <v>1</v>
      </c>
      <c r="D49" s="1">
        <v>7.9983899999999997</v>
      </c>
      <c r="E49" s="1">
        <v>7.7662800000000001</v>
      </c>
      <c r="F49" s="5">
        <f t="shared" si="0"/>
        <v>0.23210999999999959</v>
      </c>
      <c r="G49" s="6"/>
      <c r="H49" s="1">
        <v>5.7558699999999997E-2</v>
      </c>
      <c r="I49" s="1">
        <v>5.53552E-2</v>
      </c>
      <c r="J49" s="5">
        <f t="shared" si="1"/>
        <v>2.2034999999999971E-3</v>
      </c>
      <c r="K49" s="6"/>
      <c r="L49" s="1">
        <v>0.33289999999999997</v>
      </c>
      <c r="M49" s="1">
        <v>0.3508</v>
      </c>
      <c r="N49" s="8">
        <f t="shared" si="2"/>
        <v>-1.7900000000000027E-2</v>
      </c>
      <c r="O49" s="7"/>
      <c r="P49" s="1">
        <v>0.31419999999999998</v>
      </c>
      <c r="Q49" s="1">
        <v>0.32919999999999999</v>
      </c>
      <c r="R49" s="8">
        <f t="shared" si="3"/>
        <v>-1.5000000000000013E-2</v>
      </c>
    </row>
    <row r="50" spans="2:18" s="2" customFormat="1">
      <c r="B50">
        <v>0</v>
      </c>
      <c r="C50">
        <v>1</v>
      </c>
      <c r="D50" s="1">
        <v>7.8971299999999998</v>
      </c>
      <c r="E50" s="1">
        <v>7.75556</v>
      </c>
      <c r="F50" s="5">
        <f t="shared" si="0"/>
        <v>0.14156999999999975</v>
      </c>
      <c r="G50" s="6"/>
      <c r="H50" s="1">
        <v>5.7603399999999999E-2</v>
      </c>
      <c r="I50" s="1">
        <v>5.6044999999999998E-2</v>
      </c>
      <c r="J50" s="5">
        <f t="shared" si="1"/>
        <v>1.5584000000000015E-3</v>
      </c>
      <c r="K50" s="6"/>
      <c r="L50" s="1">
        <v>0.33090000000000003</v>
      </c>
      <c r="M50" s="1">
        <v>0.34670000000000001</v>
      </c>
      <c r="N50" s="8">
        <f t="shared" si="2"/>
        <v>-1.5799999999999981E-2</v>
      </c>
      <c r="O50" s="7"/>
      <c r="P50" s="1">
        <v>0.31040000000000001</v>
      </c>
      <c r="Q50" s="1">
        <v>0.33239999999999997</v>
      </c>
      <c r="R50" s="8">
        <f t="shared" si="3"/>
        <v>-2.1999999999999964E-2</v>
      </c>
    </row>
    <row r="51" spans="2:18" s="2" customFormat="1">
      <c r="B51">
        <v>-1</v>
      </c>
      <c r="C51">
        <v>1</v>
      </c>
      <c r="D51" s="1">
        <v>7.98705</v>
      </c>
      <c r="E51" s="1">
        <v>7.91845</v>
      </c>
      <c r="F51" s="5">
        <f t="shared" si="0"/>
        <v>6.8599999999999994E-2</v>
      </c>
      <c r="G51" s="6"/>
      <c r="H51" s="1">
        <v>5.7681099999999999E-2</v>
      </c>
      <c r="I51" s="1">
        <v>5.6880800000000002E-2</v>
      </c>
      <c r="J51" s="5">
        <f t="shared" si="1"/>
        <v>8.0029999999999685E-4</v>
      </c>
      <c r="K51" s="6"/>
      <c r="L51" s="1">
        <v>0.34289999999999998</v>
      </c>
      <c r="M51" s="1">
        <v>0.3387</v>
      </c>
      <c r="N51" s="8">
        <f t="shared" si="2"/>
        <v>4.1999999999999815E-3</v>
      </c>
      <c r="O51" s="7"/>
      <c r="P51" s="1">
        <v>0.31909999999999999</v>
      </c>
      <c r="Q51" s="1">
        <v>0.31009999999999999</v>
      </c>
      <c r="R51" s="8">
        <f t="shared" si="3"/>
        <v>9.000000000000008E-3</v>
      </c>
    </row>
    <row r="52" spans="2:18" s="2" customFormat="1">
      <c r="B52">
        <v>-2</v>
      </c>
      <c r="C52">
        <v>1</v>
      </c>
      <c r="D52" s="1">
        <v>7.8875799999999998</v>
      </c>
      <c r="E52" s="1">
        <v>7.8817199999999996</v>
      </c>
      <c r="F52" s="5">
        <f t="shared" si="0"/>
        <v>5.8600000000001984E-3</v>
      </c>
      <c r="G52" s="6"/>
      <c r="H52" s="1">
        <v>5.70921E-2</v>
      </c>
      <c r="I52" s="1">
        <v>5.8145599999999999E-2</v>
      </c>
      <c r="J52" s="5">
        <f t="shared" si="1"/>
        <v>-1.0534999999999989E-3</v>
      </c>
      <c r="K52" s="6"/>
      <c r="L52" s="1">
        <v>0.34599999999999997</v>
      </c>
      <c r="M52" s="1">
        <v>0.34429999999999999</v>
      </c>
      <c r="N52" s="8">
        <f t="shared" si="2"/>
        <v>1.6999999999999793E-3</v>
      </c>
      <c r="O52" s="7"/>
      <c r="P52" s="1">
        <v>0.32279999999999998</v>
      </c>
      <c r="Q52" s="1">
        <v>0.32819999999999999</v>
      </c>
      <c r="R52" s="8">
        <f t="shared" si="3"/>
        <v>-5.4000000000000159E-3</v>
      </c>
    </row>
    <row r="53" spans="2:18" s="2" customFormat="1">
      <c r="B53">
        <v>-3</v>
      </c>
      <c r="C53">
        <v>1</v>
      </c>
      <c r="D53" s="1">
        <v>8.0167900000000003</v>
      </c>
      <c r="E53" s="1">
        <v>8.0373999999999999</v>
      </c>
      <c r="F53" s="5">
        <f t="shared" si="0"/>
        <v>-2.0609999999999573E-2</v>
      </c>
      <c r="G53" s="6"/>
      <c r="H53" s="1">
        <v>5.9402700000000003E-2</v>
      </c>
      <c r="I53" s="1">
        <v>5.89458E-2</v>
      </c>
      <c r="J53" s="5">
        <f t="shared" si="1"/>
        <v>4.5690000000000314E-4</v>
      </c>
      <c r="K53" s="6"/>
      <c r="L53" s="1">
        <v>0.34089999999999998</v>
      </c>
      <c r="M53" s="1">
        <v>0.3377</v>
      </c>
      <c r="N53" s="8">
        <f t="shared" si="2"/>
        <v>3.1999999999999806E-3</v>
      </c>
      <c r="O53" s="7"/>
      <c r="P53" s="1">
        <v>0.31309999999999999</v>
      </c>
      <c r="Q53" s="1">
        <v>0.30609999999999998</v>
      </c>
      <c r="R53" s="8">
        <f t="shared" si="3"/>
        <v>7.0000000000000062E-3</v>
      </c>
    </row>
    <row r="54" spans="2:18" s="2" customFormat="1">
      <c r="B54">
        <v>-4</v>
      </c>
      <c r="C54">
        <v>1</v>
      </c>
      <c r="D54" s="1">
        <v>7.6445699999999999</v>
      </c>
      <c r="E54" s="1">
        <v>7.6704400000000001</v>
      </c>
      <c r="F54" s="5">
        <f t="shared" si="0"/>
        <v>-2.5870000000000282E-2</v>
      </c>
      <c r="G54" s="6"/>
      <c r="H54" s="1">
        <v>5.5295700000000003E-2</v>
      </c>
      <c r="I54" s="1">
        <v>5.5344200000000003E-2</v>
      </c>
      <c r="J54" s="5">
        <f t="shared" si="1"/>
        <v>-4.8499999999999932E-5</v>
      </c>
      <c r="K54" s="6"/>
      <c r="L54" s="1">
        <v>0.33529999999999999</v>
      </c>
      <c r="M54" s="1">
        <v>0.37309999999999999</v>
      </c>
      <c r="N54" s="8">
        <f t="shared" si="2"/>
        <v>-3.78E-2</v>
      </c>
      <c r="O54" s="7"/>
      <c r="P54" s="1">
        <v>0.30740000000000001</v>
      </c>
      <c r="Q54" s="1">
        <v>0.36009999999999998</v>
      </c>
      <c r="R54" s="8">
        <f t="shared" si="3"/>
        <v>-5.2699999999999969E-2</v>
      </c>
    </row>
    <row r="55" spans="2:18" s="2" customFormat="1">
      <c r="B55">
        <v>-5</v>
      </c>
      <c r="C55">
        <v>1</v>
      </c>
      <c r="D55" s="1">
        <v>7.5465999999999998</v>
      </c>
      <c r="E55" s="1">
        <v>7.6311999999999998</v>
      </c>
      <c r="F55" s="5">
        <f t="shared" si="0"/>
        <v>-8.4600000000000009E-2</v>
      </c>
      <c r="G55" s="6"/>
      <c r="H55" s="1">
        <v>5.4640500000000002E-2</v>
      </c>
      <c r="I55" s="1">
        <v>5.55545E-2</v>
      </c>
      <c r="J55" s="5">
        <f t="shared" si="1"/>
        <v>-9.1399999999999815E-4</v>
      </c>
      <c r="K55" s="6"/>
      <c r="L55" s="1">
        <v>0.35189999999999999</v>
      </c>
      <c r="M55" s="1">
        <v>0.3463</v>
      </c>
      <c r="N55" s="8">
        <f t="shared" si="2"/>
        <v>5.5999999999999939E-3</v>
      </c>
      <c r="O55" s="7"/>
      <c r="P55" s="1">
        <v>0.33129999999999998</v>
      </c>
      <c r="Q55" s="1">
        <v>0.31830000000000003</v>
      </c>
      <c r="R55" s="8">
        <f t="shared" si="3"/>
        <v>1.2999999999999956E-2</v>
      </c>
    </row>
    <row r="56" spans="2:18" s="2" customFormat="1">
      <c r="B56">
        <v>-4</v>
      </c>
      <c r="C56">
        <v>2</v>
      </c>
      <c r="D56" s="1">
        <v>7.8195199999999998</v>
      </c>
      <c r="E56" s="1">
        <v>7.5431800000000004</v>
      </c>
      <c r="F56" s="5">
        <f t="shared" si="0"/>
        <v>0.27633999999999936</v>
      </c>
      <c r="G56" s="6"/>
      <c r="H56" s="1">
        <v>5.6525199999999998E-2</v>
      </c>
      <c r="I56" s="1">
        <v>5.41079E-2</v>
      </c>
      <c r="J56" s="5">
        <f t="shared" si="1"/>
        <v>2.4172999999999972E-3</v>
      </c>
      <c r="K56" s="6"/>
      <c r="L56" s="1">
        <v>0.35299999999999998</v>
      </c>
      <c r="M56" s="1">
        <v>0.36670000000000003</v>
      </c>
      <c r="N56" s="8">
        <f t="shared" si="2"/>
        <v>-1.3700000000000045E-2</v>
      </c>
      <c r="O56" s="7"/>
      <c r="P56" s="1">
        <v>0.3337</v>
      </c>
      <c r="Q56" s="1">
        <v>0.34260000000000002</v>
      </c>
      <c r="R56" s="8">
        <f t="shared" si="3"/>
        <v>-8.900000000000019E-3</v>
      </c>
    </row>
    <row r="57" spans="2:18" s="2" customFormat="1">
      <c r="B57">
        <v>-3</v>
      </c>
      <c r="C57">
        <v>2</v>
      </c>
      <c r="D57" s="1">
        <v>7.7344799999999996</v>
      </c>
      <c r="E57" s="1">
        <v>7.8606999999999996</v>
      </c>
      <c r="F57" s="5">
        <f t="shared" si="0"/>
        <v>-0.12622</v>
      </c>
      <c r="G57" s="6"/>
      <c r="H57" s="1">
        <v>5.6744099999999999E-2</v>
      </c>
      <c r="I57" s="1">
        <v>5.7497800000000002E-2</v>
      </c>
      <c r="J57" s="5">
        <f t="shared" si="1"/>
        <v>-7.5370000000000298E-4</v>
      </c>
      <c r="K57" s="6"/>
      <c r="L57" s="1">
        <v>0.3498</v>
      </c>
      <c r="M57" s="1">
        <v>0.32500000000000001</v>
      </c>
      <c r="N57" s="8">
        <f t="shared" si="2"/>
        <v>2.4799999999999989E-2</v>
      </c>
      <c r="O57" s="7"/>
      <c r="P57" s="1">
        <v>0.33429999999999999</v>
      </c>
      <c r="Q57" s="1">
        <v>0.30780000000000002</v>
      </c>
      <c r="R57" s="8">
        <f t="shared" si="3"/>
        <v>2.6499999999999968E-2</v>
      </c>
    </row>
    <row r="58" spans="2:18" s="2" customFormat="1">
      <c r="B58">
        <v>-2</v>
      </c>
      <c r="C58">
        <v>2</v>
      </c>
      <c r="D58" s="1">
        <v>7.8058100000000001</v>
      </c>
      <c r="E58" s="1">
        <v>7.8636799999999996</v>
      </c>
      <c r="F58" s="5">
        <f t="shared" si="0"/>
        <v>-5.7869999999999422E-2</v>
      </c>
      <c r="G58" s="6"/>
      <c r="H58" s="1">
        <v>5.5784100000000003E-2</v>
      </c>
      <c r="I58" s="1">
        <v>5.7220800000000002E-2</v>
      </c>
      <c r="J58" s="5">
        <f t="shared" si="1"/>
        <v>-1.4366999999999991E-3</v>
      </c>
      <c r="K58" s="6"/>
      <c r="L58" s="1">
        <v>0.34949999999999998</v>
      </c>
      <c r="M58" s="1">
        <v>0.33229999999999998</v>
      </c>
      <c r="N58" s="8">
        <f t="shared" si="2"/>
        <v>1.7199999999999993E-2</v>
      </c>
      <c r="O58" s="7"/>
      <c r="P58" s="1">
        <v>0.30940000000000001</v>
      </c>
      <c r="Q58" s="1">
        <v>0.31009999999999999</v>
      </c>
      <c r="R58" s="8">
        <f t="shared" si="3"/>
        <v>-6.9999999999997842E-4</v>
      </c>
    </row>
    <row r="59" spans="2:18" s="2" customFormat="1">
      <c r="B59">
        <v>-1</v>
      </c>
      <c r="C59">
        <v>2</v>
      </c>
      <c r="D59" s="1">
        <v>7.8036399999999997</v>
      </c>
      <c r="E59" s="1">
        <v>7.8948799999999997</v>
      </c>
      <c r="F59" s="5">
        <f t="shared" si="0"/>
        <v>-9.1239999999999988E-2</v>
      </c>
      <c r="G59" s="6"/>
      <c r="H59" s="1">
        <v>5.65511E-2</v>
      </c>
      <c r="I59" s="1">
        <v>5.8108399999999998E-2</v>
      </c>
      <c r="J59" s="5">
        <f t="shared" si="1"/>
        <v>-1.5572999999999976E-3</v>
      </c>
      <c r="K59" s="6"/>
      <c r="L59" s="1">
        <v>0.34749999999999998</v>
      </c>
      <c r="M59" s="1">
        <v>0.3548</v>
      </c>
      <c r="N59" s="8">
        <f t="shared" si="2"/>
        <v>-7.3000000000000287E-3</v>
      </c>
      <c r="O59" s="7"/>
      <c r="P59" s="1">
        <v>0.32450000000000001</v>
      </c>
      <c r="Q59" s="1">
        <v>0.3407</v>
      </c>
      <c r="R59" s="8">
        <f t="shared" si="3"/>
        <v>-1.6199999999999992E-2</v>
      </c>
    </row>
    <row r="60" spans="2:18" s="2" customFormat="1">
      <c r="B60">
        <v>0</v>
      </c>
      <c r="C60">
        <v>2</v>
      </c>
      <c r="D60" s="1">
        <v>7.7582199999999997</v>
      </c>
      <c r="E60" s="1">
        <v>7.6742400000000002</v>
      </c>
      <c r="F60" s="5">
        <f t="shared" si="0"/>
        <v>8.3979999999999499E-2</v>
      </c>
      <c r="G60" s="6"/>
      <c r="H60" s="1">
        <v>5.6076800000000003E-2</v>
      </c>
      <c r="I60" s="1">
        <v>5.6148799999999999E-2</v>
      </c>
      <c r="J60" s="5">
        <f t="shared" si="1"/>
        <v>-7.1999999999995679E-5</v>
      </c>
      <c r="K60" s="6"/>
      <c r="L60" s="1">
        <v>0.35120000000000001</v>
      </c>
      <c r="M60" s="1">
        <v>0.3574</v>
      </c>
      <c r="N60" s="8">
        <f t="shared" si="2"/>
        <v>-6.1999999999999833E-3</v>
      </c>
      <c r="O60" s="7"/>
      <c r="P60" s="1">
        <v>0.3291</v>
      </c>
      <c r="Q60" s="1">
        <v>0.33929999999999999</v>
      </c>
      <c r="R60" s="8">
        <f t="shared" si="3"/>
        <v>-1.0199999999999987E-2</v>
      </c>
    </row>
    <row r="61" spans="2:18" s="2" customFormat="1">
      <c r="B61">
        <v>1</v>
      </c>
      <c r="C61">
        <v>2</v>
      </c>
      <c r="D61" s="1">
        <v>7.87493</v>
      </c>
      <c r="E61" s="1">
        <v>7.8995199999999999</v>
      </c>
      <c r="F61" s="5">
        <f t="shared" si="0"/>
        <v>-2.458999999999989E-2</v>
      </c>
      <c r="G61" s="6"/>
      <c r="H61" s="1">
        <v>5.6247900000000003E-2</v>
      </c>
      <c r="I61" s="1">
        <v>5.79468E-2</v>
      </c>
      <c r="J61" s="5">
        <f t="shared" si="1"/>
        <v>-1.6988999999999962E-3</v>
      </c>
      <c r="K61" s="6"/>
      <c r="L61" s="1">
        <v>0.3397</v>
      </c>
      <c r="M61" s="1">
        <v>0.3508</v>
      </c>
      <c r="N61" s="8">
        <f t="shared" si="2"/>
        <v>-1.1099999999999999E-2</v>
      </c>
      <c r="O61" s="7"/>
      <c r="P61" s="1">
        <v>0.31719999999999998</v>
      </c>
      <c r="Q61" s="1">
        <v>0.3226</v>
      </c>
      <c r="R61" s="8">
        <f t="shared" si="3"/>
        <v>-5.4000000000000159E-3</v>
      </c>
    </row>
    <row r="62" spans="2:18" s="2" customFormat="1">
      <c r="B62">
        <v>2</v>
      </c>
      <c r="C62">
        <v>2</v>
      </c>
      <c r="D62" s="1">
        <v>7.9660200000000003</v>
      </c>
      <c r="E62" s="1">
        <v>7.9119099999999998</v>
      </c>
      <c r="F62" s="5">
        <f t="shared" si="0"/>
        <v>5.4110000000000547E-2</v>
      </c>
      <c r="G62" s="6"/>
      <c r="H62" s="1">
        <v>5.7777500000000002E-2</v>
      </c>
      <c r="I62" s="1">
        <v>5.7209099999999999E-2</v>
      </c>
      <c r="J62" s="5">
        <f t="shared" si="1"/>
        <v>5.6840000000000362E-4</v>
      </c>
      <c r="K62" s="6"/>
      <c r="L62" s="1">
        <v>0.33069999999999999</v>
      </c>
      <c r="M62" s="1">
        <v>0.34439999999999998</v>
      </c>
      <c r="N62" s="8">
        <f t="shared" si="2"/>
        <v>-1.369999999999999E-2</v>
      </c>
      <c r="O62" s="7"/>
      <c r="P62" s="1">
        <v>0.31319999999999998</v>
      </c>
      <c r="Q62" s="1">
        <v>0.32319999999999999</v>
      </c>
      <c r="R62" s="8">
        <f t="shared" si="3"/>
        <v>-1.0000000000000009E-2</v>
      </c>
    </row>
    <row r="63" spans="2:18" s="2" customFormat="1">
      <c r="B63">
        <v>3</v>
      </c>
      <c r="C63">
        <v>2</v>
      </c>
      <c r="D63" s="1">
        <v>7.8413700000000004</v>
      </c>
      <c r="E63" s="1">
        <v>8.0968999999999998</v>
      </c>
      <c r="F63" s="5">
        <f t="shared" si="0"/>
        <v>-0.25552999999999937</v>
      </c>
      <c r="G63" s="6"/>
      <c r="H63" s="1">
        <v>5.5641999999999997E-2</v>
      </c>
      <c r="I63" s="1">
        <v>5.95259E-2</v>
      </c>
      <c r="J63" s="5">
        <f t="shared" si="1"/>
        <v>-3.8839000000000026E-3</v>
      </c>
      <c r="K63" s="6"/>
      <c r="L63" s="1">
        <v>0.3589</v>
      </c>
      <c r="M63" s="1">
        <v>0.33410000000000001</v>
      </c>
      <c r="N63" s="8">
        <f t="shared" si="2"/>
        <v>2.4799999999999989E-2</v>
      </c>
      <c r="O63" s="7"/>
      <c r="P63" s="1">
        <v>0.32600000000000001</v>
      </c>
      <c r="Q63" s="1">
        <v>0.314</v>
      </c>
      <c r="R63" s="8">
        <f t="shared" si="3"/>
        <v>1.2000000000000011E-2</v>
      </c>
    </row>
    <row r="64" spans="2:18" s="2" customFormat="1">
      <c r="B64">
        <v>4</v>
      </c>
      <c r="C64">
        <v>2</v>
      </c>
      <c r="D64" s="1">
        <v>7.9912700000000001</v>
      </c>
      <c r="E64" s="1">
        <v>7.7697599999999998</v>
      </c>
      <c r="F64" s="5">
        <f t="shared" si="0"/>
        <v>0.22151000000000032</v>
      </c>
      <c r="G64" s="6"/>
      <c r="H64" s="1">
        <v>5.9511799999999997E-2</v>
      </c>
      <c r="I64" s="1">
        <v>5.7392499999999999E-2</v>
      </c>
      <c r="J64" s="5">
        <f t="shared" si="1"/>
        <v>2.1192999999999976E-3</v>
      </c>
      <c r="K64" s="6"/>
      <c r="L64" s="1">
        <v>0.3357</v>
      </c>
      <c r="M64" s="1">
        <v>0.31759999999999999</v>
      </c>
      <c r="N64" s="8">
        <f t="shared" si="2"/>
        <v>1.8100000000000005E-2</v>
      </c>
      <c r="O64" s="7"/>
      <c r="P64" s="1">
        <v>0.31</v>
      </c>
      <c r="Q64" s="1">
        <v>0.29749999999999999</v>
      </c>
      <c r="R64" s="8">
        <f t="shared" si="3"/>
        <v>1.2500000000000011E-2</v>
      </c>
    </row>
    <row r="65" spans="2:18" s="2" customFormat="1">
      <c r="B65">
        <v>3</v>
      </c>
      <c r="C65">
        <v>3</v>
      </c>
      <c r="D65" s="1">
        <v>7.7378400000000003</v>
      </c>
      <c r="E65" s="1">
        <v>7.8838900000000001</v>
      </c>
      <c r="F65" s="5">
        <f t="shared" si="0"/>
        <v>-0.14604999999999979</v>
      </c>
      <c r="G65" s="6"/>
      <c r="H65" s="1">
        <v>5.5657600000000002E-2</v>
      </c>
      <c r="I65" s="1">
        <v>5.8236400000000001E-2</v>
      </c>
      <c r="J65" s="5">
        <f t="shared" si="1"/>
        <v>-2.5787999999999991E-3</v>
      </c>
      <c r="K65" s="6"/>
      <c r="L65" s="1">
        <v>0.35520000000000002</v>
      </c>
      <c r="M65" s="1">
        <v>0.33450000000000002</v>
      </c>
      <c r="N65" s="8">
        <f t="shared" si="2"/>
        <v>2.0699999999999996E-2</v>
      </c>
      <c r="O65" s="7"/>
      <c r="P65" s="1">
        <v>0.32819999999999999</v>
      </c>
      <c r="Q65" s="1">
        <v>0.3201</v>
      </c>
      <c r="R65" s="8">
        <f t="shared" si="3"/>
        <v>8.0999999999999961E-3</v>
      </c>
    </row>
    <row r="66" spans="2:18" s="2" customFormat="1">
      <c r="B66">
        <v>2</v>
      </c>
      <c r="C66">
        <v>3</v>
      </c>
      <c r="D66" s="1">
        <v>7.7343700000000002</v>
      </c>
      <c r="E66" s="1">
        <v>5.5728200000000001</v>
      </c>
      <c r="F66" s="5">
        <f t="shared" si="0"/>
        <v>2.1615500000000001</v>
      </c>
      <c r="G66" s="6"/>
      <c r="H66" s="1">
        <v>5.4931500000000001E-2</v>
      </c>
      <c r="I66" s="1">
        <v>5.4080099999999999E-2</v>
      </c>
      <c r="J66" s="5">
        <f t="shared" si="1"/>
        <v>8.5140000000000216E-4</v>
      </c>
      <c r="K66" s="6"/>
      <c r="L66" s="1">
        <v>0.3569</v>
      </c>
      <c r="M66" s="1">
        <v>0.35909999999999997</v>
      </c>
      <c r="N66" s="8">
        <f t="shared" si="2"/>
        <v>-2.1999999999999797E-3</v>
      </c>
      <c r="O66" s="7"/>
      <c r="P66" s="1">
        <v>0.31190000000000001</v>
      </c>
      <c r="Q66" s="1">
        <v>0.31540000000000001</v>
      </c>
      <c r="R66" s="8">
        <f t="shared" si="3"/>
        <v>-3.5000000000000031E-3</v>
      </c>
    </row>
    <row r="67" spans="2:18" s="2" customFormat="1">
      <c r="B67">
        <v>1</v>
      </c>
      <c r="C67">
        <v>3</v>
      </c>
      <c r="D67" s="1">
        <v>7.6697600000000001</v>
      </c>
      <c r="E67" s="1">
        <v>7.7051699999999999</v>
      </c>
      <c r="F67" s="5">
        <f t="shared" si="0"/>
        <v>-3.5409999999999719E-2</v>
      </c>
      <c r="G67" s="6"/>
      <c r="H67" s="1">
        <v>5.6067800000000001E-2</v>
      </c>
      <c r="I67" s="1">
        <v>5.8708200000000002E-2</v>
      </c>
      <c r="J67" s="5">
        <f t="shared" si="1"/>
        <v>-2.6404000000000011E-3</v>
      </c>
      <c r="K67" s="6"/>
      <c r="L67" s="1">
        <v>0.34720000000000001</v>
      </c>
      <c r="M67" s="1">
        <v>0.32519999999999999</v>
      </c>
      <c r="N67" s="8">
        <f t="shared" si="2"/>
        <v>2.200000000000002E-2</v>
      </c>
      <c r="O67" s="7"/>
      <c r="P67" s="1">
        <v>0.33339999999999997</v>
      </c>
      <c r="Q67" s="1">
        <v>0.30570000000000003</v>
      </c>
      <c r="R67" s="8">
        <f t="shared" si="3"/>
        <v>2.7699999999999947E-2</v>
      </c>
    </row>
    <row r="68" spans="2:18" s="2" customFormat="1">
      <c r="B68">
        <v>0</v>
      </c>
      <c r="C68">
        <v>3</v>
      </c>
      <c r="D68" s="1">
        <v>7.7122999999999999</v>
      </c>
      <c r="E68" s="1">
        <v>7.7307199999999998</v>
      </c>
      <c r="F68" s="5">
        <f t="shared" si="0"/>
        <v>-1.8419999999999881E-2</v>
      </c>
      <c r="G68" s="6"/>
      <c r="H68" s="1">
        <v>5.5052900000000002E-2</v>
      </c>
      <c r="I68" s="1">
        <v>5.6339399999999998E-2</v>
      </c>
      <c r="J68" s="5">
        <f t="shared" si="1"/>
        <v>-1.286499999999996E-3</v>
      </c>
      <c r="K68" s="6"/>
      <c r="L68" s="1">
        <v>0.33960000000000001</v>
      </c>
      <c r="M68" s="1">
        <v>0.33300000000000002</v>
      </c>
      <c r="N68" s="8">
        <f t="shared" si="2"/>
        <v>6.5999999999999948E-3</v>
      </c>
      <c r="O68" s="7"/>
      <c r="P68" s="1">
        <v>0.31790000000000002</v>
      </c>
      <c r="Q68" s="1">
        <v>0.29299999999999998</v>
      </c>
      <c r="R68" s="8">
        <f t="shared" si="3"/>
        <v>2.4900000000000033E-2</v>
      </c>
    </row>
    <row r="69" spans="2:18" s="2" customFormat="1">
      <c r="B69">
        <v>-1</v>
      </c>
      <c r="C69">
        <v>3</v>
      </c>
      <c r="D69" s="1">
        <v>7.7392500000000002</v>
      </c>
      <c r="E69" s="1">
        <v>7.7859400000000001</v>
      </c>
      <c r="F69" s="5">
        <f t="shared" ref="F69:F74" si="4">D69-E69</f>
        <v>-4.6689999999999898E-2</v>
      </c>
      <c r="G69" s="6"/>
      <c r="H69" s="1">
        <v>5.6307299999999998E-2</v>
      </c>
      <c r="I69" s="1">
        <v>5.6231799999999998E-2</v>
      </c>
      <c r="J69" s="5">
        <f t="shared" ref="J69:J74" si="5">H69-I69</f>
        <v>7.5499999999999179E-5</v>
      </c>
      <c r="K69" s="6"/>
      <c r="L69" s="1">
        <v>0.34870000000000001</v>
      </c>
      <c r="M69" s="1">
        <v>0.35670000000000002</v>
      </c>
      <c r="N69" s="8">
        <f t="shared" ref="N69:N74" si="6">L69-M69</f>
        <v>-8.0000000000000071E-3</v>
      </c>
      <c r="O69" s="7"/>
      <c r="P69" s="1">
        <v>0.33450000000000002</v>
      </c>
      <c r="Q69" s="1">
        <v>0.31569999999999998</v>
      </c>
      <c r="R69" s="8">
        <f t="shared" ref="R69:R74" si="7">P69-Q69</f>
        <v>1.8800000000000039E-2</v>
      </c>
    </row>
    <row r="70" spans="2:18" s="2" customFormat="1">
      <c r="B70">
        <v>-2</v>
      </c>
      <c r="C70">
        <v>3</v>
      </c>
      <c r="D70" s="1">
        <v>7.7966899999999999</v>
      </c>
      <c r="E70" s="1">
        <v>7.7537000000000003</v>
      </c>
      <c r="F70" s="5">
        <f t="shared" si="4"/>
        <v>4.298999999999964E-2</v>
      </c>
      <c r="G70" s="6"/>
      <c r="H70" s="1">
        <v>5.6721500000000001E-2</v>
      </c>
      <c r="I70" s="1">
        <v>5.6076899999999999E-2</v>
      </c>
      <c r="J70" s="5">
        <f t="shared" si="5"/>
        <v>6.4460000000000212E-4</v>
      </c>
      <c r="K70" s="6"/>
      <c r="L70" s="1">
        <v>0.34860000000000002</v>
      </c>
      <c r="M70" s="1">
        <v>0.33339999999999997</v>
      </c>
      <c r="N70" s="8">
        <f t="shared" si="6"/>
        <v>1.5200000000000047E-2</v>
      </c>
      <c r="O70" s="7"/>
      <c r="P70" s="1">
        <v>0.33090000000000003</v>
      </c>
      <c r="Q70" s="1">
        <v>0.30470000000000003</v>
      </c>
      <c r="R70" s="8">
        <f t="shared" si="7"/>
        <v>2.6200000000000001E-2</v>
      </c>
    </row>
    <row r="71" spans="2:18" s="2" customFormat="1">
      <c r="B71">
        <v>-3</v>
      </c>
      <c r="C71">
        <v>3</v>
      </c>
      <c r="D71" s="1">
        <v>7.4091100000000001</v>
      </c>
      <c r="E71" s="1">
        <v>7.4837800000000003</v>
      </c>
      <c r="F71" s="5">
        <f t="shared" si="4"/>
        <v>-7.4670000000000236E-2</v>
      </c>
      <c r="G71" s="6"/>
      <c r="H71" s="1">
        <v>5.3732799999999997E-2</v>
      </c>
      <c r="I71" s="1">
        <v>5.4324400000000002E-2</v>
      </c>
      <c r="J71" s="5">
        <f t="shared" si="5"/>
        <v>-5.9160000000000462E-4</v>
      </c>
      <c r="K71" s="6"/>
      <c r="L71" s="1">
        <v>0.34160000000000001</v>
      </c>
      <c r="M71" s="1">
        <v>0.3397</v>
      </c>
      <c r="N71" s="8">
        <f t="shared" si="6"/>
        <v>1.9000000000000128E-3</v>
      </c>
      <c r="O71" s="7"/>
      <c r="P71" s="1">
        <v>0.31759999999999999</v>
      </c>
      <c r="Q71" s="1">
        <v>0.32429999999999998</v>
      </c>
      <c r="R71" s="8">
        <f t="shared" si="7"/>
        <v>-6.6999999999999837E-3</v>
      </c>
    </row>
    <row r="72" spans="2:18" s="2" customFormat="1">
      <c r="B72">
        <v>-1</v>
      </c>
      <c r="C72">
        <v>4</v>
      </c>
      <c r="D72" s="1">
        <v>7.4468699999999997</v>
      </c>
      <c r="E72" s="1">
        <v>7.4607799999999997</v>
      </c>
      <c r="F72" s="5">
        <f t="shared" si="4"/>
        <v>-1.3910000000000089E-2</v>
      </c>
      <c r="G72" s="6"/>
      <c r="H72" s="1">
        <v>5.5027800000000002E-2</v>
      </c>
      <c r="I72" s="1">
        <v>5.5991600000000002E-2</v>
      </c>
      <c r="J72" s="5">
        <f t="shared" si="5"/>
        <v>-9.6380000000000077E-4</v>
      </c>
      <c r="K72" s="6"/>
      <c r="L72" s="1">
        <v>0.34760000000000002</v>
      </c>
      <c r="M72" s="1">
        <v>0.34250000000000003</v>
      </c>
      <c r="N72" s="8">
        <f t="shared" si="6"/>
        <v>5.0999999999999934E-3</v>
      </c>
      <c r="O72" s="7"/>
      <c r="P72" s="1">
        <v>0.31819999999999998</v>
      </c>
      <c r="Q72" s="1">
        <v>0.30580000000000002</v>
      </c>
      <c r="R72" s="8">
        <f t="shared" si="7"/>
        <v>1.2399999999999967E-2</v>
      </c>
    </row>
    <row r="73" spans="2:18" s="2" customFormat="1">
      <c r="B73">
        <v>0</v>
      </c>
      <c r="C73">
        <v>4</v>
      </c>
      <c r="D73" s="1">
        <v>7.5356199999999998</v>
      </c>
      <c r="E73" s="1">
        <v>7.8013700000000004</v>
      </c>
      <c r="F73" s="5">
        <f t="shared" si="4"/>
        <v>-0.2657500000000006</v>
      </c>
      <c r="G73" s="6"/>
      <c r="H73" s="1">
        <v>5.3250600000000002E-2</v>
      </c>
      <c r="I73" s="1">
        <v>5.8477800000000003E-2</v>
      </c>
      <c r="J73" s="5">
        <f t="shared" si="5"/>
        <v>-5.2272000000000013E-3</v>
      </c>
      <c r="K73" s="6"/>
      <c r="L73" s="1">
        <v>0.3503</v>
      </c>
      <c r="M73" s="1">
        <v>0.3332</v>
      </c>
      <c r="N73" s="8">
        <f t="shared" si="6"/>
        <v>1.7100000000000004E-2</v>
      </c>
      <c r="O73" s="7"/>
      <c r="P73" s="1">
        <v>0.33150000000000002</v>
      </c>
      <c r="Q73" s="1">
        <v>0.31969999999999998</v>
      </c>
      <c r="R73" s="8">
        <f t="shared" si="7"/>
        <v>1.1800000000000033E-2</v>
      </c>
    </row>
    <row r="74" spans="2:18" s="2" customFormat="1">
      <c r="B74">
        <v>1</v>
      </c>
      <c r="C74">
        <v>4</v>
      </c>
      <c r="D74" s="1">
        <v>7.4073599999999997</v>
      </c>
      <c r="E74" s="1">
        <v>7.6018299999999996</v>
      </c>
      <c r="F74" s="5">
        <f t="shared" si="4"/>
        <v>-0.19446999999999992</v>
      </c>
      <c r="G74" s="6"/>
      <c r="H74" s="1">
        <v>5.6055199999999999E-2</v>
      </c>
      <c r="I74" s="1">
        <v>5.5771300000000003E-2</v>
      </c>
      <c r="J74" s="5">
        <f t="shared" si="5"/>
        <v>2.8389999999999666E-4</v>
      </c>
      <c r="K74" s="6"/>
      <c r="L74" s="1">
        <v>0.36599999999999999</v>
      </c>
      <c r="M74" s="1">
        <v>0.3584</v>
      </c>
      <c r="N74" s="8">
        <f t="shared" si="6"/>
        <v>7.5999999999999956E-3</v>
      </c>
      <c r="O74" s="7"/>
      <c r="P74" s="1">
        <v>0.35299999999999998</v>
      </c>
      <c r="Q74" s="1">
        <v>0.33500000000000002</v>
      </c>
      <c r="R74" s="8">
        <f t="shared" si="7"/>
        <v>1.799999999999996E-2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2.4845199749997664</v>
      </c>
      <c r="D78" s="21">
        <f>AVERAGE(D4:E74)</f>
        <v>7.7919374647887327</v>
      </c>
      <c r="E78" s="16"/>
      <c r="F78" s="16">
        <f>STDEV(F4:F74)</f>
        <v>0.30421527670834742</v>
      </c>
      <c r="G78" s="16"/>
      <c r="H78" s="17">
        <f>AVERAGE(H4:I74)</f>
        <v>5.663664718309859E-2</v>
      </c>
      <c r="I78" s="16"/>
      <c r="J78" s="16">
        <f>STDEV(J4:J74)</f>
        <v>1.6463878379218979E-3</v>
      </c>
      <c r="K78" s="16"/>
      <c r="L78" s="17">
        <f>AVERAGE(L4:M74)</f>
        <v>0.34100563380281668</v>
      </c>
      <c r="M78" s="16"/>
      <c r="N78" s="16">
        <f>STDEV(N4:N74)</f>
        <v>1.5864593025704359E-2</v>
      </c>
      <c r="O78" s="16"/>
      <c r="P78" s="17">
        <f>AVERAGE(P4:Q74)</f>
        <v>0.31704295774647867</v>
      </c>
      <c r="Q78" s="16"/>
      <c r="R78" s="22">
        <f>STDEV(R4:R74)</f>
        <v>1.82734413825026E-2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1.5864593025704359E-2</v>
      </c>
      <c r="O80" s="25"/>
      <c r="P80" s="25"/>
      <c r="Q80" s="25"/>
      <c r="R80" s="26">
        <f>R78</f>
        <v>1.82734413825026E-2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86"/>
  <sheetViews>
    <sheetView topLeftCell="A52" workbookViewId="0">
      <selection activeCell="I92" sqref="I92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0.36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29.5168</v>
      </c>
      <c r="E4" s="1">
        <v>32.232100000000003</v>
      </c>
      <c r="F4" s="5">
        <f>D4-E4</f>
        <v>-2.7153000000000027</v>
      </c>
      <c r="G4" s="6"/>
      <c r="H4" s="1">
        <v>0.17626</v>
      </c>
      <c r="I4" s="1">
        <v>0.191937</v>
      </c>
      <c r="J4" s="5">
        <f>H4-I4</f>
        <v>-1.5676999999999996E-2</v>
      </c>
      <c r="K4" s="6"/>
      <c r="L4" s="1">
        <v>0.49120000000000003</v>
      </c>
      <c r="M4" s="1">
        <v>0.44840000000000002</v>
      </c>
      <c r="N4" s="8">
        <f>L4-M4</f>
        <v>4.2800000000000005E-2</v>
      </c>
      <c r="O4" s="7"/>
      <c r="P4" s="1">
        <v>0.39439999999999997</v>
      </c>
      <c r="Q4" s="1">
        <v>0.34670000000000001</v>
      </c>
      <c r="R4" s="8">
        <f>P4-Q4</f>
        <v>4.7699999999999965E-2</v>
      </c>
    </row>
    <row r="5" spans="1:18" s="2" customFormat="1">
      <c r="B5">
        <v>0</v>
      </c>
      <c r="C5">
        <v>-4</v>
      </c>
      <c r="D5" s="1">
        <v>33.565100000000001</v>
      </c>
      <c r="E5" s="1">
        <v>28.739599999999999</v>
      </c>
      <c r="F5" s="5">
        <f t="shared" ref="F5:F68" si="0">D5-E5</f>
        <v>4.8255000000000017</v>
      </c>
      <c r="G5" s="6"/>
      <c r="H5" s="1">
        <v>0.20647099999999999</v>
      </c>
      <c r="I5" s="1">
        <v>0.17780099999999999</v>
      </c>
      <c r="J5" s="5">
        <f t="shared" ref="J5:J68" si="1">H5-I5</f>
        <v>2.8670000000000001E-2</v>
      </c>
      <c r="K5" s="6"/>
      <c r="L5" s="1">
        <v>0.3911</v>
      </c>
      <c r="M5" s="1">
        <v>0.47489999999999999</v>
      </c>
      <c r="N5" s="8">
        <f t="shared" ref="N5:N68" si="2">L5-M5</f>
        <v>-8.3799999999999986E-2</v>
      </c>
      <c r="O5" s="7"/>
      <c r="P5" s="1">
        <v>0.27739999999999998</v>
      </c>
      <c r="Q5" s="1">
        <v>0.3831</v>
      </c>
      <c r="R5" s="8">
        <f t="shared" ref="R5:R68" si="3">P5-Q5</f>
        <v>-0.10570000000000002</v>
      </c>
    </row>
    <row r="6" spans="1:18" s="2" customFormat="1">
      <c r="B6">
        <v>1</v>
      </c>
      <c r="C6">
        <v>-4</v>
      </c>
      <c r="D6" s="1">
        <v>30.5182</v>
      </c>
      <c r="E6" s="1">
        <v>31.774999999999999</v>
      </c>
      <c r="F6" s="5">
        <f t="shared" si="0"/>
        <v>-1.2567999999999984</v>
      </c>
      <c r="G6" s="6"/>
      <c r="H6" s="1">
        <v>0.18473000000000001</v>
      </c>
      <c r="I6" s="1">
        <v>0.190134</v>
      </c>
      <c r="J6" s="5">
        <f t="shared" si="1"/>
        <v>-5.4039999999999921E-3</v>
      </c>
      <c r="K6" s="6"/>
      <c r="L6" s="1">
        <v>0.4385</v>
      </c>
      <c r="M6" s="1">
        <v>0.48549999999999999</v>
      </c>
      <c r="N6" s="8">
        <f t="shared" si="2"/>
        <v>-4.6999999999999986E-2</v>
      </c>
      <c r="O6" s="7"/>
      <c r="P6" s="1">
        <v>0.33329999999999999</v>
      </c>
      <c r="Q6" s="1">
        <v>0.379</v>
      </c>
      <c r="R6" s="8">
        <f t="shared" si="3"/>
        <v>-4.5700000000000018E-2</v>
      </c>
    </row>
    <row r="7" spans="1:18" s="2" customFormat="1">
      <c r="B7">
        <v>3</v>
      </c>
      <c r="C7">
        <v>-3</v>
      </c>
      <c r="D7" s="1">
        <v>30.795500000000001</v>
      </c>
      <c r="E7" s="1">
        <v>30.228899999999999</v>
      </c>
      <c r="F7" s="5">
        <f t="shared" si="0"/>
        <v>0.5666000000000011</v>
      </c>
      <c r="G7" s="6"/>
      <c r="H7" s="1">
        <v>0.185725</v>
      </c>
      <c r="I7" s="1">
        <v>0.18504899999999999</v>
      </c>
      <c r="J7" s="5">
        <f t="shared" si="1"/>
        <v>6.7600000000000993E-4</v>
      </c>
      <c r="K7" s="6"/>
      <c r="L7" s="1">
        <v>0.47949999999999998</v>
      </c>
      <c r="M7" s="1">
        <v>0.4924</v>
      </c>
      <c r="N7" s="8">
        <f t="shared" si="2"/>
        <v>-1.2900000000000023E-2</v>
      </c>
      <c r="O7" s="7"/>
      <c r="P7" s="1">
        <v>0.38579999999999998</v>
      </c>
      <c r="Q7" s="1">
        <v>0.38529999999999998</v>
      </c>
      <c r="R7" s="8">
        <f t="shared" si="3"/>
        <v>5.0000000000000044E-4</v>
      </c>
    </row>
    <row r="8" spans="1:18" s="2" customFormat="1">
      <c r="B8">
        <v>2</v>
      </c>
      <c r="C8">
        <v>-3</v>
      </c>
      <c r="D8" s="1">
        <v>30.235900000000001</v>
      </c>
      <c r="E8" s="1">
        <v>31.0366</v>
      </c>
      <c r="F8" s="5">
        <f t="shared" si="0"/>
        <v>-0.80069999999999908</v>
      </c>
      <c r="G8" s="6"/>
      <c r="H8" s="1">
        <v>0.183333</v>
      </c>
      <c r="I8" s="1">
        <v>0.18646799999999999</v>
      </c>
      <c r="J8" s="5">
        <f t="shared" si="1"/>
        <v>-3.1349999999999989E-3</v>
      </c>
      <c r="K8" s="6"/>
      <c r="L8" s="1">
        <v>0.45050000000000001</v>
      </c>
      <c r="M8" s="1">
        <v>0.4622</v>
      </c>
      <c r="N8" s="8">
        <f t="shared" si="2"/>
        <v>-1.1699999999999988E-2</v>
      </c>
      <c r="O8" s="7"/>
      <c r="P8" s="1">
        <v>0.34770000000000001</v>
      </c>
      <c r="Q8" s="1">
        <v>0.34960000000000002</v>
      </c>
      <c r="R8" s="8">
        <f t="shared" si="3"/>
        <v>-1.9000000000000128E-3</v>
      </c>
    </row>
    <row r="9" spans="1:18" s="2" customFormat="1">
      <c r="B9">
        <v>1</v>
      </c>
      <c r="C9">
        <v>-3</v>
      </c>
      <c r="D9" s="1">
        <v>30.302700000000002</v>
      </c>
      <c r="E9" s="1">
        <v>32.017800000000001</v>
      </c>
      <c r="F9" s="5">
        <f t="shared" si="0"/>
        <v>-1.7150999999999996</v>
      </c>
      <c r="G9" s="6"/>
      <c r="H9" s="1">
        <v>0.18413299999999999</v>
      </c>
      <c r="I9" s="1">
        <v>0.197492</v>
      </c>
      <c r="J9" s="5">
        <f t="shared" si="1"/>
        <v>-1.335900000000001E-2</v>
      </c>
      <c r="K9" s="6"/>
      <c r="L9" s="1">
        <v>0.438</v>
      </c>
      <c r="M9" s="1">
        <v>0.4556</v>
      </c>
      <c r="N9" s="8">
        <f t="shared" si="2"/>
        <v>-1.7600000000000005E-2</v>
      </c>
      <c r="O9" s="7"/>
      <c r="P9" s="1">
        <v>0.3241</v>
      </c>
      <c r="Q9" s="1">
        <v>0.32179999999999997</v>
      </c>
      <c r="R9" s="8">
        <f t="shared" si="3"/>
        <v>2.3000000000000242E-3</v>
      </c>
    </row>
    <row r="10" spans="1:18" s="2" customFormat="1">
      <c r="B10">
        <v>0</v>
      </c>
      <c r="C10">
        <v>-3</v>
      </c>
      <c r="D10" s="1">
        <v>29.612400000000001</v>
      </c>
      <c r="E10" s="1">
        <v>30.444800000000001</v>
      </c>
      <c r="F10" s="5">
        <f t="shared" si="0"/>
        <v>-0.83239999999999981</v>
      </c>
      <c r="G10" s="6"/>
      <c r="H10" s="1">
        <v>0.179088</v>
      </c>
      <c r="I10" s="1">
        <v>0.18495900000000001</v>
      </c>
      <c r="J10" s="5">
        <f t="shared" si="1"/>
        <v>-5.8710000000000151E-3</v>
      </c>
      <c r="K10" s="6"/>
      <c r="L10" s="1">
        <v>0.45639999999999997</v>
      </c>
      <c r="M10" s="1">
        <v>0.47439999999999999</v>
      </c>
      <c r="N10" s="8">
        <f t="shared" si="2"/>
        <v>-1.8000000000000016E-2</v>
      </c>
      <c r="O10" s="7"/>
      <c r="P10" s="1">
        <v>0.35049999999999998</v>
      </c>
      <c r="Q10" s="1">
        <v>0.37330000000000002</v>
      </c>
      <c r="R10" s="8">
        <f t="shared" si="3"/>
        <v>-2.2800000000000042E-2</v>
      </c>
    </row>
    <row r="11" spans="1:18" s="2" customFormat="1">
      <c r="B11">
        <v>-1</v>
      </c>
      <c r="C11">
        <v>-3</v>
      </c>
      <c r="D11" s="1">
        <v>31.4376</v>
      </c>
      <c r="E11" s="1">
        <v>29.634399999999999</v>
      </c>
      <c r="F11" s="5">
        <f t="shared" si="0"/>
        <v>1.8032000000000004</v>
      </c>
      <c r="G11" s="6"/>
      <c r="H11" s="1">
        <v>0.18956799999999999</v>
      </c>
      <c r="I11" s="1">
        <v>0.187142</v>
      </c>
      <c r="J11" s="5">
        <f t="shared" si="1"/>
        <v>2.4259999999999837E-3</v>
      </c>
      <c r="K11" s="6"/>
      <c r="L11" s="1">
        <v>0.47489999999999999</v>
      </c>
      <c r="M11" s="1">
        <v>0.49480000000000002</v>
      </c>
      <c r="N11" s="8">
        <f t="shared" si="2"/>
        <v>-1.9900000000000029E-2</v>
      </c>
      <c r="O11" s="7"/>
      <c r="P11" s="1">
        <v>0.3518</v>
      </c>
      <c r="Q11" s="1">
        <v>0.37580000000000002</v>
      </c>
      <c r="R11" s="8">
        <f t="shared" si="3"/>
        <v>-2.4000000000000021E-2</v>
      </c>
    </row>
    <row r="12" spans="1:18" s="2" customFormat="1">
      <c r="B12">
        <v>-2</v>
      </c>
      <c r="C12">
        <v>-3</v>
      </c>
      <c r="D12" s="1">
        <v>30.3446</v>
      </c>
      <c r="E12" s="1">
        <v>33.050899999999999</v>
      </c>
      <c r="F12" s="5">
        <f t="shared" si="0"/>
        <v>-2.7062999999999988</v>
      </c>
      <c r="G12" s="6"/>
      <c r="H12" s="1">
        <v>0.18525900000000001</v>
      </c>
      <c r="I12" s="1">
        <v>0.19408800000000001</v>
      </c>
      <c r="J12" s="5">
        <f t="shared" si="1"/>
        <v>-8.8290000000000035E-3</v>
      </c>
      <c r="K12" s="6"/>
      <c r="L12" s="1">
        <v>0.49149999999999999</v>
      </c>
      <c r="M12" s="1">
        <v>0.48170000000000002</v>
      </c>
      <c r="N12" s="8">
        <f t="shared" si="2"/>
        <v>9.7999999999999754E-3</v>
      </c>
      <c r="O12" s="7"/>
      <c r="P12" s="1">
        <v>0.37509999999999999</v>
      </c>
      <c r="Q12" s="1">
        <v>0.37109999999999999</v>
      </c>
      <c r="R12" s="8">
        <f t="shared" si="3"/>
        <v>4.0000000000000036E-3</v>
      </c>
    </row>
    <row r="13" spans="1:18" s="2" customFormat="1">
      <c r="B13">
        <v>-3</v>
      </c>
      <c r="C13">
        <v>-3</v>
      </c>
      <c r="D13" s="1">
        <v>29.447299999999998</v>
      </c>
      <c r="E13" s="1">
        <v>30.474399999999999</v>
      </c>
      <c r="F13" s="5">
        <f t="shared" si="0"/>
        <v>-1.0271000000000008</v>
      </c>
      <c r="G13" s="6"/>
      <c r="H13" s="1">
        <v>0.17966699999999999</v>
      </c>
      <c r="I13" s="1">
        <v>0.18209800000000001</v>
      </c>
      <c r="J13" s="5">
        <f t="shared" si="1"/>
        <v>-2.4310000000000165E-3</v>
      </c>
      <c r="K13" s="6"/>
      <c r="L13" s="1">
        <v>0.4471</v>
      </c>
      <c r="M13" s="1">
        <v>0.47699999999999998</v>
      </c>
      <c r="N13" s="8">
        <f t="shared" si="2"/>
        <v>-2.9899999999999982E-2</v>
      </c>
      <c r="O13" s="7"/>
      <c r="P13" s="1">
        <v>0.3574</v>
      </c>
      <c r="Q13" s="1">
        <v>0.3574</v>
      </c>
      <c r="R13" s="8">
        <f t="shared" si="3"/>
        <v>0</v>
      </c>
    </row>
    <row r="14" spans="1:18" s="2" customFormat="1">
      <c r="B14">
        <v>-4</v>
      </c>
      <c r="C14">
        <v>-2</v>
      </c>
      <c r="D14" s="1">
        <v>28.909600000000001</v>
      </c>
      <c r="E14" s="1">
        <v>30.448599999999999</v>
      </c>
      <c r="F14" s="5">
        <f t="shared" si="0"/>
        <v>-1.5389999999999979</v>
      </c>
      <c r="G14" s="6"/>
      <c r="H14" s="1">
        <v>0.17099800000000001</v>
      </c>
      <c r="I14" s="1">
        <v>0.18021400000000001</v>
      </c>
      <c r="J14" s="5">
        <f t="shared" si="1"/>
        <v>-9.216000000000002E-3</v>
      </c>
      <c r="K14" s="6"/>
      <c r="L14" s="1">
        <v>0.50419999999999998</v>
      </c>
      <c r="M14" s="1">
        <v>0.4783</v>
      </c>
      <c r="N14" s="8">
        <f t="shared" si="2"/>
        <v>2.5899999999999979E-2</v>
      </c>
      <c r="O14" s="7"/>
      <c r="P14" s="1">
        <v>0.40799999999999997</v>
      </c>
      <c r="Q14" s="1">
        <v>0.33329999999999999</v>
      </c>
      <c r="R14" s="8">
        <f t="shared" si="3"/>
        <v>7.4699999999999989E-2</v>
      </c>
    </row>
    <row r="15" spans="1:18" s="2" customFormat="1">
      <c r="B15">
        <v>-3</v>
      </c>
      <c r="C15">
        <v>-2</v>
      </c>
      <c r="D15" s="1">
        <v>31.462399999999999</v>
      </c>
      <c r="E15" s="1">
        <v>30.1312</v>
      </c>
      <c r="F15" s="5">
        <f t="shared" si="0"/>
        <v>1.3311999999999991</v>
      </c>
      <c r="G15" s="6"/>
      <c r="H15" s="1">
        <v>0.19573099999999999</v>
      </c>
      <c r="I15" s="1">
        <v>0.18245900000000001</v>
      </c>
      <c r="J15" s="5">
        <f t="shared" si="1"/>
        <v>1.3271999999999978E-2</v>
      </c>
      <c r="K15" s="6"/>
      <c r="L15" s="1">
        <v>0.44800000000000001</v>
      </c>
      <c r="M15" s="1">
        <v>0.48070000000000002</v>
      </c>
      <c r="N15" s="8">
        <f t="shared" si="2"/>
        <v>-3.2700000000000007E-2</v>
      </c>
      <c r="O15" s="7"/>
      <c r="P15" s="1">
        <v>0.33300000000000002</v>
      </c>
      <c r="Q15" s="1">
        <v>0.36599999999999999</v>
      </c>
      <c r="R15" s="8">
        <f t="shared" si="3"/>
        <v>-3.2999999999999974E-2</v>
      </c>
    </row>
    <row r="16" spans="1:18" s="2" customFormat="1">
      <c r="B16">
        <v>-2</v>
      </c>
      <c r="C16">
        <v>-2</v>
      </c>
      <c r="D16" s="1">
        <v>31.455500000000001</v>
      </c>
      <c r="E16" s="1">
        <v>30.3504</v>
      </c>
      <c r="F16" s="5">
        <f t="shared" si="0"/>
        <v>1.1051000000000002</v>
      </c>
      <c r="G16" s="6"/>
      <c r="H16" s="1">
        <v>0.186806</v>
      </c>
      <c r="I16" s="1">
        <v>0.191164</v>
      </c>
      <c r="J16" s="5">
        <f t="shared" si="1"/>
        <v>-4.3580000000000008E-3</v>
      </c>
      <c r="K16" s="6"/>
      <c r="L16" s="1">
        <v>0.44</v>
      </c>
      <c r="M16" s="1">
        <v>0.44340000000000002</v>
      </c>
      <c r="N16" s="8">
        <f t="shared" si="2"/>
        <v>-3.4000000000000141E-3</v>
      </c>
      <c r="O16" s="7"/>
      <c r="P16" s="1">
        <v>0.3533</v>
      </c>
      <c r="Q16" s="1">
        <v>0.31630000000000003</v>
      </c>
      <c r="R16" s="8">
        <f t="shared" si="3"/>
        <v>3.6999999999999977E-2</v>
      </c>
    </row>
    <row r="17" spans="2:18" s="2" customFormat="1">
      <c r="B17">
        <v>-1</v>
      </c>
      <c r="C17">
        <v>-2</v>
      </c>
      <c r="D17" s="1">
        <v>31.819199999999999</v>
      </c>
      <c r="E17" s="1">
        <v>31.203700000000001</v>
      </c>
      <c r="F17" s="5">
        <f t="shared" si="0"/>
        <v>0.61549999999999727</v>
      </c>
      <c r="G17" s="6"/>
      <c r="H17" s="1">
        <v>0.19756000000000001</v>
      </c>
      <c r="I17" s="1">
        <v>0.19473199999999999</v>
      </c>
      <c r="J17" s="5">
        <f t="shared" si="1"/>
        <v>2.8280000000000249E-3</v>
      </c>
      <c r="K17" s="6"/>
      <c r="L17" s="1">
        <v>0.46310000000000001</v>
      </c>
      <c r="M17" s="1">
        <v>0.46579999999999999</v>
      </c>
      <c r="N17" s="8">
        <f t="shared" si="2"/>
        <v>-2.6999999999999802E-3</v>
      </c>
      <c r="O17" s="7"/>
      <c r="P17" s="1">
        <v>0.35110000000000002</v>
      </c>
      <c r="Q17" s="1">
        <v>0.33029999999999998</v>
      </c>
      <c r="R17" s="8">
        <f t="shared" si="3"/>
        <v>2.0800000000000041E-2</v>
      </c>
    </row>
    <row r="18" spans="2:18" s="2" customFormat="1">
      <c r="B18">
        <v>0</v>
      </c>
      <c r="C18">
        <v>-2</v>
      </c>
      <c r="D18" s="1">
        <v>28.183399999999999</v>
      </c>
      <c r="E18" s="1">
        <v>31.014900000000001</v>
      </c>
      <c r="F18" s="5">
        <f t="shared" si="0"/>
        <v>-2.8315000000000019</v>
      </c>
      <c r="G18" s="6"/>
      <c r="H18" s="1">
        <v>0.16523099999999999</v>
      </c>
      <c r="I18" s="1">
        <v>0.18342</v>
      </c>
      <c r="J18" s="5">
        <f t="shared" si="1"/>
        <v>-1.8189000000000011E-2</v>
      </c>
      <c r="K18" s="6"/>
      <c r="L18" s="1">
        <v>0.49530000000000002</v>
      </c>
      <c r="M18" s="1">
        <v>0.44700000000000001</v>
      </c>
      <c r="N18" s="8">
        <f t="shared" si="2"/>
        <v>4.830000000000001E-2</v>
      </c>
      <c r="O18" s="7"/>
      <c r="P18" s="1">
        <v>0.3916</v>
      </c>
      <c r="Q18" s="1">
        <v>0.34960000000000002</v>
      </c>
      <c r="R18" s="8">
        <f t="shared" si="3"/>
        <v>4.1999999999999982E-2</v>
      </c>
    </row>
    <row r="19" spans="2:18" s="2" customFormat="1">
      <c r="B19">
        <v>1</v>
      </c>
      <c r="C19">
        <v>-2</v>
      </c>
      <c r="D19" s="1">
        <v>30.197900000000001</v>
      </c>
      <c r="E19" s="1">
        <v>29.284700000000001</v>
      </c>
      <c r="F19" s="5">
        <f t="shared" si="0"/>
        <v>0.91319999999999979</v>
      </c>
      <c r="G19" s="6"/>
      <c r="H19" s="1">
        <v>0.18148300000000001</v>
      </c>
      <c r="I19" s="1">
        <v>0.17295099999999999</v>
      </c>
      <c r="J19" s="5">
        <f t="shared" si="1"/>
        <v>8.5320000000000118E-3</v>
      </c>
      <c r="K19" s="6"/>
      <c r="L19" s="1">
        <v>0.48530000000000001</v>
      </c>
      <c r="M19" s="1">
        <v>0.48509999999999998</v>
      </c>
      <c r="N19" s="8">
        <f t="shared" si="2"/>
        <v>2.0000000000003348E-4</v>
      </c>
      <c r="O19" s="7"/>
      <c r="P19" s="1">
        <v>0.3831</v>
      </c>
      <c r="Q19" s="1">
        <v>0.38969999999999999</v>
      </c>
      <c r="R19" s="8">
        <f t="shared" si="3"/>
        <v>-6.5999999999999948E-3</v>
      </c>
    </row>
    <row r="20" spans="2:18" s="2" customFormat="1">
      <c r="B20">
        <v>2</v>
      </c>
      <c r="C20">
        <v>-2</v>
      </c>
      <c r="D20" s="1">
        <v>32.499000000000002</v>
      </c>
      <c r="E20" s="1">
        <v>34.646700000000003</v>
      </c>
      <c r="F20" s="5">
        <f t="shared" si="0"/>
        <v>-2.1477000000000004</v>
      </c>
      <c r="G20" s="6"/>
      <c r="H20" s="1">
        <v>0.19798099999999999</v>
      </c>
      <c r="I20" s="1">
        <v>0.21628700000000001</v>
      </c>
      <c r="J20" s="5">
        <f t="shared" si="1"/>
        <v>-1.8306000000000017E-2</v>
      </c>
      <c r="K20" s="6"/>
      <c r="L20" s="1">
        <v>0.4622</v>
      </c>
      <c r="M20" s="1">
        <v>0.43580000000000002</v>
      </c>
      <c r="N20" s="8">
        <f t="shared" si="2"/>
        <v>2.6399999999999979E-2</v>
      </c>
      <c r="O20" s="7"/>
      <c r="P20" s="1">
        <v>0.34110000000000001</v>
      </c>
      <c r="Q20" s="1">
        <v>0.32079999999999997</v>
      </c>
      <c r="R20" s="8">
        <f t="shared" si="3"/>
        <v>2.030000000000004E-2</v>
      </c>
    </row>
    <row r="21" spans="2:18" s="2" customFormat="1">
      <c r="B21">
        <v>3</v>
      </c>
      <c r="C21">
        <v>-2</v>
      </c>
      <c r="D21" s="1">
        <v>33.210500000000003</v>
      </c>
      <c r="E21" s="1">
        <v>28.569600000000001</v>
      </c>
      <c r="F21" s="5">
        <f t="shared" si="0"/>
        <v>4.640900000000002</v>
      </c>
      <c r="G21" s="6"/>
      <c r="H21" s="1">
        <v>0.203377</v>
      </c>
      <c r="I21" s="1">
        <v>0.171513</v>
      </c>
      <c r="J21" s="5">
        <f t="shared" si="1"/>
        <v>3.1864000000000003E-2</v>
      </c>
      <c r="K21" s="6"/>
      <c r="L21" s="1">
        <v>0.44309999999999999</v>
      </c>
      <c r="M21" s="1">
        <v>0.5383</v>
      </c>
      <c r="N21" s="8">
        <f t="shared" si="2"/>
        <v>-9.5200000000000007E-2</v>
      </c>
      <c r="O21" s="7"/>
      <c r="P21" s="1">
        <v>0.32569999999999999</v>
      </c>
      <c r="Q21" s="1">
        <v>0.39939999999999998</v>
      </c>
      <c r="R21" s="8">
        <f t="shared" si="3"/>
        <v>-7.3699999999999988E-2</v>
      </c>
    </row>
    <row r="22" spans="2:18" s="2" customFormat="1">
      <c r="B22">
        <v>4</v>
      </c>
      <c r="C22">
        <v>-2</v>
      </c>
      <c r="D22" s="1">
        <v>33.023099999999999</v>
      </c>
      <c r="E22" s="1">
        <v>32.882199999999997</v>
      </c>
      <c r="F22" s="5">
        <f t="shared" si="0"/>
        <v>0.14090000000000202</v>
      </c>
      <c r="G22" s="6"/>
      <c r="H22" s="1">
        <v>0.19892199999999999</v>
      </c>
      <c r="I22" s="1">
        <v>0.20167099999999999</v>
      </c>
      <c r="J22" s="5">
        <f t="shared" si="1"/>
        <v>-2.7490000000000014E-3</v>
      </c>
      <c r="K22" s="6"/>
      <c r="L22" s="1">
        <v>0.43709999999999999</v>
      </c>
      <c r="M22" s="1">
        <v>0.42530000000000001</v>
      </c>
      <c r="N22" s="8">
        <f t="shared" si="2"/>
        <v>1.1799999999999977E-2</v>
      </c>
      <c r="O22" s="7"/>
      <c r="P22" s="1">
        <v>0.33579999999999999</v>
      </c>
      <c r="Q22" s="1">
        <v>0.31719999999999998</v>
      </c>
      <c r="R22" s="8">
        <f t="shared" si="3"/>
        <v>1.8600000000000005E-2</v>
      </c>
    </row>
    <row r="23" spans="2:18" s="2" customFormat="1">
      <c r="B23">
        <v>5</v>
      </c>
      <c r="C23">
        <v>-1</v>
      </c>
      <c r="D23" s="1">
        <v>29.2347</v>
      </c>
      <c r="E23" s="1">
        <v>31.224299999999999</v>
      </c>
      <c r="F23" s="5">
        <f t="shared" si="0"/>
        <v>-1.9895999999999994</v>
      </c>
      <c r="G23" s="6"/>
      <c r="H23" s="1">
        <v>0.17952899999999999</v>
      </c>
      <c r="I23" s="1">
        <v>0.18729399999999999</v>
      </c>
      <c r="J23" s="5">
        <f t="shared" si="1"/>
        <v>-7.7649999999999941E-3</v>
      </c>
      <c r="K23" s="6"/>
      <c r="L23" s="1">
        <v>0.47939999999999999</v>
      </c>
      <c r="M23" s="1">
        <v>0.47149999999999997</v>
      </c>
      <c r="N23" s="8">
        <f t="shared" si="2"/>
        <v>7.9000000000000181E-3</v>
      </c>
      <c r="O23" s="7"/>
      <c r="P23" s="1">
        <v>0.3866</v>
      </c>
      <c r="Q23" s="1">
        <v>0.36980000000000002</v>
      </c>
      <c r="R23" s="8">
        <f t="shared" si="3"/>
        <v>1.6799999999999982E-2</v>
      </c>
    </row>
    <row r="24" spans="2:18" s="2" customFormat="1">
      <c r="B24">
        <v>4</v>
      </c>
      <c r="C24">
        <v>-1</v>
      </c>
      <c r="D24" s="1">
        <v>31.067900000000002</v>
      </c>
      <c r="E24" s="1">
        <v>30.8232</v>
      </c>
      <c r="F24" s="5">
        <f t="shared" si="0"/>
        <v>0.24470000000000169</v>
      </c>
      <c r="G24" s="6"/>
      <c r="H24" s="1">
        <v>0.19706199999999999</v>
      </c>
      <c r="I24" s="1">
        <v>0.19495799999999999</v>
      </c>
      <c r="J24" s="5">
        <f t="shared" si="1"/>
        <v>2.1039999999999948E-3</v>
      </c>
      <c r="K24" s="6"/>
      <c r="L24" s="1">
        <v>0.43080000000000002</v>
      </c>
      <c r="M24" s="1">
        <v>0.4617</v>
      </c>
      <c r="N24" s="8">
        <f t="shared" si="2"/>
        <v>-3.0899999999999983E-2</v>
      </c>
      <c r="O24" s="7"/>
      <c r="P24" s="1">
        <v>0.313</v>
      </c>
      <c r="Q24" s="1">
        <v>0.35499999999999998</v>
      </c>
      <c r="R24" s="8">
        <f t="shared" si="3"/>
        <v>-4.1999999999999982E-2</v>
      </c>
    </row>
    <row r="25" spans="2:18" s="2" customFormat="1">
      <c r="B25">
        <v>3</v>
      </c>
      <c r="C25">
        <v>-1</v>
      </c>
      <c r="D25" s="1">
        <v>29.943899999999999</v>
      </c>
      <c r="E25" s="1">
        <v>30.6433</v>
      </c>
      <c r="F25" s="5">
        <f t="shared" si="0"/>
        <v>-0.69940000000000069</v>
      </c>
      <c r="G25" s="6"/>
      <c r="H25" s="1">
        <v>0.18138199999999999</v>
      </c>
      <c r="I25" s="1">
        <v>0.18248800000000001</v>
      </c>
      <c r="J25" s="5">
        <f t="shared" si="1"/>
        <v>-1.1060000000000236E-3</v>
      </c>
      <c r="K25" s="6"/>
      <c r="L25" s="1">
        <v>0.4829</v>
      </c>
      <c r="M25" s="1">
        <v>0.4178</v>
      </c>
      <c r="N25" s="8">
        <f t="shared" si="2"/>
        <v>6.5099999999999991E-2</v>
      </c>
      <c r="O25" s="7"/>
      <c r="P25" s="1">
        <v>0.37240000000000001</v>
      </c>
      <c r="Q25" s="1">
        <v>0.31809999999999999</v>
      </c>
      <c r="R25" s="8">
        <f t="shared" si="3"/>
        <v>5.4300000000000015E-2</v>
      </c>
    </row>
    <row r="26" spans="2:18" s="2" customFormat="1">
      <c r="B26">
        <v>2</v>
      </c>
      <c r="C26">
        <v>-1</v>
      </c>
      <c r="D26" s="1">
        <v>30.325299999999999</v>
      </c>
      <c r="E26" s="1">
        <v>32.654200000000003</v>
      </c>
      <c r="F26" s="5">
        <f t="shared" si="0"/>
        <v>-2.3289000000000044</v>
      </c>
      <c r="G26" s="6"/>
      <c r="H26" s="1">
        <v>0.18543899999999999</v>
      </c>
      <c r="I26" s="1">
        <v>0.20041700000000001</v>
      </c>
      <c r="J26" s="5">
        <f t="shared" si="1"/>
        <v>-1.4978000000000019E-2</v>
      </c>
      <c r="K26" s="6"/>
      <c r="L26" s="1">
        <v>0.43740000000000001</v>
      </c>
      <c r="M26" s="1">
        <v>0.43709999999999999</v>
      </c>
      <c r="N26" s="8">
        <f t="shared" si="2"/>
        <v>3.0000000000002247E-4</v>
      </c>
      <c r="O26" s="7"/>
      <c r="P26" s="1">
        <v>0.33040000000000003</v>
      </c>
      <c r="Q26" s="1">
        <v>0.32569999999999999</v>
      </c>
      <c r="R26" s="8">
        <f t="shared" si="3"/>
        <v>4.7000000000000375E-3</v>
      </c>
    </row>
    <row r="27" spans="2:18" s="2" customFormat="1">
      <c r="B27">
        <v>1</v>
      </c>
      <c r="C27">
        <v>-1</v>
      </c>
      <c r="D27" s="1">
        <v>31.1799</v>
      </c>
      <c r="E27" s="1">
        <v>32.6111</v>
      </c>
      <c r="F27" s="5">
        <f t="shared" si="0"/>
        <v>-1.4312000000000005</v>
      </c>
      <c r="G27" s="6"/>
      <c r="H27" s="1">
        <v>0.190192</v>
      </c>
      <c r="I27" s="1">
        <v>0.193887</v>
      </c>
      <c r="J27" s="5">
        <f t="shared" si="1"/>
        <v>-3.6950000000000038E-3</v>
      </c>
      <c r="K27" s="6"/>
      <c r="L27" s="1">
        <v>0.47289999999999999</v>
      </c>
      <c r="M27" s="1">
        <v>0.47070000000000001</v>
      </c>
      <c r="N27" s="8">
        <f t="shared" si="2"/>
        <v>2.1999999999999797E-3</v>
      </c>
      <c r="O27" s="7"/>
      <c r="P27" s="1">
        <v>0.35010000000000002</v>
      </c>
      <c r="Q27" s="1">
        <v>0.35449999999999998</v>
      </c>
      <c r="R27" s="8">
        <f t="shared" si="3"/>
        <v>-4.3999999999999595E-3</v>
      </c>
    </row>
    <row r="28" spans="2:18" s="2" customFormat="1">
      <c r="B28">
        <v>0</v>
      </c>
      <c r="C28">
        <v>-1</v>
      </c>
      <c r="D28" s="1">
        <v>30.6343</v>
      </c>
      <c r="E28" s="1">
        <v>30.056899999999999</v>
      </c>
      <c r="F28" s="5">
        <f t="shared" si="0"/>
        <v>0.5774000000000008</v>
      </c>
      <c r="G28" s="6"/>
      <c r="H28" s="1">
        <v>0.18218200000000001</v>
      </c>
      <c r="I28" s="1">
        <v>0.17632500000000001</v>
      </c>
      <c r="J28" s="5">
        <f t="shared" si="1"/>
        <v>5.8570000000000011E-3</v>
      </c>
      <c r="K28" s="6"/>
      <c r="L28" s="1">
        <v>0.4536</v>
      </c>
      <c r="M28" s="1">
        <v>0.50319999999999998</v>
      </c>
      <c r="N28" s="8">
        <f t="shared" si="2"/>
        <v>-4.9599999999999977E-2</v>
      </c>
      <c r="O28" s="7"/>
      <c r="P28" s="1">
        <v>0.35199999999999998</v>
      </c>
      <c r="Q28" s="1">
        <v>0.3992</v>
      </c>
      <c r="R28" s="8">
        <f t="shared" si="3"/>
        <v>-4.720000000000002E-2</v>
      </c>
    </row>
    <row r="29" spans="2:18" s="2" customFormat="1">
      <c r="B29">
        <v>-1</v>
      </c>
      <c r="C29">
        <v>-1</v>
      </c>
      <c r="D29" s="1">
        <v>33.277000000000001</v>
      </c>
      <c r="E29" s="1">
        <v>32.400199999999998</v>
      </c>
      <c r="F29" s="5">
        <f t="shared" si="0"/>
        <v>0.87680000000000291</v>
      </c>
      <c r="G29" s="6"/>
      <c r="H29" s="1">
        <v>0.201242</v>
      </c>
      <c r="I29" s="1">
        <v>0.18937999999999999</v>
      </c>
      <c r="J29" s="5">
        <f t="shared" si="1"/>
        <v>1.1862000000000011E-2</v>
      </c>
      <c r="K29" s="6"/>
      <c r="L29" s="1">
        <v>0.45219999999999999</v>
      </c>
      <c r="M29" s="1">
        <v>0.47310000000000002</v>
      </c>
      <c r="N29" s="8">
        <f t="shared" si="2"/>
        <v>-2.090000000000003E-2</v>
      </c>
      <c r="O29" s="7"/>
      <c r="P29" s="1">
        <v>0.33550000000000002</v>
      </c>
      <c r="Q29" s="1">
        <v>0.3553</v>
      </c>
      <c r="R29" s="8">
        <f t="shared" si="3"/>
        <v>-1.9799999999999984E-2</v>
      </c>
    </row>
    <row r="30" spans="2:18" s="2" customFormat="1">
      <c r="B30">
        <v>-2</v>
      </c>
      <c r="C30">
        <v>-1</v>
      </c>
      <c r="D30" s="1">
        <v>28.9374</v>
      </c>
      <c r="E30" s="1">
        <v>31.645299999999999</v>
      </c>
      <c r="F30" s="5">
        <f t="shared" si="0"/>
        <v>-2.7078999999999986</v>
      </c>
      <c r="G30" s="6"/>
      <c r="H30" s="1">
        <v>0.16850200000000001</v>
      </c>
      <c r="I30" s="1">
        <v>0.18416099999999999</v>
      </c>
      <c r="J30" s="5">
        <f t="shared" si="1"/>
        <v>-1.5658999999999978E-2</v>
      </c>
      <c r="K30" s="6"/>
      <c r="L30" s="1">
        <v>0.50719999999999998</v>
      </c>
      <c r="M30" s="1">
        <v>0.4793</v>
      </c>
      <c r="N30" s="8">
        <f t="shared" si="2"/>
        <v>2.789999999999998E-2</v>
      </c>
      <c r="O30" s="7"/>
      <c r="P30" s="1">
        <v>0.40410000000000001</v>
      </c>
      <c r="Q30" s="1">
        <v>0.37069999999999997</v>
      </c>
      <c r="R30" s="8">
        <f t="shared" si="3"/>
        <v>3.3400000000000041E-2</v>
      </c>
    </row>
    <row r="31" spans="2:18" s="2" customFormat="1">
      <c r="B31">
        <v>-3</v>
      </c>
      <c r="C31">
        <v>-1</v>
      </c>
      <c r="D31" s="1">
        <v>31.248999999999999</v>
      </c>
      <c r="E31" s="1">
        <v>30.832699999999999</v>
      </c>
      <c r="F31" s="5">
        <f t="shared" si="0"/>
        <v>0.41629999999999967</v>
      </c>
      <c r="G31" s="6"/>
      <c r="H31" s="1">
        <v>0.19092300000000001</v>
      </c>
      <c r="I31" s="1">
        <v>0.18535799999999999</v>
      </c>
      <c r="J31" s="5">
        <f t="shared" si="1"/>
        <v>5.5650000000000144E-3</v>
      </c>
      <c r="K31" s="6"/>
      <c r="L31" s="1">
        <v>0.42099999999999999</v>
      </c>
      <c r="M31" s="1">
        <v>0.4199</v>
      </c>
      <c r="N31" s="8">
        <f t="shared" si="2"/>
        <v>1.0999999999999899E-3</v>
      </c>
      <c r="O31" s="7"/>
      <c r="P31" s="1">
        <v>0.34420000000000001</v>
      </c>
      <c r="Q31" s="1">
        <v>0.31790000000000002</v>
      </c>
      <c r="R31" s="8">
        <f t="shared" si="3"/>
        <v>2.629999999999999E-2</v>
      </c>
    </row>
    <row r="32" spans="2:18" s="2" customFormat="1">
      <c r="B32">
        <v>-4</v>
      </c>
      <c r="C32">
        <v>-1</v>
      </c>
      <c r="D32" s="1">
        <v>31.078800000000001</v>
      </c>
      <c r="E32" s="1">
        <v>31.707899999999999</v>
      </c>
      <c r="F32" s="5">
        <f t="shared" si="0"/>
        <v>-0.62909999999999755</v>
      </c>
      <c r="G32" s="6"/>
      <c r="H32" s="1">
        <v>0.18957299999999999</v>
      </c>
      <c r="I32" s="1">
        <v>0.18695899999999999</v>
      </c>
      <c r="J32" s="5">
        <f t="shared" si="1"/>
        <v>2.6140000000000052E-3</v>
      </c>
      <c r="K32" s="6"/>
      <c r="L32" s="1">
        <v>0.4602</v>
      </c>
      <c r="M32" s="1">
        <v>0.46810000000000002</v>
      </c>
      <c r="N32" s="8">
        <f t="shared" si="2"/>
        <v>-7.9000000000000181E-3</v>
      </c>
      <c r="O32" s="7"/>
      <c r="P32" s="1">
        <v>0.35449999999999998</v>
      </c>
      <c r="Q32" s="1">
        <v>0.37580000000000002</v>
      </c>
      <c r="R32" s="8">
        <f t="shared" si="3"/>
        <v>-2.1300000000000041E-2</v>
      </c>
    </row>
    <row r="33" spans="2:18" s="2" customFormat="1">
      <c r="B33">
        <v>-5</v>
      </c>
      <c r="C33">
        <v>-1</v>
      </c>
      <c r="D33" s="1">
        <v>30.512699999999999</v>
      </c>
      <c r="E33" s="1">
        <v>29.614000000000001</v>
      </c>
      <c r="F33" s="5">
        <f t="shared" si="0"/>
        <v>0.89869999999999806</v>
      </c>
      <c r="G33" s="6"/>
      <c r="H33" s="1">
        <v>0.19481399999999999</v>
      </c>
      <c r="I33" s="1">
        <v>0.179308</v>
      </c>
      <c r="J33" s="5">
        <f t="shared" si="1"/>
        <v>1.5505999999999992E-2</v>
      </c>
      <c r="K33" s="6"/>
      <c r="L33" s="1">
        <v>0.44800000000000001</v>
      </c>
      <c r="M33" s="1">
        <v>0.4456</v>
      </c>
      <c r="N33" s="8">
        <f t="shared" si="2"/>
        <v>2.4000000000000132E-3</v>
      </c>
      <c r="O33" s="7"/>
      <c r="P33" s="1">
        <v>0.3508</v>
      </c>
      <c r="Q33" s="1">
        <v>0.34599999999999997</v>
      </c>
      <c r="R33" s="8">
        <f t="shared" si="3"/>
        <v>4.8000000000000265E-3</v>
      </c>
    </row>
    <row r="34" spans="2:18" s="2" customFormat="1">
      <c r="B34">
        <v>-5</v>
      </c>
      <c r="C34">
        <v>0</v>
      </c>
      <c r="D34" s="1">
        <v>31.903700000000001</v>
      </c>
      <c r="E34" s="1">
        <v>29.128</v>
      </c>
      <c r="F34" s="5">
        <f t="shared" si="0"/>
        <v>2.7757000000000005</v>
      </c>
      <c r="G34" s="6"/>
      <c r="H34" s="1">
        <v>0.19713700000000001</v>
      </c>
      <c r="I34" s="1">
        <v>0.17004900000000001</v>
      </c>
      <c r="J34" s="5">
        <f t="shared" si="1"/>
        <v>2.7088000000000001E-2</v>
      </c>
      <c r="K34" s="6"/>
      <c r="L34" s="1">
        <v>0.45490000000000003</v>
      </c>
      <c r="M34" s="1">
        <v>0.49640000000000001</v>
      </c>
      <c r="N34" s="8">
        <f t="shared" si="2"/>
        <v>-4.1499999999999981E-2</v>
      </c>
      <c r="O34" s="7"/>
      <c r="P34" s="1">
        <v>0.3669</v>
      </c>
      <c r="Q34" s="1">
        <v>0.3584</v>
      </c>
      <c r="R34" s="8">
        <f t="shared" si="3"/>
        <v>8.5000000000000075E-3</v>
      </c>
    </row>
    <row r="35" spans="2:18" s="2" customFormat="1">
      <c r="B35">
        <v>-4</v>
      </c>
      <c r="C35">
        <v>0</v>
      </c>
      <c r="D35" s="1">
        <v>30.5381</v>
      </c>
      <c r="E35" s="1">
        <v>30.678799999999999</v>
      </c>
      <c r="F35" s="5">
        <f t="shared" si="0"/>
        <v>-0.14069999999999894</v>
      </c>
      <c r="G35" s="6"/>
      <c r="H35" s="1">
        <v>0.18784400000000001</v>
      </c>
      <c r="I35" s="1">
        <v>0.180755</v>
      </c>
      <c r="J35" s="5">
        <f t="shared" si="1"/>
        <v>7.089000000000012E-3</v>
      </c>
      <c r="K35" s="6"/>
      <c r="L35" s="1">
        <v>0.4919</v>
      </c>
      <c r="M35" s="1">
        <v>0.45829999999999999</v>
      </c>
      <c r="N35" s="8">
        <f t="shared" si="2"/>
        <v>3.3600000000000019E-2</v>
      </c>
      <c r="O35" s="7"/>
      <c r="P35" s="1">
        <v>0.38529999999999998</v>
      </c>
      <c r="Q35" s="1">
        <v>0.36670000000000003</v>
      </c>
      <c r="R35" s="8">
        <f t="shared" si="3"/>
        <v>1.859999999999995E-2</v>
      </c>
    </row>
    <row r="36" spans="2:18" s="2" customFormat="1">
      <c r="B36">
        <v>-3</v>
      </c>
      <c r="C36">
        <v>0</v>
      </c>
      <c r="D36" s="1">
        <v>31.087499999999999</v>
      </c>
      <c r="E36" s="1">
        <v>28.872599999999998</v>
      </c>
      <c r="F36" s="5">
        <f t="shared" si="0"/>
        <v>2.2149000000000001</v>
      </c>
      <c r="G36" s="6"/>
      <c r="H36" s="1">
        <v>0.195437</v>
      </c>
      <c r="I36" s="1">
        <v>0.16720199999999999</v>
      </c>
      <c r="J36" s="5">
        <f t="shared" si="1"/>
        <v>2.823500000000001E-2</v>
      </c>
      <c r="K36" s="6"/>
      <c r="L36" s="1">
        <v>0.4788</v>
      </c>
      <c r="M36" s="1">
        <v>0.49170000000000003</v>
      </c>
      <c r="N36" s="8">
        <f t="shared" si="2"/>
        <v>-1.2900000000000023E-2</v>
      </c>
      <c r="O36" s="7"/>
      <c r="P36" s="1">
        <v>0.34539999999999998</v>
      </c>
      <c r="Q36" s="1">
        <v>0.39579999999999999</v>
      </c>
      <c r="R36" s="8">
        <f t="shared" si="3"/>
        <v>-5.04E-2</v>
      </c>
    </row>
    <row r="37" spans="2:18" s="2" customFormat="1">
      <c r="B37">
        <v>-2</v>
      </c>
      <c r="C37">
        <v>0</v>
      </c>
      <c r="D37" s="1">
        <v>28.840299999999999</v>
      </c>
      <c r="E37" s="1">
        <v>32.422400000000003</v>
      </c>
      <c r="F37" s="5">
        <f t="shared" si="0"/>
        <v>-3.5821000000000041</v>
      </c>
      <c r="G37" s="6"/>
      <c r="H37" s="1">
        <v>0.17387</v>
      </c>
      <c r="I37" s="1">
        <v>0.195107</v>
      </c>
      <c r="J37" s="5">
        <f t="shared" si="1"/>
        <v>-2.1237000000000006E-2</v>
      </c>
      <c r="K37" s="6"/>
      <c r="L37" s="1">
        <v>0.47510000000000002</v>
      </c>
      <c r="M37" s="1">
        <v>0.44779999999999998</v>
      </c>
      <c r="N37" s="8">
        <f t="shared" si="2"/>
        <v>2.7300000000000046E-2</v>
      </c>
      <c r="O37" s="7"/>
      <c r="P37" s="1">
        <v>0.36620000000000003</v>
      </c>
      <c r="Q37" s="1">
        <v>0.31040000000000001</v>
      </c>
      <c r="R37" s="8">
        <f t="shared" si="3"/>
        <v>5.5800000000000016E-2</v>
      </c>
    </row>
    <row r="38" spans="2:18" s="2" customFormat="1">
      <c r="B38">
        <v>-1</v>
      </c>
      <c r="C38">
        <v>0</v>
      </c>
      <c r="D38" s="1">
        <v>30.684100000000001</v>
      </c>
      <c r="E38" s="1">
        <v>30.948499999999999</v>
      </c>
      <c r="F38" s="5">
        <f t="shared" si="0"/>
        <v>-0.26439999999999841</v>
      </c>
      <c r="G38" s="6"/>
      <c r="H38" s="1">
        <v>0.183423</v>
      </c>
      <c r="I38" s="1">
        <v>0.18787599999999999</v>
      </c>
      <c r="J38" s="5">
        <f t="shared" si="1"/>
        <v>-4.4529999999999847E-3</v>
      </c>
      <c r="K38" s="6"/>
      <c r="L38" s="1">
        <v>0.45250000000000001</v>
      </c>
      <c r="M38" s="1">
        <v>0.47039999999999998</v>
      </c>
      <c r="N38" s="8">
        <f t="shared" si="2"/>
        <v>-1.7899999999999971E-2</v>
      </c>
      <c r="O38" s="7"/>
      <c r="P38" s="1">
        <v>0.34160000000000001</v>
      </c>
      <c r="Q38" s="1">
        <v>0.36030000000000001</v>
      </c>
      <c r="R38" s="8">
        <f t="shared" si="3"/>
        <v>-1.8699999999999994E-2</v>
      </c>
    </row>
    <row r="39" spans="2:18" s="2" customFormat="1">
      <c r="B39">
        <v>0</v>
      </c>
      <c r="C39">
        <v>0</v>
      </c>
      <c r="D39" s="1">
        <v>32.331299999999999</v>
      </c>
      <c r="E39" s="1">
        <v>32.077100000000002</v>
      </c>
      <c r="F39" s="5">
        <f t="shared" si="0"/>
        <v>0.25419999999999732</v>
      </c>
      <c r="G39" s="6"/>
      <c r="H39" s="1">
        <v>0.20294799999999999</v>
      </c>
      <c r="I39" s="1">
        <v>0.19517200000000001</v>
      </c>
      <c r="J39" s="5">
        <f t="shared" si="1"/>
        <v>7.7759999999999774E-3</v>
      </c>
      <c r="K39" s="6"/>
      <c r="L39" s="1">
        <v>0.44030000000000002</v>
      </c>
      <c r="M39" s="1">
        <v>0.48780000000000001</v>
      </c>
      <c r="N39" s="8">
        <f t="shared" si="2"/>
        <v>-4.7499999999999987E-2</v>
      </c>
      <c r="O39" s="7"/>
      <c r="P39" s="1">
        <v>0.31669999999999998</v>
      </c>
      <c r="Q39" s="1">
        <v>0.3856</v>
      </c>
      <c r="R39" s="8">
        <f t="shared" si="3"/>
        <v>-6.8900000000000017E-2</v>
      </c>
    </row>
    <row r="40" spans="2:18" s="2" customFormat="1">
      <c r="B40">
        <v>1</v>
      </c>
      <c r="C40">
        <v>0</v>
      </c>
      <c r="D40" s="1">
        <v>30.083300000000001</v>
      </c>
      <c r="E40" s="1">
        <v>31.8245</v>
      </c>
      <c r="F40" s="5">
        <f t="shared" si="0"/>
        <v>-1.7411999999999992</v>
      </c>
      <c r="G40" s="6"/>
      <c r="H40" s="1">
        <v>0.18265500000000001</v>
      </c>
      <c r="I40" s="1">
        <v>0.19355</v>
      </c>
      <c r="J40" s="5">
        <f t="shared" si="1"/>
        <v>-1.0894999999999988E-2</v>
      </c>
      <c r="K40" s="6"/>
      <c r="L40" s="1">
        <v>0.4919</v>
      </c>
      <c r="M40" s="1">
        <v>0.46079999999999999</v>
      </c>
      <c r="N40" s="8">
        <f t="shared" si="2"/>
        <v>3.1100000000000017E-2</v>
      </c>
      <c r="O40" s="7"/>
      <c r="P40" s="1">
        <v>0.38890000000000002</v>
      </c>
      <c r="Q40" s="1">
        <v>0.35160000000000002</v>
      </c>
      <c r="R40" s="8">
        <f t="shared" si="3"/>
        <v>3.73E-2</v>
      </c>
    </row>
    <row r="41" spans="2:18" s="2" customFormat="1">
      <c r="B41">
        <v>2</v>
      </c>
      <c r="C41">
        <v>0</v>
      </c>
      <c r="D41" s="1">
        <v>32.106499999999997</v>
      </c>
      <c r="E41" s="1">
        <v>33.5655</v>
      </c>
      <c r="F41" s="5">
        <f t="shared" si="0"/>
        <v>-1.4590000000000032</v>
      </c>
      <c r="G41" s="6"/>
      <c r="H41" s="1">
        <v>0.20150899999999999</v>
      </c>
      <c r="I41" s="1">
        <v>0.200405</v>
      </c>
      <c r="J41" s="5">
        <f t="shared" si="1"/>
        <v>1.1039999999999939E-3</v>
      </c>
      <c r="K41" s="6"/>
      <c r="L41" s="1">
        <v>0.42280000000000001</v>
      </c>
      <c r="M41" s="1">
        <v>0.43880000000000002</v>
      </c>
      <c r="N41" s="8">
        <f t="shared" si="2"/>
        <v>-1.6000000000000014E-2</v>
      </c>
      <c r="O41" s="7"/>
      <c r="P41" s="1">
        <v>0.32650000000000001</v>
      </c>
      <c r="Q41" s="1">
        <v>0.35859999999999997</v>
      </c>
      <c r="R41" s="8">
        <f t="shared" si="3"/>
        <v>-3.2099999999999962E-2</v>
      </c>
    </row>
    <row r="42" spans="2:18" s="2" customFormat="1">
      <c r="B42">
        <v>3</v>
      </c>
      <c r="C42">
        <v>0</v>
      </c>
      <c r="D42" s="1">
        <v>26.600999999999999</v>
      </c>
      <c r="E42" s="1">
        <v>31.584399999999999</v>
      </c>
      <c r="F42" s="5">
        <f t="shared" si="0"/>
        <v>-4.9833999999999996</v>
      </c>
      <c r="G42" s="6"/>
      <c r="H42" s="1">
        <v>0.16148000000000001</v>
      </c>
      <c r="I42" s="1">
        <v>0.18812200000000001</v>
      </c>
      <c r="J42" s="5">
        <f t="shared" si="1"/>
        <v>-2.6641999999999999E-2</v>
      </c>
      <c r="K42" s="6"/>
      <c r="L42" s="1">
        <v>0.48320000000000002</v>
      </c>
      <c r="M42" s="1">
        <v>0.44679999999999997</v>
      </c>
      <c r="N42" s="8">
        <f t="shared" si="2"/>
        <v>3.6400000000000043E-2</v>
      </c>
      <c r="O42" s="7"/>
      <c r="P42" s="1">
        <v>0.38169999999999998</v>
      </c>
      <c r="Q42" s="1">
        <v>0.34749999999999998</v>
      </c>
      <c r="R42" s="8">
        <f t="shared" si="3"/>
        <v>3.4200000000000008E-2</v>
      </c>
    </row>
    <row r="43" spans="2:18" s="2" customFormat="1">
      <c r="B43">
        <v>4</v>
      </c>
      <c r="C43">
        <v>0</v>
      </c>
      <c r="D43" s="1">
        <v>30.489000000000001</v>
      </c>
      <c r="E43" s="1">
        <v>30.5427</v>
      </c>
      <c r="F43" s="5">
        <f t="shared" si="0"/>
        <v>-5.3699999999999193E-2</v>
      </c>
      <c r="G43" s="6"/>
      <c r="H43" s="1">
        <v>0.17996100000000001</v>
      </c>
      <c r="I43" s="1">
        <v>0.18431600000000001</v>
      </c>
      <c r="J43" s="5">
        <f t="shared" si="1"/>
        <v>-4.3549999999999978E-3</v>
      </c>
      <c r="K43" s="6"/>
      <c r="L43" s="1">
        <v>0.49540000000000001</v>
      </c>
      <c r="M43" s="1">
        <v>0.46289999999999998</v>
      </c>
      <c r="N43" s="8">
        <f t="shared" si="2"/>
        <v>3.2500000000000029E-2</v>
      </c>
      <c r="O43" s="7"/>
      <c r="P43" s="1">
        <v>0.39340000000000003</v>
      </c>
      <c r="Q43" s="1">
        <v>0.35299999999999998</v>
      </c>
      <c r="R43" s="8">
        <f t="shared" si="3"/>
        <v>4.0400000000000047E-2</v>
      </c>
    </row>
    <row r="44" spans="2:18" s="2" customFormat="1">
      <c r="B44">
        <v>5</v>
      </c>
      <c r="C44">
        <v>0</v>
      </c>
      <c r="D44" s="1">
        <v>31.785699999999999</v>
      </c>
      <c r="E44" s="1">
        <v>31.372399999999999</v>
      </c>
      <c r="F44" s="5">
        <f t="shared" si="0"/>
        <v>0.41329999999999956</v>
      </c>
      <c r="G44" s="6"/>
      <c r="H44" s="1">
        <v>0.19493199999999999</v>
      </c>
      <c r="I44" s="1">
        <v>0.19169700000000001</v>
      </c>
      <c r="J44" s="5">
        <f t="shared" si="1"/>
        <v>3.2349999999999879E-3</v>
      </c>
      <c r="K44" s="6"/>
      <c r="L44" s="1">
        <v>0.44929999999999998</v>
      </c>
      <c r="M44" s="1">
        <v>0.4471</v>
      </c>
      <c r="N44" s="8">
        <f t="shared" si="2"/>
        <v>2.1999999999999797E-3</v>
      </c>
      <c r="O44" s="7"/>
      <c r="P44" s="1">
        <v>0.31919999999999998</v>
      </c>
      <c r="Q44" s="1">
        <v>0.29759999999999998</v>
      </c>
      <c r="R44" s="8">
        <f t="shared" si="3"/>
        <v>2.1600000000000008E-2</v>
      </c>
    </row>
    <row r="45" spans="2:18" s="2" customFormat="1">
      <c r="B45">
        <v>5</v>
      </c>
      <c r="C45">
        <v>1</v>
      </c>
      <c r="D45" s="1">
        <v>30.265599999999999</v>
      </c>
      <c r="E45" s="1">
        <v>29.6661</v>
      </c>
      <c r="F45" s="5">
        <f t="shared" si="0"/>
        <v>0.59949999999999903</v>
      </c>
      <c r="G45" s="6"/>
      <c r="H45" s="1">
        <v>0.187864</v>
      </c>
      <c r="I45" s="1">
        <v>0.184611</v>
      </c>
      <c r="J45" s="5">
        <f t="shared" si="1"/>
        <v>3.2530000000000059E-3</v>
      </c>
      <c r="K45" s="6"/>
      <c r="L45" s="1">
        <v>0.46100000000000002</v>
      </c>
      <c r="M45" s="1">
        <v>0.45529999999999998</v>
      </c>
      <c r="N45" s="8">
        <f t="shared" si="2"/>
        <v>5.7000000000000384E-3</v>
      </c>
      <c r="O45" s="7"/>
      <c r="P45" s="1">
        <v>0.3367</v>
      </c>
      <c r="Q45" s="1">
        <v>0.34329999999999999</v>
      </c>
      <c r="R45" s="8">
        <f t="shared" si="3"/>
        <v>-6.5999999999999948E-3</v>
      </c>
    </row>
    <row r="46" spans="2:18" s="2" customFormat="1">
      <c r="B46">
        <v>4</v>
      </c>
      <c r="C46">
        <v>1</v>
      </c>
      <c r="D46" s="1">
        <v>27.928000000000001</v>
      </c>
      <c r="E46" s="1">
        <v>30.090800000000002</v>
      </c>
      <c r="F46" s="5">
        <f t="shared" si="0"/>
        <v>-2.1628000000000007</v>
      </c>
      <c r="G46" s="6"/>
      <c r="H46" s="1">
        <v>0.163493</v>
      </c>
      <c r="I46" s="1">
        <v>0.17999899999999999</v>
      </c>
      <c r="J46" s="5">
        <f t="shared" si="1"/>
        <v>-1.6505999999999993E-2</v>
      </c>
      <c r="K46" s="6"/>
      <c r="L46" s="1">
        <v>0.5252</v>
      </c>
      <c r="M46" s="1">
        <v>0.44419999999999998</v>
      </c>
      <c r="N46" s="8">
        <f t="shared" si="2"/>
        <v>8.1000000000000016E-2</v>
      </c>
      <c r="O46" s="7"/>
      <c r="P46" s="1">
        <v>0.41860000000000003</v>
      </c>
      <c r="Q46" s="1">
        <v>0.35759999999999997</v>
      </c>
      <c r="R46" s="8">
        <f t="shared" si="3"/>
        <v>6.1000000000000054E-2</v>
      </c>
    </row>
    <row r="47" spans="2:18" s="2" customFormat="1">
      <c r="B47">
        <v>3</v>
      </c>
      <c r="C47">
        <v>1</v>
      </c>
      <c r="D47" s="1">
        <v>23.450600000000001</v>
      </c>
      <c r="E47" s="1">
        <v>30.256499999999999</v>
      </c>
      <c r="F47" s="5">
        <f t="shared" si="0"/>
        <v>-6.8058999999999976</v>
      </c>
      <c r="G47" s="6"/>
      <c r="H47" s="1">
        <v>0.17396800000000001</v>
      </c>
      <c r="I47" s="1">
        <v>0.183975</v>
      </c>
      <c r="J47" s="5">
        <f t="shared" si="1"/>
        <v>-1.0006999999999988E-2</v>
      </c>
      <c r="K47" s="6"/>
      <c r="L47" s="1">
        <v>0.48</v>
      </c>
      <c r="M47" s="1">
        <v>0.47410000000000002</v>
      </c>
      <c r="N47" s="8">
        <f t="shared" si="2"/>
        <v>5.8999999999999608E-3</v>
      </c>
      <c r="O47" s="7"/>
      <c r="P47" s="1">
        <v>0.39190000000000003</v>
      </c>
      <c r="Q47" s="1">
        <v>0.37409999999999999</v>
      </c>
      <c r="R47" s="8">
        <f t="shared" si="3"/>
        <v>1.7800000000000038E-2</v>
      </c>
    </row>
    <row r="48" spans="2:18" s="2" customFormat="1">
      <c r="B48">
        <v>2</v>
      </c>
      <c r="C48">
        <v>1</v>
      </c>
      <c r="D48" s="1">
        <v>31.601600000000001</v>
      </c>
      <c r="E48" s="1">
        <v>31.6419</v>
      </c>
      <c r="F48" s="5">
        <f t="shared" si="0"/>
        <v>-4.0299999999998448E-2</v>
      </c>
      <c r="G48" s="6"/>
      <c r="H48" s="1">
        <v>0.19142799999999999</v>
      </c>
      <c r="I48" s="1">
        <v>0.189697</v>
      </c>
      <c r="J48" s="5">
        <f t="shared" si="1"/>
        <v>1.7309999999999826E-3</v>
      </c>
      <c r="K48" s="6"/>
      <c r="L48" s="1">
        <v>0.45540000000000003</v>
      </c>
      <c r="M48" s="1">
        <v>0.4914</v>
      </c>
      <c r="N48" s="8">
        <f t="shared" si="2"/>
        <v>-3.5999999999999976E-2</v>
      </c>
      <c r="O48" s="7"/>
      <c r="P48" s="1">
        <v>0.3543</v>
      </c>
      <c r="Q48" s="1">
        <v>0.3952</v>
      </c>
      <c r="R48" s="8">
        <f t="shared" si="3"/>
        <v>-4.0899999999999992E-2</v>
      </c>
    </row>
    <row r="49" spans="2:18" s="2" customFormat="1">
      <c r="B49">
        <v>1</v>
      </c>
      <c r="C49">
        <v>1</v>
      </c>
      <c r="D49" s="1">
        <v>31.8309</v>
      </c>
      <c r="E49" s="1">
        <v>30.375699999999998</v>
      </c>
      <c r="F49" s="5">
        <f t="shared" si="0"/>
        <v>1.4552000000000014</v>
      </c>
      <c r="G49" s="6"/>
      <c r="H49" s="1">
        <v>0.19489300000000001</v>
      </c>
      <c r="I49" s="1">
        <v>0.18113599999999999</v>
      </c>
      <c r="J49" s="5">
        <f t="shared" si="1"/>
        <v>1.3757000000000019E-2</v>
      </c>
      <c r="K49" s="6"/>
      <c r="L49" s="1">
        <v>0.43480000000000002</v>
      </c>
      <c r="M49" s="1">
        <v>0.43590000000000001</v>
      </c>
      <c r="N49" s="8">
        <f t="shared" si="2"/>
        <v>-1.0999999999999899E-3</v>
      </c>
      <c r="O49" s="7"/>
      <c r="P49" s="1">
        <v>0.30470000000000003</v>
      </c>
      <c r="Q49" s="1">
        <v>0.3337</v>
      </c>
      <c r="R49" s="8">
        <f t="shared" si="3"/>
        <v>-2.899999999999997E-2</v>
      </c>
    </row>
    <row r="50" spans="2:18" s="2" customFormat="1">
      <c r="B50">
        <v>0</v>
      </c>
      <c r="C50">
        <v>1</v>
      </c>
      <c r="D50" s="1">
        <v>31.822099999999999</v>
      </c>
      <c r="E50" s="1">
        <v>30.762599999999999</v>
      </c>
      <c r="F50" s="5">
        <f t="shared" si="0"/>
        <v>1.0594999999999999</v>
      </c>
      <c r="G50" s="6"/>
      <c r="H50" s="1">
        <v>0.19620499999999999</v>
      </c>
      <c r="I50" s="1">
        <v>0.18174000000000001</v>
      </c>
      <c r="J50" s="5">
        <f t="shared" si="1"/>
        <v>1.4464999999999978E-2</v>
      </c>
      <c r="K50" s="6"/>
      <c r="L50" s="1">
        <v>0.44130000000000003</v>
      </c>
      <c r="M50" s="1">
        <v>0.49340000000000001</v>
      </c>
      <c r="N50" s="8">
        <f t="shared" si="2"/>
        <v>-5.209999999999998E-2</v>
      </c>
      <c r="O50" s="7"/>
      <c r="P50" s="1">
        <v>0.2601</v>
      </c>
      <c r="Q50" s="1">
        <v>0.376</v>
      </c>
      <c r="R50" s="8">
        <f t="shared" si="3"/>
        <v>-0.1159</v>
      </c>
    </row>
    <row r="51" spans="2:18" s="2" customFormat="1">
      <c r="B51">
        <v>-1</v>
      </c>
      <c r="C51">
        <v>1</v>
      </c>
      <c r="D51" s="1">
        <v>31.0717</v>
      </c>
      <c r="E51" s="1">
        <v>31.043500000000002</v>
      </c>
      <c r="F51" s="5">
        <f t="shared" si="0"/>
        <v>2.8199999999998226E-2</v>
      </c>
      <c r="G51" s="6"/>
      <c r="H51" s="1">
        <v>0.18688099999999999</v>
      </c>
      <c r="I51" s="1">
        <v>0.18593899999999999</v>
      </c>
      <c r="J51" s="5">
        <f t="shared" si="1"/>
        <v>9.4199999999999839E-4</v>
      </c>
      <c r="K51" s="6"/>
      <c r="L51" s="1">
        <v>0.47870000000000001</v>
      </c>
      <c r="M51" s="1">
        <v>0.47849999999999998</v>
      </c>
      <c r="N51" s="8">
        <f t="shared" si="2"/>
        <v>2.0000000000003348E-4</v>
      </c>
      <c r="O51" s="7"/>
      <c r="P51" s="1">
        <v>0.36370000000000002</v>
      </c>
      <c r="Q51" s="1">
        <v>0.39279999999999998</v>
      </c>
      <c r="R51" s="8">
        <f t="shared" si="3"/>
        <v>-2.9099999999999959E-2</v>
      </c>
    </row>
    <row r="52" spans="2:18" s="2" customFormat="1">
      <c r="B52">
        <v>-2</v>
      </c>
      <c r="C52">
        <v>1</v>
      </c>
      <c r="D52" s="1">
        <v>29.888500000000001</v>
      </c>
      <c r="E52" s="1">
        <v>30.906300000000002</v>
      </c>
      <c r="F52" s="5">
        <f t="shared" si="0"/>
        <v>-1.0178000000000011</v>
      </c>
      <c r="G52" s="6"/>
      <c r="H52" s="1">
        <v>0.17432500000000001</v>
      </c>
      <c r="I52" s="1">
        <v>0.18007000000000001</v>
      </c>
      <c r="J52" s="5">
        <f t="shared" si="1"/>
        <v>-5.7450000000000001E-3</v>
      </c>
      <c r="K52" s="6"/>
      <c r="L52" s="1">
        <v>0.4738</v>
      </c>
      <c r="M52" s="1">
        <v>0.49509999999999998</v>
      </c>
      <c r="N52" s="8">
        <f t="shared" si="2"/>
        <v>-2.1299999999999986E-2</v>
      </c>
      <c r="O52" s="7"/>
      <c r="P52" s="1">
        <v>0.3821</v>
      </c>
      <c r="Q52" s="1">
        <v>0.39550000000000002</v>
      </c>
      <c r="R52" s="8">
        <f t="shared" si="3"/>
        <v>-1.3400000000000023E-2</v>
      </c>
    </row>
    <row r="53" spans="2:18" s="2" customFormat="1">
      <c r="B53">
        <v>-3</v>
      </c>
      <c r="C53">
        <v>1</v>
      </c>
      <c r="D53" s="1">
        <v>30.9788</v>
      </c>
      <c r="E53" s="1">
        <v>35.143900000000002</v>
      </c>
      <c r="F53" s="5">
        <f t="shared" si="0"/>
        <v>-4.1651000000000025</v>
      </c>
      <c r="G53" s="6"/>
      <c r="H53" s="1">
        <v>0.19045699999999999</v>
      </c>
      <c r="I53" s="1">
        <v>0.22018099999999999</v>
      </c>
      <c r="J53" s="5">
        <f t="shared" si="1"/>
        <v>-2.9724E-2</v>
      </c>
      <c r="K53" s="6"/>
      <c r="L53" s="1">
        <v>0.45190000000000002</v>
      </c>
      <c r="M53" s="1">
        <v>0.3856</v>
      </c>
      <c r="N53" s="8">
        <f t="shared" si="2"/>
        <v>6.6300000000000026E-2</v>
      </c>
      <c r="O53" s="7"/>
      <c r="P53" s="1">
        <v>0.3584</v>
      </c>
      <c r="Q53" s="1">
        <v>0.25030000000000002</v>
      </c>
      <c r="R53" s="8">
        <f t="shared" si="3"/>
        <v>0.10809999999999997</v>
      </c>
    </row>
    <row r="54" spans="2:18" s="2" customFormat="1">
      <c r="B54">
        <v>-4</v>
      </c>
      <c r="C54">
        <v>1</v>
      </c>
      <c r="D54" s="1">
        <v>29.633299999999998</v>
      </c>
      <c r="E54" s="1">
        <v>28.228300000000001</v>
      </c>
      <c r="F54" s="5">
        <f t="shared" si="0"/>
        <v>1.4049999999999976</v>
      </c>
      <c r="G54" s="6"/>
      <c r="H54" s="1">
        <v>0.18480099999999999</v>
      </c>
      <c r="I54" s="1">
        <v>0.17011299999999999</v>
      </c>
      <c r="J54" s="5">
        <f t="shared" si="1"/>
        <v>1.4688000000000007E-2</v>
      </c>
      <c r="K54" s="6"/>
      <c r="L54" s="1">
        <v>0.48549999999999999</v>
      </c>
      <c r="M54" s="1">
        <v>0.4642</v>
      </c>
      <c r="N54" s="8">
        <f t="shared" si="2"/>
        <v>2.1299999999999986E-2</v>
      </c>
      <c r="O54" s="7"/>
      <c r="P54" s="1">
        <v>0.38819999999999999</v>
      </c>
      <c r="Q54" s="1">
        <v>0.37080000000000002</v>
      </c>
      <c r="R54" s="8">
        <f t="shared" si="3"/>
        <v>1.7399999999999971E-2</v>
      </c>
    </row>
    <row r="55" spans="2:18" s="2" customFormat="1">
      <c r="B55">
        <v>-5</v>
      </c>
      <c r="C55">
        <v>1</v>
      </c>
      <c r="D55" s="1">
        <v>28.4496</v>
      </c>
      <c r="E55" s="1">
        <v>27.569600000000001</v>
      </c>
      <c r="F55" s="5">
        <f t="shared" si="0"/>
        <v>0.87999999999999901</v>
      </c>
      <c r="G55" s="6"/>
      <c r="H55" s="1">
        <v>0.175756</v>
      </c>
      <c r="I55" s="1">
        <v>0.171209</v>
      </c>
      <c r="J55" s="5">
        <f t="shared" si="1"/>
        <v>4.5469999999999955E-3</v>
      </c>
      <c r="K55" s="6"/>
      <c r="L55" s="1">
        <v>0.49020000000000002</v>
      </c>
      <c r="M55" s="1">
        <v>0.49099999999999999</v>
      </c>
      <c r="N55" s="8">
        <f t="shared" si="2"/>
        <v>-7.999999999999674E-4</v>
      </c>
      <c r="O55" s="7"/>
      <c r="P55" s="1">
        <v>0.39800000000000002</v>
      </c>
      <c r="Q55" s="1">
        <v>0.37869999999999998</v>
      </c>
      <c r="R55" s="8">
        <f t="shared" si="3"/>
        <v>1.9300000000000039E-2</v>
      </c>
    </row>
    <row r="56" spans="2:18" s="2" customFormat="1">
      <c r="B56">
        <v>-4</v>
      </c>
      <c r="C56">
        <v>2</v>
      </c>
      <c r="D56" s="1">
        <v>28.695799999999998</v>
      </c>
      <c r="E56" s="1">
        <v>28.930700000000002</v>
      </c>
      <c r="F56" s="5">
        <f t="shared" si="0"/>
        <v>-0.23490000000000322</v>
      </c>
      <c r="G56" s="6"/>
      <c r="H56" s="1">
        <v>0.17075000000000001</v>
      </c>
      <c r="I56" s="1">
        <v>0.16722699999999999</v>
      </c>
      <c r="J56" s="5">
        <f t="shared" si="1"/>
        <v>3.5230000000000261E-3</v>
      </c>
      <c r="K56" s="6"/>
      <c r="L56" s="1">
        <v>0.46189999999999998</v>
      </c>
      <c r="M56" s="1">
        <v>0.49859999999999999</v>
      </c>
      <c r="N56" s="8">
        <f t="shared" si="2"/>
        <v>-3.670000000000001E-2</v>
      </c>
      <c r="O56" s="7"/>
      <c r="P56" s="1">
        <v>0.37080000000000002</v>
      </c>
      <c r="Q56" s="1">
        <v>0.40920000000000001</v>
      </c>
      <c r="R56" s="8">
        <f t="shared" si="3"/>
        <v>-3.839999999999999E-2</v>
      </c>
    </row>
    <row r="57" spans="2:18" s="2" customFormat="1">
      <c r="B57">
        <v>-3</v>
      </c>
      <c r="C57">
        <v>2</v>
      </c>
      <c r="D57" s="1">
        <v>29.594200000000001</v>
      </c>
      <c r="E57" s="1">
        <v>33.718400000000003</v>
      </c>
      <c r="F57" s="5">
        <f t="shared" si="0"/>
        <v>-4.1242000000000019</v>
      </c>
      <c r="G57" s="6"/>
      <c r="H57" s="1">
        <v>0.18016099999999999</v>
      </c>
      <c r="I57" s="1">
        <v>0.213311</v>
      </c>
      <c r="J57" s="5">
        <f t="shared" si="1"/>
        <v>-3.3150000000000013E-2</v>
      </c>
      <c r="K57" s="6"/>
      <c r="L57" s="1">
        <v>0.46289999999999998</v>
      </c>
      <c r="M57" s="1">
        <v>0.38700000000000001</v>
      </c>
      <c r="N57" s="8">
        <f t="shared" si="2"/>
        <v>7.5899999999999967E-2</v>
      </c>
      <c r="O57" s="7"/>
      <c r="P57" s="1">
        <v>0.377</v>
      </c>
      <c r="Q57" s="1">
        <v>0.26519999999999999</v>
      </c>
      <c r="R57" s="8">
        <f t="shared" si="3"/>
        <v>0.11180000000000001</v>
      </c>
    </row>
    <row r="58" spans="2:18" s="2" customFormat="1">
      <c r="B58">
        <v>-2</v>
      </c>
      <c r="C58">
        <v>2</v>
      </c>
      <c r="D58" s="1">
        <v>30.3474</v>
      </c>
      <c r="E58" s="1">
        <v>31.407299999999999</v>
      </c>
      <c r="F58" s="5">
        <f t="shared" si="0"/>
        <v>-1.059899999999999</v>
      </c>
      <c r="G58" s="6"/>
      <c r="H58" s="1">
        <v>0.189752</v>
      </c>
      <c r="I58" s="1">
        <v>0.19303500000000001</v>
      </c>
      <c r="J58" s="5">
        <f t="shared" si="1"/>
        <v>-3.2830000000000081E-3</v>
      </c>
      <c r="K58" s="6"/>
      <c r="L58" s="1">
        <v>0.46660000000000001</v>
      </c>
      <c r="M58" s="1">
        <v>0.438</v>
      </c>
      <c r="N58" s="8">
        <f t="shared" si="2"/>
        <v>2.8600000000000014E-2</v>
      </c>
      <c r="O58" s="7"/>
      <c r="P58" s="1">
        <v>0.36309999999999998</v>
      </c>
      <c r="Q58" s="1">
        <v>0.35220000000000001</v>
      </c>
      <c r="R58" s="8">
        <f t="shared" si="3"/>
        <v>1.0899999999999965E-2</v>
      </c>
    </row>
    <row r="59" spans="2:18" s="2" customFormat="1">
      <c r="B59">
        <v>-1</v>
      </c>
      <c r="C59">
        <v>2</v>
      </c>
      <c r="D59" s="1">
        <v>31.436800000000002</v>
      </c>
      <c r="E59" s="1">
        <v>32.112299999999998</v>
      </c>
      <c r="F59" s="5">
        <f t="shared" si="0"/>
        <v>-0.67549999999999599</v>
      </c>
      <c r="G59" s="6"/>
      <c r="H59" s="1">
        <v>0.19037999999999999</v>
      </c>
      <c r="I59" s="1">
        <v>0.19305</v>
      </c>
      <c r="J59" s="5">
        <f t="shared" si="1"/>
        <v>-2.6700000000000057E-3</v>
      </c>
      <c r="K59" s="6"/>
      <c r="L59" s="1">
        <v>0.45979999999999999</v>
      </c>
      <c r="M59" s="1">
        <v>0.45950000000000002</v>
      </c>
      <c r="N59" s="8">
        <f t="shared" si="2"/>
        <v>2.9999999999996696E-4</v>
      </c>
      <c r="O59" s="7"/>
      <c r="P59" s="1">
        <v>0.36449999999999999</v>
      </c>
      <c r="Q59" s="1">
        <v>0.37159999999999999</v>
      </c>
      <c r="R59" s="8">
        <f t="shared" si="3"/>
        <v>-7.0999999999999952E-3</v>
      </c>
    </row>
    <row r="60" spans="2:18" s="2" customFormat="1">
      <c r="B60">
        <v>0</v>
      </c>
      <c r="C60">
        <v>2</v>
      </c>
      <c r="D60" s="1">
        <v>27.406199999999998</v>
      </c>
      <c r="E60" s="1">
        <v>31.159600000000001</v>
      </c>
      <c r="F60" s="5">
        <f t="shared" si="0"/>
        <v>-3.7534000000000027</v>
      </c>
      <c r="G60" s="6"/>
      <c r="H60" s="1">
        <v>0.167187</v>
      </c>
      <c r="I60" s="1">
        <v>0.192329</v>
      </c>
      <c r="J60" s="5">
        <f t="shared" si="1"/>
        <v>-2.5141999999999998E-2</v>
      </c>
      <c r="K60" s="6"/>
      <c r="L60" s="1">
        <v>0.50380000000000003</v>
      </c>
      <c r="M60" s="1">
        <v>0.4264</v>
      </c>
      <c r="N60" s="8">
        <f t="shared" si="2"/>
        <v>7.7400000000000024E-2</v>
      </c>
      <c r="O60" s="7"/>
      <c r="P60" s="1">
        <v>0.40410000000000001</v>
      </c>
      <c r="Q60" s="1">
        <v>0.34649999999999997</v>
      </c>
      <c r="R60" s="8">
        <f t="shared" si="3"/>
        <v>5.760000000000004E-2</v>
      </c>
    </row>
    <row r="61" spans="2:18" s="2" customFormat="1">
      <c r="B61">
        <v>1</v>
      </c>
      <c r="C61">
        <v>2</v>
      </c>
      <c r="D61" s="1">
        <v>31.107600000000001</v>
      </c>
      <c r="E61" s="1">
        <v>30.738299999999999</v>
      </c>
      <c r="F61" s="5">
        <f t="shared" si="0"/>
        <v>0.36930000000000263</v>
      </c>
      <c r="G61" s="6"/>
      <c r="H61" s="1">
        <v>0.18507799999999999</v>
      </c>
      <c r="I61" s="1">
        <v>0.18865599999999999</v>
      </c>
      <c r="J61" s="5">
        <f t="shared" si="1"/>
        <v>-3.5779999999999978E-3</v>
      </c>
      <c r="K61" s="6"/>
      <c r="L61" s="1">
        <v>0.47510000000000002</v>
      </c>
      <c r="M61" s="1">
        <v>0.45019999999999999</v>
      </c>
      <c r="N61" s="8">
        <f t="shared" si="2"/>
        <v>2.4900000000000033E-2</v>
      </c>
      <c r="O61" s="7"/>
      <c r="P61" s="1">
        <v>0.36649999999999999</v>
      </c>
      <c r="Q61" s="1">
        <v>0.36699999999999999</v>
      </c>
      <c r="R61" s="8">
        <f t="shared" si="3"/>
        <v>-5.0000000000000044E-4</v>
      </c>
    </row>
    <row r="62" spans="2:18" s="2" customFormat="1">
      <c r="B62">
        <v>2</v>
      </c>
      <c r="C62">
        <v>2</v>
      </c>
      <c r="D62" s="1">
        <v>29.573</v>
      </c>
      <c r="E62" s="1">
        <v>30.339200000000002</v>
      </c>
      <c r="F62" s="5">
        <f t="shared" si="0"/>
        <v>-0.76620000000000132</v>
      </c>
      <c r="G62" s="6"/>
      <c r="H62" s="1">
        <v>0.181336</v>
      </c>
      <c r="I62" s="1">
        <v>0.180675</v>
      </c>
      <c r="J62" s="5">
        <f t="shared" si="1"/>
        <v>6.6099999999999492E-4</v>
      </c>
      <c r="K62" s="6"/>
      <c r="L62" s="1">
        <v>0.48170000000000002</v>
      </c>
      <c r="M62" s="1">
        <v>0.47720000000000001</v>
      </c>
      <c r="N62" s="8">
        <f t="shared" si="2"/>
        <v>4.500000000000004E-3</v>
      </c>
      <c r="O62" s="7"/>
      <c r="P62" s="1">
        <v>0.37480000000000002</v>
      </c>
      <c r="Q62" s="1">
        <v>0.37769999999999998</v>
      </c>
      <c r="R62" s="8">
        <f t="shared" si="3"/>
        <v>-2.8999999999999582E-3</v>
      </c>
    </row>
    <row r="63" spans="2:18" s="2" customFormat="1">
      <c r="B63">
        <v>3</v>
      </c>
      <c r="C63">
        <v>2</v>
      </c>
      <c r="D63" s="1">
        <v>30.1983</v>
      </c>
      <c r="E63" s="1">
        <v>30.659099999999999</v>
      </c>
      <c r="F63" s="5">
        <f t="shared" si="0"/>
        <v>-0.46079999999999899</v>
      </c>
      <c r="G63" s="6"/>
      <c r="H63" s="1">
        <v>0.18516199999999999</v>
      </c>
      <c r="I63" s="1">
        <v>0.19641900000000001</v>
      </c>
      <c r="J63" s="5">
        <f t="shared" si="1"/>
        <v>-1.1257000000000017E-2</v>
      </c>
      <c r="K63" s="6"/>
      <c r="L63" s="1">
        <v>0.48070000000000002</v>
      </c>
      <c r="M63" s="1">
        <v>0.48359999999999997</v>
      </c>
      <c r="N63" s="8">
        <f t="shared" si="2"/>
        <v>-2.8999999999999582E-3</v>
      </c>
      <c r="O63" s="7"/>
      <c r="P63" s="1">
        <v>0.3589</v>
      </c>
      <c r="Q63" s="1">
        <v>0.34939999999999999</v>
      </c>
      <c r="R63" s="8">
        <f t="shared" si="3"/>
        <v>9.5000000000000084E-3</v>
      </c>
    </row>
    <row r="64" spans="2:18" s="2" customFormat="1">
      <c r="B64">
        <v>4</v>
      </c>
      <c r="C64">
        <v>2</v>
      </c>
      <c r="D64" s="1">
        <v>30.6555</v>
      </c>
      <c r="E64" s="1">
        <v>29.871400000000001</v>
      </c>
      <c r="F64" s="5">
        <f t="shared" si="0"/>
        <v>0.78409999999999869</v>
      </c>
      <c r="G64" s="6"/>
      <c r="H64" s="1">
        <v>0.18837200000000001</v>
      </c>
      <c r="I64" s="1">
        <v>0.182757</v>
      </c>
      <c r="J64" s="5">
        <f t="shared" si="1"/>
        <v>5.6150000000000089E-3</v>
      </c>
      <c r="K64" s="6"/>
      <c r="L64" s="1">
        <v>0.41970000000000002</v>
      </c>
      <c r="M64" s="1">
        <v>0.44950000000000001</v>
      </c>
      <c r="N64" s="8">
        <f t="shared" si="2"/>
        <v>-2.9799999999999993E-2</v>
      </c>
      <c r="O64" s="7"/>
      <c r="P64" s="1">
        <v>0.33710000000000001</v>
      </c>
      <c r="Q64" s="1">
        <v>0.37240000000000001</v>
      </c>
      <c r="R64" s="8">
        <f t="shared" si="3"/>
        <v>-3.5299999999999998E-2</v>
      </c>
    </row>
    <row r="65" spans="2:18" s="2" customFormat="1">
      <c r="B65">
        <v>3</v>
      </c>
      <c r="C65">
        <v>3</v>
      </c>
      <c r="D65" s="1">
        <v>29.304400000000001</v>
      </c>
      <c r="E65" s="1">
        <v>30.316199999999998</v>
      </c>
      <c r="F65" s="5">
        <f t="shared" si="0"/>
        <v>-1.0117999999999974</v>
      </c>
      <c r="G65" s="6"/>
      <c r="H65" s="1">
        <v>0.18837300000000001</v>
      </c>
      <c r="I65" s="1">
        <v>0.196826</v>
      </c>
      <c r="J65" s="5">
        <f t="shared" si="1"/>
        <v>-8.4529999999999883E-3</v>
      </c>
      <c r="K65" s="6"/>
      <c r="L65" s="1">
        <v>0.4143</v>
      </c>
      <c r="M65" s="1">
        <v>0.45340000000000003</v>
      </c>
      <c r="N65" s="8">
        <f t="shared" si="2"/>
        <v>-3.9100000000000024E-2</v>
      </c>
      <c r="O65" s="7"/>
      <c r="P65" s="1">
        <v>0.29909999999999998</v>
      </c>
      <c r="Q65" s="1">
        <v>0.31109999999999999</v>
      </c>
      <c r="R65" s="8">
        <f t="shared" si="3"/>
        <v>-1.2000000000000011E-2</v>
      </c>
    </row>
    <row r="66" spans="2:18" s="2" customFormat="1">
      <c r="B66">
        <v>2</v>
      </c>
      <c r="C66">
        <v>3</v>
      </c>
      <c r="D66" s="1">
        <v>19.6313</v>
      </c>
      <c r="E66" s="1">
        <v>10.078519999999999</v>
      </c>
      <c r="F66" s="5">
        <f t="shared" si="0"/>
        <v>9.5527800000000003</v>
      </c>
      <c r="G66" s="6"/>
      <c r="H66" s="1">
        <v>0.119627</v>
      </c>
      <c r="I66" s="1">
        <v>9.6113799999999999E-2</v>
      </c>
      <c r="J66" s="5">
        <f t="shared" si="1"/>
        <v>2.3513199999999998E-2</v>
      </c>
      <c r="K66" s="6"/>
      <c r="L66" s="1">
        <v>0.49990000000000001</v>
      </c>
      <c r="M66" s="1">
        <v>0.49609999999999999</v>
      </c>
      <c r="N66" s="8">
        <f t="shared" si="2"/>
        <v>3.8000000000000256E-3</v>
      </c>
      <c r="O66" s="7"/>
      <c r="P66" s="1">
        <v>0.37580000000000002</v>
      </c>
      <c r="Q66" s="1">
        <v>0.40610000000000002</v>
      </c>
      <c r="R66" s="8">
        <f t="shared" si="3"/>
        <v>-3.0299999999999994E-2</v>
      </c>
    </row>
    <row r="67" spans="2:18" s="2" customFormat="1">
      <c r="B67">
        <v>1</v>
      </c>
      <c r="C67">
        <v>3</v>
      </c>
      <c r="D67" s="1">
        <v>29.3431</v>
      </c>
      <c r="E67" s="1">
        <v>26.7316</v>
      </c>
      <c r="F67" s="5">
        <f t="shared" si="0"/>
        <v>2.6114999999999995</v>
      </c>
      <c r="G67" s="6"/>
      <c r="H67" s="1">
        <v>0.174787</v>
      </c>
      <c r="I67" s="1">
        <v>0.18813099999999999</v>
      </c>
      <c r="J67" s="5">
        <f t="shared" si="1"/>
        <v>-1.3343999999999995E-2</v>
      </c>
      <c r="K67" s="6"/>
      <c r="L67" s="1">
        <v>0.47699999999999998</v>
      </c>
      <c r="M67" s="1">
        <v>0.42870000000000003</v>
      </c>
      <c r="N67" s="8">
        <f t="shared" si="2"/>
        <v>4.8299999999999954E-2</v>
      </c>
      <c r="O67" s="7"/>
      <c r="P67" s="1">
        <v>0.39190000000000003</v>
      </c>
      <c r="Q67" s="1">
        <v>0.30690000000000001</v>
      </c>
      <c r="R67" s="8">
        <f t="shared" si="3"/>
        <v>8.500000000000002E-2</v>
      </c>
    </row>
    <row r="68" spans="2:18" s="2" customFormat="1">
      <c r="B68">
        <v>0</v>
      </c>
      <c r="C68">
        <v>3</v>
      </c>
      <c r="D68" s="1">
        <v>28.5121</v>
      </c>
      <c r="E68" s="1">
        <v>29.544799999999999</v>
      </c>
      <c r="F68" s="5">
        <f t="shared" si="0"/>
        <v>-1.0326999999999984</v>
      </c>
      <c r="G68" s="6"/>
      <c r="H68" s="1">
        <v>0.16814899999999999</v>
      </c>
      <c r="I68" s="1">
        <v>0.175957</v>
      </c>
      <c r="J68" s="5">
        <f t="shared" si="1"/>
        <v>-7.8080000000000094E-3</v>
      </c>
      <c r="K68" s="6"/>
      <c r="L68" s="1">
        <v>0.50470000000000004</v>
      </c>
      <c r="M68" s="1">
        <v>0.52349999999999997</v>
      </c>
      <c r="N68" s="8">
        <f t="shared" si="2"/>
        <v>-1.8799999999999928E-2</v>
      </c>
      <c r="O68" s="7"/>
      <c r="P68" s="1">
        <v>0.39240000000000003</v>
      </c>
      <c r="Q68" s="1">
        <v>0.40610000000000002</v>
      </c>
      <c r="R68" s="8">
        <f t="shared" si="3"/>
        <v>-1.369999999999999E-2</v>
      </c>
    </row>
    <row r="69" spans="2:18" s="2" customFormat="1">
      <c r="B69">
        <v>-1</v>
      </c>
      <c r="C69">
        <v>3</v>
      </c>
      <c r="D69" s="1">
        <v>30.096800000000002</v>
      </c>
      <c r="E69" s="1">
        <v>28.871099999999998</v>
      </c>
      <c r="F69" s="5">
        <f t="shared" ref="F69:F73" si="4">D69-E69</f>
        <v>1.2257000000000033</v>
      </c>
      <c r="G69" s="6"/>
      <c r="H69" s="1">
        <v>0.18528</v>
      </c>
      <c r="I69" s="1">
        <v>0.17640600000000001</v>
      </c>
      <c r="J69" s="5">
        <f t="shared" ref="J69:J73" si="5">H69-I69</f>
        <v>8.873999999999993E-3</v>
      </c>
      <c r="K69" s="6"/>
      <c r="L69" s="1">
        <v>0.46550000000000002</v>
      </c>
      <c r="M69" s="1">
        <v>0.4879</v>
      </c>
      <c r="N69" s="8">
        <f t="shared" ref="N69:N73" si="6">L69-M69</f>
        <v>-2.2399999999999975E-2</v>
      </c>
      <c r="O69" s="7"/>
      <c r="P69" s="1">
        <v>0.36859999999999998</v>
      </c>
      <c r="Q69" s="1">
        <v>0.37830000000000003</v>
      </c>
      <c r="R69" s="8">
        <f t="shared" ref="R69:R73" si="7">P69-Q69</f>
        <v>-9.7000000000000419E-3</v>
      </c>
    </row>
    <row r="70" spans="2:18" s="2" customFormat="1">
      <c r="B70">
        <v>-2</v>
      </c>
      <c r="C70">
        <v>3</v>
      </c>
      <c r="D70" s="1">
        <v>26.779</v>
      </c>
      <c r="E70" s="1">
        <v>28.843800000000002</v>
      </c>
      <c r="F70" s="5">
        <f t="shared" si="4"/>
        <v>-2.0648000000000017</v>
      </c>
      <c r="G70" s="6"/>
      <c r="H70" s="1">
        <v>0.160524</v>
      </c>
      <c r="I70" s="1">
        <v>0.170184</v>
      </c>
      <c r="J70" s="5">
        <f t="shared" si="5"/>
        <v>-9.6600000000000019E-3</v>
      </c>
      <c r="K70" s="6"/>
      <c r="L70" s="1">
        <v>0.54420000000000002</v>
      </c>
      <c r="M70" s="1">
        <v>0.49459999999999998</v>
      </c>
      <c r="N70" s="8">
        <f t="shared" si="6"/>
        <v>4.9600000000000033E-2</v>
      </c>
      <c r="O70" s="7"/>
      <c r="P70" s="1">
        <v>0.42599999999999999</v>
      </c>
      <c r="Q70" s="1">
        <v>0.40610000000000002</v>
      </c>
      <c r="R70" s="8">
        <f t="shared" si="7"/>
        <v>1.9899999999999973E-2</v>
      </c>
    </row>
    <row r="71" spans="2:18" s="2" customFormat="1">
      <c r="B71">
        <v>-1</v>
      </c>
      <c r="C71">
        <v>4</v>
      </c>
      <c r="D71" s="1">
        <v>28.7592</v>
      </c>
      <c r="E71" s="1">
        <v>27.016300000000001</v>
      </c>
      <c r="F71" s="5">
        <f t="shared" si="4"/>
        <v>1.7428999999999988</v>
      </c>
      <c r="G71" s="6"/>
      <c r="H71" s="1">
        <v>0.177872</v>
      </c>
      <c r="I71" s="1">
        <v>0.16053300000000001</v>
      </c>
      <c r="J71" s="5">
        <f t="shared" si="5"/>
        <v>1.7338999999999993E-2</v>
      </c>
      <c r="K71" s="6"/>
      <c r="L71" s="1">
        <v>0.45879999999999999</v>
      </c>
      <c r="M71" s="1">
        <v>0.48089999999999999</v>
      </c>
      <c r="N71" s="8">
        <f t="shared" si="6"/>
        <v>-2.2100000000000009E-2</v>
      </c>
      <c r="O71" s="7"/>
      <c r="P71" s="1">
        <v>0.35920000000000002</v>
      </c>
      <c r="Q71" s="1">
        <v>0.39450000000000002</v>
      </c>
      <c r="R71" s="8">
        <f t="shared" si="7"/>
        <v>-3.5299999999999998E-2</v>
      </c>
    </row>
    <row r="72" spans="2:18" s="2" customFormat="1">
      <c r="B72">
        <v>0</v>
      </c>
      <c r="C72">
        <v>4</v>
      </c>
      <c r="D72" s="1">
        <v>29.639700000000001</v>
      </c>
      <c r="E72" s="1">
        <v>29.918099999999999</v>
      </c>
      <c r="F72" s="5">
        <f t="shared" si="4"/>
        <v>-0.27839999999999776</v>
      </c>
      <c r="G72" s="6"/>
      <c r="H72" s="1">
        <v>0.178396</v>
      </c>
      <c r="I72" s="1">
        <v>0.189913</v>
      </c>
      <c r="J72" s="5">
        <f t="shared" si="5"/>
        <v>-1.1516999999999999E-2</v>
      </c>
      <c r="K72" s="6"/>
      <c r="L72" s="1">
        <v>0.47010000000000002</v>
      </c>
      <c r="M72" s="1">
        <v>0.43440000000000001</v>
      </c>
      <c r="N72" s="8">
        <f t="shared" si="6"/>
        <v>3.570000000000001E-2</v>
      </c>
      <c r="O72" s="7"/>
      <c r="P72" s="1">
        <v>0.36759999999999998</v>
      </c>
      <c r="Q72" s="1">
        <v>0.32300000000000001</v>
      </c>
      <c r="R72" s="8">
        <f t="shared" si="7"/>
        <v>4.4599999999999973E-2</v>
      </c>
    </row>
    <row r="73" spans="2:18" s="2" customFormat="1">
      <c r="B73">
        <v>1</v>
      </c>
      <c r="C73">
        <v>4</v>
      </c>
      <c r="D73" s="1">
        <v>28.057700000000001</v>
      </c>
      <c r="E73" s="1">
        <v>27.4468</v>
      </c>
      <c r="F73" s="5">
        <f t="shared" si="4"/>
        <v>0.61090000000000089</v>
      </c>
      <c r="G73" s="6"/>
      <c r="H73" s="1">
        <v>0.17602499999999999</v>
      </c>
      <c r="I73" s="1">
        <v>0.16694700000000001</v>
      </c>
      <c r="J73" s="5">
        <f t="shared" si="5"/>
        <v>9.077999999999975E-3</v>
      </c>
      <c r="K73" s="6"/>
      <c r="L73" s="1">
        <v>0.51090000000000002</v>
      </c>
      <c r="M73" s="1">
        <v>0.46850000000000003</v>
      </c>
      <c r="N73" s="8">
        <f t="shared" si="6"/>
        <v>4.2399999999999993E-2</v>
      </c>
      <c r="O73" s="7"/>
      <c r="P73" s="1">
        <v>0.40210000000000001</v>
      </c>
      <c r="Q73" s="1">
        <v>0.38890000000000002</v>
      </c>
      <c r="R73" s="8">
        <f t="shared" si="7"/>
        <v>1.319999999999999E-2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7.1721913818655878</v>
      </c>
      <c r="D77" s="21">
        <f>AVERAGE(D4:E73)</f>
        <v>30.251943714285705</v>
      </c>
      <c r="E77" s="16"/>
      <c r="F77" s="16">
        <f>STDEV(F4:F73)</f>
        <v>2.3440175755540609</v>
      </c>
      <c r="G77" s="16"/>
      <c r="H77" s="17">
        <f>AVERAGE(H4:I73)</f>
        <v>0.18432246999999993</v>
      </c>
      <c r="I77" s="16"/>
      <c r="J77" s="16">
        <f>STDEV(J4:J73)</f>
        <v>1.3598998353203317E-2</v>
      </c>
      <c r="K77" s="16"/>
      <c r="L77" s="17">
        <f>AVERAGE(L4:M73)</f>
        <v>0.46574428571428561</v>
      </c>
      <c r="M77" s="16"/>
      <c r="N77" s="16">
        <f>STDEV(N4:N73)</f>
        <v>3.5778263523915603E-2</v>
      </c>
      <c r="O77" s="16"/>
      <c r="P77" s="17">
        <f>AVERAGE(P4:Q73)</f>
        <v>0.35886571428571462</v>
      </c>
      <c r="Q77" s="16"/>
      <c r="R77" s="22">
        <f>STDEV(R4:R73)</f>
        <v>4.2416658608808784E-2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 t="e">
        <f>F77/E77</f>
        <v>#DIV/0!</v>
      </c>
      <c r="G79" s="25"/>
      <c r="H79" s="25"/>
      <c r="I79" s="25"/>
      <c r="J79" s="25" t="e">
        <f>J77/I77</f>
        <v>#DIV/0!</v>
      </c>
      <c r="K79" s="25"/>
      <c r="L79" s="25"/>
      <c r="M79" s="25"/>
      <c r="N79" s="25">
        <f>N77</f>
        <v>3.5778263523915603E-2</v>
      </c>
      <c r="O79" s="25"/>
      <c r="P79" s="25"/>
      <c r="Q79" s="25"/>
      <c r="R79" s="26">
        <f>R77</f>
        <v>4.2416658608808784E-2</v>
      </c>
    </row>
    <row r="86" spans="2:18" s="2" customFormat="1">
      <c r="B86">
        <v>-3</v>
      </c>
      <c r="C86">
        <v>3</v>
      </c>
      <c r="D86" s="1">
        <v>29.117999999999999</v>
      </c>
      <c r="E86" s="1">
        <v>3.4264000000000003E-2</v>
      </c>
      <c r="F86" s="5">
        <f>D86-E86</f>
        <v>29.083735999999998</v>
      </c>
      <c r="G86" s="6"/>
      <c r="H86" s="1">
        <v>0.183087</v>
      </c>
      <c r="I86" s="1">
        <v>1.5436600000000001E-3</v>
      </c>
      <c r="J86" s="5">
        <f>H86-I86</f>
        <v>0.18154334</v>
      </c>
      <c r="K86" s="6"/>
      <c r="L86" s="1">
        <v>0.4743</v>
      </c>
      <c r="M86" s="1">
        <v>-8888889</v>
      </c>
      <c r="N86" s="8">
        <f>L86-M86</f>
        <v>8888889.4743000008</v>
      </c>
      <c r="O86" s="7"/>
      <c r="P86" s="1">
        <v>0.36549999999999999</v>
      </c>
      <c r="Q86" s="1">
        <v>0.36149999999999999</v>
      </c>
      <c r="R86" s="8">
        <f>P86-Q86</f>
        <v>4.0000000000000036E-3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84"/>
  <sheetViews>
    <sheetView topLeftCell="A58" workbookViewId="0">
      <selection activeCell="A84" sqref="A84:XFD8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6.032</v>
      </c>
      <c r="E4" s="1">
        <v>6.15036</v>
      </c>
      <c r="F4" s="5">
        <f>D4-E4</f>
        <v>-0.11836000000000002</v>
      </c>
      <c r="G4" s="6"/>
      <c r="H4" s="1">
        <v>4.4051800000000002E-2</v>
      </c>
      <c r="I4" s="1">
        <v>4.66769E-2</v>
      </c>
      <c r="J4" s="5">
        <f>H4-I4</f>
        <v>-2.6250999999999983E-3</v>
      </c>
      <c r="K4" s="6"/>
      <c r="L4" s="1">
        <v>0.34470000000000001</v>
      </c>
      <c r="M4" s="1">
        <v>0.32450000000000001</v>
      </c>
      <c r="N4" s="8">
        <f>L4-M4</f>
        <v>2.0199999999999996E-2</v>
      </c>
      <c r="O4" s="7"/>
      <c r="P4" s="1">
        <v>0.32650000000000001</v>
      </c>
      <c r="Q4" s="1">
        <v>0.30940000000000001</v>
      </c>
      <c r="R4" s="8">
        <f>P4-Q4</f>
        <v>1.7100000000000004E-2</v>
      </c>
    </row>
    <row r="5" spans="1:18" s="2" customFormat="1">
      <c r="B5">
        <v>0</v>
      </c>
      <c r="C5">
        <v>-4</v>
      </c>
      <c r="D5" s="1">
        <v>6.1052099999999996</v>
      </c>
      <c r="E5" s="1">
        <v>6.16439</v>
      </c>
      <c r="F5" s="5">
        <f t="shared" ref="F5:F67" si="0">D5-E5</f>
        <v>-5.9180000000000454E-2</v>
      </c>
      <c r="G5" s="6"/>
      <c r="H5" s="1">
        <v>4.60886E-2</v>
      </c>
      <c r="I5" s="1">
        <v>4.5740799999999998E-2</v>
      </c>
      <c r="J5" s="5">
        <f t="shared" ref="J5:J67" si="1">H5-I5</f>
        <v>3.4780000000000227E-4</v>
      </c>
      <c r="K5" s="6"/>
      <c r="L5" s="1">
        <v>0.3301</v>
      </c>
      <c r="M5" s="1">
        <v>0.3226</v>
      </c>
      <c r="N5" s="8">
        <f t="shared" ref="N5:N67" si="2">L5-M5</f>
        <v>7.5000000000000067E-3</v>
      </c>
      <c r="O5" s="7"/>
      <c r="P5" s="1">
        <v>0.31480000000000002</v>
      </c>
      <c r="Q5" s="1">
        <v>0.2984</v>
      </c>
      <c r="R5" s="8">
        <f t="shared" ref="R5:R67" si="3">P5-Q5</f>
        <v>1.6400000000000026E-2</v>
      </c>
    </row>
    <row r="6" spans="1:18" s="2" customFormat="1">
      <c r="B6">
        <v>1</v>
      </c>
      <c r="C6">
        <v>-4</v>
      </c>
      <c r="D6" s="1">
        <v>6.1425099999999997</v>
      </c>
      <c r="E6" s="1">
        <v>6.1137199999999998</v>
      </c>
      <c r="F6" s="5">
        <f t="shared" si="0"/>
        <v>2.8789999999999871E-2</v>
      </c>
      <c r="G6" s="6"/>
      <c r="H6" s="1">
        <v>4.5858799999999998E-2</v>
      </c>
      <c r="I6" s="1">
        <v>4.4779399999999997E-2</v>
      </c>
      <c r="J6" s="5">
        <f t="shared" si="1"/>
        <v>1.0794000000000012E-3</v>
      </c>
      <c r="K6" s="6"/>
      <c r="L6" s="1">
        <v>0.31740000000000002</v>
      </c>
      <c r="M6" s="1">
        <v>0.34820000000000001</v>
      </c>
      <c r="N6" s="8">
        <f t="shared" si="2"/>
        <v>-3.0799999999999994E-2</v>
      </c>
      <c r="O6" s="7"/>
      <c r="P6" s="1">
        <v>0.2949</v>
      </c>
      <c r="Q6" s="1">
        <v>0.32329999999999998</v>
      </c>
      <c r="R6" s="8">
        <f t="shared" si="3"/>
        <v>-2.8399999999999981E-2</v>
      </c>
    </row>
    <row r="7" spans="1:18" s="2" customFormat="1">
      <c r="B7">
        <v>3</v>
      </c>
      <c r="C7">
        <v>-3</v>
      </c>
      <c r="D7" s="1">
        <v>6.3014999999999999</v>
      </c>
      <c r="E7" s="1">
        <v>6.13734</v>
      </c>
      <c r="F7" s="5">
        <f t="shared" si="0"/>
        <v>0.16415999999999986</v>
      </c>
      <c r="G7" s="6"/>
      <c r="H7" s="1">
        <v>4.7701800000000003E-2</v>
      </c>
      <c r="I7" s="1">
        <v>4.5302000000000002E-2</v>
      </c>
      <c r="J7" s="5">
        <f t="shared" si="1"/>
        <v>2.3998000000000005E-3</v>
      </c>
      <c r="K7" s="6"/>
      <c r="L7" s="1">
        <v>0.32790000000000002</v>
      </c>
      <c r="M7" s="1">
        <v>0.33529999999999999</v>
      </c>
      <c r="N7" s="8">
        <f t="shared" si="2"/>
        <v>-7.3999999999999622E-3</v>
      </c>
      <c r="O7" s="7"/>
      <c r="P7" s="1">
        <v>0.31630000000000003</v>
      </c>
      <c r="Q7" s="1">
        <v>0.29149999999999998</v>
      </c>
      <c r="R7" s="8">
        <f t="shared" si="3"/>
        <v>2.4800000000000044E-2</v>
      </c>
    </row>
    <row r="8" spans="1:18" s="2" customFormat="1">
      <c r="B8">
        <v>2</v>
      </c>
      <c r="C8">
        <v>-3</v>
      </c>
      <c r="D8" s="1">
        <v>6.1222700000000003</v>
      </c>
      <c r="E8" s="1">
        <v>6.22987</v>
      </c>
      <c r="F8" s="5">
        <f t="shared" si="0"/>
        <v>-0.1075999999999997</v>
      </c>
      <c r="G8" s="6"/>
      <c r="H8" s="1">
        <v>4.5376699999999999E-2</v>
      </c>
      <c r="I8" s="1">
        <v>4.6759700000000001E-2</v>
      </c>
      <c r="J8" s="5">
        <f t="shared" si="1"/>
        <v>-1.3830000000000023E-3</v>
      </c>
      <c r="K8" s="6"/>
      <c r="L8" s="1">
        <v>0.32279999999999998</v>
      </c>
      <c r="M8" s="1">
        <v>0.314</v>
      </c>
      <c r="N8" s="8">
        <f t="shared" si="2"/>
        <v>8.7999999999999745E-3</v>
      </c>
      <c r="O8" s="7"/>
      <c r="P8" s="1">
        <v>0.29709999999999998</v>
      </c>
      <c r="Q8" s="1">
        <v>0.29559999999999997</v>
      </c>
      <c r="R8" s="8">
        <f t="shared" si="3"/>
        <v>1.5000000000000013E-3</v>
      </c>
    </row>
    <row r="9" spans="1:18" s="2" customFormat="1">
      <c r="B9">
        <v>1</v>
      </c>
      <c r="C9">
        <v>-3</v>
      </c>
      <c r="D9" s="1">
        <v>6.1053199999999999</v>
      </c>
      <c r="E9" s="1">
        <v>6.3500100000000002</v>
      </c>
      <c r="F9" s="5">
        <f t="shared" si="0"/>
        <v>-0.2446900000000003</v>
      </c>
      <c r="G9" s="6"/>
      <c r="H9" s="1">
        <v>4.5406799999999997E-2</v>
      </c>
      <c r="I9" s="1">
        <v>4.7299399999999998E-2</v>
      </c>
      <c r="J9" s="5">
        <f t="shared" si="1"/>
        <v>-1.8926000000000012E-3</v>
      </c>
      <c r="K9" s="6"/>
      <c r="L9" s="1">
        <v>0.34029999999999999</v>
      </c>
      <c r="M9" s="1">
        <v>0.32129999999999997</v>
      </c>
      <c r="N9" s="8">
        <f t="shared" si="2"/>
        <v>1.9000000000000017E-2</v>
      </c>
      <c r="O9" s="7"/>
      <c r="P9" s="1">
        <v>0.29980000000000001</v>
      </c>
      <c r="Q9" s="1">
        <v>0.2898</v>
      </c>
      <c r="R9" s="8">
        <f t="shared" si="3"/>
        <v>1.0000000000000009E-2</v>
      </c>
    </row>
    <row r="10" spans="1:18" s="2" customFormat="1">
      <c r="B10">
        <v>0</v>
      </c>
      <c r="C10">
        <v>-3</v>
      </c>
      <c r="D10" s="1">
        <v>6.0750599999999997</v>
      </c>
      <c r="E10" s="1">
        <v>6.1692</v>
      </c>
      <c r="F10" s="5">
        <f t="shared" si="0"/>
        <v>-9.4140000000000335E-2</v>
      </c>
      <c r="G10" s="6"/>
      <c r="H10" s="1">
        <v>4.51545E-2</v>
      </c>
      <c r="I10" s="1">
        <v>4.6181199999999999E-2</v>
      </c>
      <c r="J10" s="5">
        <f t="shared" si="1"/>
        <v>-1.0266999999999984E-3</v>
      </c>
      <c r="K10" s="6"/>
      <c r="L10" s="1">
        <v>0.32850000000000001</v>
      </c>
      <c r="M10" s="1">
        <v>0.33160000000000001</v>
      </c>
      <c r="N10" s="8">
        <f t="shared" si="2"/>
        <v>-3.0999999999999917E-3</v>
      </c>
      <c r="O10" s="7"/>
      <c r="P10" s="1">
        <v>0.31069999999999998</v>
      </c>
      <c r="Q10" s="1">
        <v>0.30769999999999997</v>
      </c>
      <c r="R10" s="8">
        <f t="shared" si="3"/>
        <v>3.0000000000000027E-3</v>
      </c>
    </row>
    <row r="11" spans="1:18" s="2" customFormat="1">
      <c r="B11">
        <v>-1</v>
      </c>
      <c r="C11">
        <v>-3</v>
      </c>
      <c r="D11" s="1">
        <v>6.1084899999999998</v>
      </c>
      <c r="E11" s="1">
        <v>6.1493200000000003</v>
      </c>
      <c r="F11" s="5">
        <f t="shared" si="0"/>
        <v>-4.0830000000000588E-2</v>
      </c>
      <c r="G11" s="6"/>
      <c r="H11" s="1">
        <v>4.5245800000000003E-2</v>
      </c>
      <c r="I11" s="1">
        <v>4.50418E-2</v>
      </c>
      <c r="J11" s="5">
        <f t="shared" si="1"/>
        <v>2.0400000000000279E-4</v>
      </c>
      <c r="K11" s="6"/>
      <c r="L11" s="1">
        <v>0.32279999999999998</v>
      </c>
      <c r="M11" s="1">
        <v>0.32629999999999998</v>
      </c>
      <c r="N11" s="8">
        <f t="shared" si="2"/>
        <v>-3.5000000000000031E-3</v>
      </c>
      <c r="O11" s="7"/>
      <c r="P11" s="1">
        <v>0.2954</v>
      </c>
      <c r="Q11" s="1">
        <v>0.29799999999999999</v>
      </c>
      <c r="R11" s="8">
        <f t="shared" si="3"/>
        <v>-2.5999999999999912E-3</v>
      </c>
    </row>
    <row r="12" spans="1:18" s="2" customFormat="1">
      <c r="B12">
        <v>-2</v>
      </c>
      <c r="C12">
        <v>-3</v>
      </c>
      <c r="D12" s="1">
        <v>5.9864300000000004</v>
      </c>
      <c r="E12" s="1">
        <v>6.1134399999999998</v>
      </c>
      <c r="F12" s="5">
        <f t="shared" si="0"/>
        <v>-0.1270099999999994</v>
      </c>
      <c r="G12" s="6"/>
      <c r="H12" s="1">
        <v>4.4059399999999999E-2</v>
      </c>
      <c r="I12" s="1">
        <v>4.5960099999999997E-2</v>
      </c>
      <c r="J12" s="5">
        <f t="shared" si="1"/>
        <v>-1.9006999999999982E-3</v>
      </c>
      <c r="K12" s="6"/>
      <c r="L12" s="1">
        <v>0.35560000000000003</v>
      </c>
      <c r="M12" s="1">
        <v>0.32869999999999999</v>
      </c>
      <c r="N12" s="8">
        <f t="shared" si="2"/>
        <v>2.6900000000000035E-2</v>
      </c>
      <c r="O12" s="7"/>
      <c r="P12" s="1">
        <v>0.3367</v>
      </c>
      <c r="Q12" s="1">
        <v>0.31519999999999998</v>
      </c>
      <c r="R12" s="8">
        <f t="shared" si="3"/>
        <v>2.1500000000000019E-2</v>
      </c>
    </row>
    <row r="13" spans="1:18" s="2" customFormat="1">
      <c r="B13">
        <v>-3</v>
      </c>
      <c r="C13">
        <v>-3</v>
      </c>
      <c r="D13" s="1">
        <v>6.2025600000000001</v>
      </c>
      <c r="E13" s="1">
        <v>6.0894599999999999</v>
      </c>
      <c r="F13" s="5">
        <f t="shared" si="0"/>
        <v>0.1131000000000002</v>
      </c>
      <c r="G13" s="6"/>
      <c r="H13" s="1">
        <v>4.5978699999999997E-2</v>
      </c>
      <c r="I13" s="1">
        <v>4.5056699999999998E-2</v>
      </c>
      <c r="J13" s="5">
        <f t="shared" si="1"/>
        <v>9.2199999999999921E-4</v>
      </c>
      <c r="K13" s="6"/>
      <c r="L13" s="1">
        <v>0.33090000000000003</v>
      </c>
      <c r="M13" s="1">
        <v>0.34139999999999998</v>
      </c>
      <c r="N13" s="8">
        <f t="shared" si="2"/>
        <v>-1.0499999999999954E-2</v>
      </c>
      <c r="O13" s="7"/>
      <c r="P13" s="1">
        <v>0.30640000000000001</v>
      </c>
      <c r="Q13" s="1">
        <v>0.29909999999999998</v>
      </c>
      <c r="R13" s="8">
        <f t="shared" si="3"/>
        <v>7.3000000000000287E-3</v>
      </c>
    </row>
    <row r="14" spans="1:18" s="2" customFormat="1">
      <c r="B14">
        <v>-4</v>
      </c>
      <c r="C14">
        <v>-2</v>
      </c>
      <c r="D14" s="1">
        <v>6.1132400000000002</v>
      </c>
      <c r="E14" s="1">
        <v>6.1024099999999999</v>
      </c>
      <c r="F14" s="5">
        <f t="shared" si="0"/>
        <v>1.0830000000000339E-2</v>
      </c>
      <c r="G14" s="6"/>
      <c r="H14" s="1">
        <v>4.5102499999999997E-2</v>
      </c>
      <c r="I14" s="1">
        <v>4.5294500000000001E-2</v>
      </c>
      <c r="J14" s="5">
        <f t="shared" si="1"/>
        <v>-1.9200000000000467E-4</v>
      </c>
      <c r="K14" s="6"/>
      <c r="L14" s="1">
        <v>0.33100000000000002</v>
      </c>
      <c r="M14" s="1">
        <v>0.31040000000000001</v>
      </c>
      <c r="N14" s="8">
        <f t="shared" si="2"/>
        <v>2.0600000000000007E-2</v>
      </c>
      <c r="O14" s="7"/>
      <c r="P14" s="1">
        <v>0.29759999999999998</v>
      </c>
      <c r="Q14" s="1">
        <v>0.29909999999999998</v>
      </c>
      <c r="R14" s="8">
        <f t="shared" si="3"/>
        <v>-1.5000000000000013E-3</v>
      </c>
    </row>
    <row r="15" spans="1:18" s="2" customFormat="1">
      <c r="B15">
        <v>-3</v>
      </c>
      <c r="C15">
        <v>-2</v>
      </c>
      <c r="D15" s="1">
        <v>6.2445599999999999</v>
      </c>
      <c r="E15" s="1">
        <v>6.1211200000000003</v>
      </c>
      <c r="F15" s="5">
        <f t="shared" si="0"/>
        <v>0.12343999999999955</v>
      </c>
      <c r="G15" s="6"/>
      <c r="H15" s="1">
        <v>4.6759500000000002E-2</v>
      </c>
      <c r="I15" s="1">
        <v>4.4939699999999999E-2</v>
      </c>
      <c r="J15" s="5">
        <f t="shared" si="1"/>
        <v>1.8198000000000034E-3</v>
      </c>
      <c r="K15" s="6"/>
      <c r="L15" s="1">
        <v>0.32240000000000002</v>
      </c>
      <c r="M15" s="1">
        <v>0.33460000000000001</v>
      </c>
      <c r="N15" s="8">
        <f t="shared" si="2"/>
        <v>-1.2199999999999989E-2</v>
      </c>
      <c r="O15" s="7"/>
      <c r="P15" s="1">
        <v>0.30349999999999999</v>
      </c>
      <c r="Q15" s="1">
        <v>0.312</v>
      </c>
      <c r="R15" s="8">
        <f t="shared" si="3"/>
        <v>-8.5000000000000075E-3</v>
      </c>
    </row>
    <row r="16" spans="1:18" s="2" customFormat="1">
      <c r="B16">
        <v>-2</v>
      </c>
      <c r="C16">
        <v>-2</v>
      </c>
      <c r="D16" s="1">
        <v>6.1753200000000001</v>
      </c>
      <c r="E16" s="1">
        <v>6.2180600000000004</v>
      </c>
      <c r="F16" s="5">
        <f t="shared" si="0"/>
        <v>-4.2740000000000222E-2</v>
      </c>
      <c r="G16" s="6"/>
      <c r="H16" s="1">
        <v>4.5865400000000001E-2</v>
      </c>
      <c r="I16" s="1">
        <v>4.6396100000000003E-2</v>
      </c>
      <c r="J16" s="5">
        <f t="shared" si="1"/>
        <v>-5.30700000000002E-4</v>
      </c>
      <c r="K16" s="6"/>
      <c r="L16" s="1">
        <v>0.3236</v>
      </c>
      <c r="M16" s="1">
        <v>0.32090000000000002</v>
      </c>
      <c r="N16" s="8">
        <f t="shared" si="2"/>
        <v>2.6999999999999802E-3</v>
      </c>
      <c r="O16" s="7"/>
      <c r="P16" s="1">
        <v>0.3054</v>
      </c>
      <c r="Q16" s="1">
        <v>0.30030000000000001</v>
      </c>
      <c r="R16" s="8">
        <f t="shared" si="3"/>
        <v>5.0999999999999934E-3</v>
      </c>
    </row>
    <row r="17" spans="2:18" s="2" customFormat="1">
      <c r="B17">
        <v>-1</v>
      </c>
      <c r="C17">
        <v>-2</v>
      </c>
      <c r="D17" s="1">
        <v>6.26607</v>
      </c>
      <c r="E17" s="1">
        <v>6.1020899999999996</v>
      </c>
      <c r="F17" s="5">
        <f t="shared" si="0"/>
        <v>0.16398000000000046</v>
      </c>
      <c r="G17" s="6"/>
      <c r="H17" s="1">
        <v>4.6302099999999999E-2</v>
      </c>
      <c r="I17" s="1">
        <v>4.5392599999999998E-2</v>
      </c>
      <c r="J17" s="5">
        <f t="shared" si="1"/>
        <v>9.0950000000000059E-4</v>
      </c>
      <c r="K17" s="6"/>
      <c r="L17" s="1">
        <v>0.32940000000000003</v>
      </c>
      <c r="M17" s="1">
        <v>0.35070000000000001</v>
      </c>
      <c r="N17" s="8">
        <f t="shared" si="2"/>
        <v>-2.1299999999999986E-2</v>
      </c>
      <c r="O17" s="7"/>
      <c r="P17" s="1">
        <v>0.30459999999999998</v>
      </c>
      <c r="Q17" s="1">
        <v>0.30740000000000001</v>
      </c>
      <c r="R17" s="8">
        <f t="shared" si="3"/>
        <v>-2.8000000000000247E-3</v>
      </c>
    </row>
    <row r="18" spans="2:18" s="2" customFormat="1">
      <c r="B18">
        <v>0</v>
      </c>
      <c r="C18">
        <v>-2</v>
      </c>
      <c r="D18" s="1">
        <v>5.9149599999999998</v>
      </c>
      <c r="E18" s="1">
        <v>6.12202</v>
      </c>
      <c r="F18" s="5">
        <f t="shared" si="0"/>
        <v>-0.20706000000000024</v>
      </c>
      <c r="G18" s="6"/>
      <c r="H18" s="1">
        <v>4.3514200000000003E-2</v>
      </c>
      <c r="I18" s="1">
        <v>4.5060000000000003E-2</v>
      </c>
      <c r="J18" s="5">
        <f t="shared" si="1"/>
        <v>-1.5458E-3</v>
      </c>
      <c r="K18" s="6"/>
      <c r="L18" s="1">
        <v>0.33729999999999999</v>
      </c>
      <c r="M18" s="1">
        <v>0.33650000000000002</v>
      </c>
      <c r="N18" s="8">
        <f t="shared" si="2"/>
        <v>7.999999999999674E-4</v>
      </c>
      <c r="O18" s="7"/>
      <c r="P18" s="1">
        <v>0.30680000000000002</v>
      </c>
      <c r="Q18" s="1">
        <v>0.30520000000000003</v>
      </c>
      <c r="R18" s="8">
        <f t="shared" si="3"/>
        <v>1.5999999999999903E-3</v>
      </c>
    </row>
    <row r="19" spans="2:18" s="2" customFormat="1">
      <c r="B19">
        <v>1</v>
      </c>
      <c r="C19">
        <v>-2</v>
      </c>
      <c r="D19" s="1">
        <v>6.1910800000000004</v>
      </c>
      <c r="E19" s="1">
        <v>6.1688999999999998</v>
      </c>
      <c r="F19" s="5">
        <f t="shared" si="0"/>
        <v>2.2180000000000533E-2</v>
      </c>
      <c r="G19" s="6"/>
      <c r="H19" s="1">
        <v>4.6571700000000001E-2</v>
      </c>
      <c r="I19" s="1">
        <v>4.5283900000000002E-2</v>
      </c>
      <c r="J19" s="5">
        <f t="shared" si="1"/>
        <v>1.2877999999999987E-3</v>
      </c>
      <c r="K19" s="6"/>
      <c r="L19" s="1">
        <v>0.33079999999999998</v>
      </c>
      <c r="M19" s="1">
        <v>0.3301</v>
      </c>
      <c r="N19" s="8">
        <f t="shared" si="2"/>
        <v>6.9999999999997842E-4</v>
      </c>
      <c r="O19" s="7"/>
      <c r="P19" s="1">
        <v>0.31819999999999998</v>
      </c>
      <c r="Q19" s="1">
        <v>0.28760000000000002</v>
      </c>
      <c r="R19" s="8">
        <f t="shared" si="3"/>
        <v>3.0599999999999961E-2</v>
      </c>
    </row>
    <row r="20" spans="2:18" s="2" customFormat="1">
      <c r="B20">
        <v>2</v>
      </c>
      <c r="C20">
        <v>-2</v>
      </c>
      <c r="D20" s="1">
        <v>6.2593699999999997</v>
      </c>
      <c r="E20" s="1">
        <v>6.1980399999999998</v>
      </c>
      <c r="F20" s="5">
        <f t="shared" si="0"/>
        <v>6.1329999999999885E-2</v>
      </c>
      <c r="G20" s="6"/>
      <c r="H20" s="1">
        <v>4.5766800000000003E-2</v>
      </c>
      <c r="I20" s="1">
        <v>4.7137400000000003E-2</v>
      </c>
      <c r="J20" s="5">
        <f t="shared" si="1"/>
        <v>-1.3705999999999996E-3</v>
      </c>
      <c r="K20" s="6"/>
      <c r="L20" s="1">
        <v>0.32240000000000002</v>
      </c>
      <c r="M20" s="1">
        <v>0.32069999999999999</v>
      </c>
      <c r="N20" s="8">
        <f t="shared" si="2"/>
        <v>1.7000000000000348E-3</v>
      </c>
      <c r="O20" s="7"/>
      <c r="P20" s="1">
        <v>0.30049999999999999</v>
      </c>
      <c r="Q20" s="1">
        <v>0.28560000000000002</v>
      </c>
      <c r="R20" s="8">
        <f t="shared" si="3"/>
        <v>1.4899999999999969E-2</v>
      </c>
    </row>
    <row r="21" spans="2:18" s="2" customFormat="1">
      <c r="B21">
        <v>3</v>
      </c>
      <c r="C21">
        <v>-2</v>
      </c>
      <c r="D21" s="1">
        <v>6.1500399999999997</v>
      </c>
      <c r="E21" s="1">
        <v>6.1518600000000001</v>
      </c>
      <c r="F21" s="5">
        <f t="shared" si="0"/>
        <v>-1.8200000000003769E-3</v>
      </c>
      <c r="G21" s="6"/>
      <c r="H21" s="1">
        <v>4.5204599999999998E-2</v>
      </c>
      <c r="I21" s="1">
        <v>4.4922200000000002E-2</v>
      </c>
      <c r="J21" s="5">
        <f t="shared" si="1"/>
        <v>2.8239999999999515E-4</v>
      </c>
      <c r="K21" s="6"/>
      <c r="L21" s="1">
        <v>0.312</v>
      </c>
      <c r="M21" s="1">
        <v>0.35620000000000002</v>
      </c>
      <c r="N21" s="8">
        <f t="shared" si="2"/>
        <v>-4.4200000000000017E-2</v>
      </c>
      <c r="O21" s="7"/>
      <c r="P21" s="1">
        <v>0.29249999999999998</v>
      </c>
      <c r="Q21" s="1">
        <v>0.32300000000000001</v>
      </c>
      <c r="R21" s="8">
        <f t="shared" si="3"/>
        <v>-3.0500000000000027E-2</v>
      </c>
    </row>
    <row r="22" spans="2:18" s="2" customFormat="1">
      <c r="B22">
        <v>4</v>
      </c>
      <c r="C22">
        <v>-2</v>
      </c>
      <c r="D22" s="1">
        <v>6.4142700000000001</v>
      </c>
      <c r="E22" s="1">
        <v>6.0505500000000003</v>
      </c>
      <c r="F22" s="5">
        <f t="shared" si="0"/>
        <v>0.36371999999999982</v>
      </c>
      <c r="G22" s="6"/>
      <c r="H22" s="1">
        <v>4.8064200000000001E-2</v>
      </c>
      <c r="I22" s="1">
        <v>4.4073599999999998E-2</v>
      </c>
      <c r="J22" s="5">
        <f t="shared" si="1"/>
        <v>3.9906000000000039E-3</v>
      </c>
      <c r="K22" s="6"/>
      <c r="L22" s="1">
        <v>0.30869999999999997</v>
      </c>
      <c r="M22" s="1">
        <v>0.33189999999999997</v>
      </c>
      <c r="N22" s="8">
        <f t="shared" si="2"/>
        <v>-2.3199999999999998E-2</v>
      </c>
      <c r="O22" s="7"/>
      <c r="P22" s="1">
        <v>0.2908</v>
      </c>
      <c r="Q22" s="1">
        <v>0.30180000000000001</v>
      </c>
      <c r="R22" s="8">
        <f t="shared" si="3"/>
        <v>-1.100000000000001E-2</v>
      </c>
    </row>
    <row r="23" spans="2:18" s="2" customFormat="1">
      <c r="B23">
        <v>5</v>
      </c>
      <c r="C23">
        <v>-1</v>
      </c>
      <c r="D23" s="1">
        <v>6.1167699999999998</v>
      </c>
      <c r="E23" s="1">
        <v>6.0610499999999998</v>
      </c>
      <c r="F23" s="5">
        <f t="shared" si="0"/>
        <v>5.5719999999999992E-2</v>
      </c>
      <c r="G23" s="6"/>
      <c r="H23" s="1">
        <v>4.44021E-2</v>
      </c>
      <c r="I23" s="1">
        <v>4.49091E-2</v>
      </c>
      <c r="J23" s="5">
        <f t="shared" si="1"/>
        <v>-5.0700000000000051E-4</v>
      </c>
      <c r="K23" s="6"/>
      <c r="L23" s="1">
        <v>0.33339999999999997</v>
      </c>
      <c r="M23" s="1">
        <v>0.32369999999999999</v>
      </c>
      <c r="N23" s="8">
        <f t="shared" si="2"/>
        <v>9.6999999999999864E-3</v>
      </c>
      <c r="O23" s="7"/>
      <c r="P23" s="1">
        <v>0.30180000000000001</v>
      </c>
      <c r="Q23" s="1">
        <v>0.31</v>
      </c>
      <c r="R23" s="8">
        <f t="shared" si="3"/>
        <v>-8.1999999999999851E-3</v>
      </c>
    </row>
    <row r="24" spans="2:18" s="2" customFormat="1">
      <c r="B24">
        <v>4</v>
      </c>
      <c r="C24">
        <v>-1</v>
      </c>
      <c r="D24" s="1">
        <v>6.1819800000000003</v>
      </c>
      <c r="E24" s="1">
        <v>6.2411000000000003</v>
      </c>
      <c r="F24" s="5">
        <f t="shared" si="0"/>
        <v>-5.9120000000000061E-2</v>
      </c>
      <c r="G24" s="6"/>
      <c r="H24" s="1">
        <v>4.5632800000000001E-2</v>
      </c>
      <c r="I24" s="1">
        <v>4.6003200000000001E-2</v>
      </c>
      <c r="J24" s="5">
        <f t="shared" si="1"/>
        <v>-3.703999999999999E-4</v>
      </c>
      <c r="K24" s="6"/>
      <c r="L24" s="1">
        <v>0.32379999999999998</v>
      </c>
      <c r="M24" s="1">
        <v>0.33279999999999998</v>
      </c>
      <c r="N24" s="8">
        <f t="shared" si="2"/>
        <v>-9.000000000000008E-3</v>
      </c>
      <c r="O24" s="7"/>
      <c r="P24" s="1">
        <v>0.29270000000000002</v>
      </c>
      <c r="Q24" s="1">
        <v>0.31090000000000001</v>
      </c>
      <c r="R24" s="8">
        <f t="shared" si="3"/>
        <v>-1.8199999999999994E-2</v>
      </c>
    </row>
    <row r="25" spans="2:18" s="2" customFormat="1">
      <c r="B25">
        <v>3</v>
      </c>
      <c r="C25">
        <v>-1</v>
      </c>
      <c r="D25" s="1">
        <v>6.1340700000000004</v>
      </c>
      <c r="E25" s="1">
        <v>6.1681999999999997</v>
      </c>
      <c r="F25" s="5">
        <f t="shared" si="0"/>
        <v>-3.4129999999999328E-2</v>
      </c>
      <c r="G25" s="6"/>
      <c r="H25" s="1">
        <v>4.47585E-2</v>
      </c>
      <c r="I25" s="1">
        <v>4.5711300000000003E-2</v>
      </c>
      <c r="J25" s="5">
        <f t="shared" si="1"/>
        <v>-9.5280000000000364E-4</v>
      </c>
      <c r="K25" s="6"/>
      <c r="L25" s="1">
        <v>0.33629999999999999</v>
      </c>
      <c r="M25" s="1">
        <v>0.30430000000000001</v>
      </c>
      <c r="N25" s="8">
        <f t="shared" si="2"/>
        <v>3.1999999999999973E-2</v>
      </c>
      <c r="O25" s="7"/>
      <c r="P25" s="1">
        <v>0.31309999999999999</v>
      </c>
      <c r="Q25" s="1">
        <v>0.28910000000000002</v>
      </c>
      <c r="R25" s="8">
        <f t="shared" si="3"/>
        <v>2.3999999999999966E-2</v>
      </c>
    </row>
    <row r="26" spans="2:18" s="2" customFormat="1">
      <c r="B26">
        <v>2</v>
      </c>
      <c r="C26">
        <v>-1</v>
      </c>
      <c r="D26" s="1">
        <v>6.2997800000000002</v>
      </c>
      <c r="E26" s="1">
        <v>6.4048999999999996</v>
      </c>
      <c r="F26" s="5">
        <f t="shared" si="0"/>
        <v>-0.10511999999999944</v>
      </c>
      <c r="G26" s="6"/>
      <c r="H26" s="1">
        <v>4.7737700000000001E-2</v>
      </c>
      <c r="I26" s="1">
        <v>4.69732E-2</v>
      </c>
      <c r="J26" s="5">
        <f t="shared" si="1"/>
        <v>7.6450000000000129E-4</v>
      </c>
      <c r="K26" s="6"/>
      <c r="L26" s="1">
        <v>0.3256</v>
      </c>
      <c r="M26" s="1">
        <v>0.30649999999999999</v>
      </c>
      <c r="N26" s="8">
        <f t="shared" si="2"/>
        <v>1.9100000000000006E-2</v>
      </c>
      <c r="O26" s="7"/>
      <c r="P26" s="1">
        <v>0.31309999999999999</v>
      </c>
      <c r="Q26" s="1">
        <v>0.28960000000000002</v>
      </c>
      <c r="R26" s="8">
        <f t="shared" si="3"/>
        <v>2.3499999999999965E-2</v>
      </c>
    </row>
    <row r="27" spans="2:18" s="2" customFormat="1">
      <c r="B27">
        <v>1</v>
      </c>
      <c r="C27">
        <v>-1</v>
      </c>
      <c r="D27" s="1">
        <v>6.1820700000000004</v>
      </c>
      <c r="E27" s="1">
        <v>6.2972599999999996</v>
      </c>
      <c r="F27" s="5">
        <f t="shared" si="0"/>
        <v>-0.11518999999999924</v>
      </c>
      <c r="G27" s="6"/>
      <c r="H27" s="1">
        <v>4.5440000000000001E-2</v>
      </c>
      <c r="I27" s="1">
        <v>4.6267200000000001E-2</v>
      </c>
      <c r="J27" s="5">
        <f t="shared" si="1"/>
        <v>-8.2720000000000016E-4</v>
      </c>
      <c r="K27" s="6"/>
      <c r="L27" s="1">
        <v>0.32700000000000001</v>
      </c>
      <c r="M27" s="1">
        <v>0.32290000000000002</v>
      </c>
      <c r="N27" s="8">
        <f t="shared" si="2"/>
        <v>4.0999999999999925E-3</v>
      </c>
      <c r="O27" s="7"/>
      <c r="P27" s="1">
        <v>0.311</v>
      </c>
      <c r="Q27" s="1">
        <v>0.29880000000000001</v>
      </c>
      <c r="R27" s="8">
        <f t="shared" si="3"/>
        <v>1.2199999999999989E-2</v>
      </c>
    </row>
    <row r="28" spans="2:18" s="2" customFormat="1">
      <c r="B28">
        <v>0</v>
      </c>
      <c r="C28">
        <v>-1</v>
      </c>
      <c r="D28" s="1">
        <v>6.2393099999999997</v>
      </c>
      <c r="E28" s="1">
        <v>6.2020799999999996</v>
      </c>
      <c r="F28" s="5">
        <f t="shared" si="0"/>
        <v>3.7230000000000096E-2</v>
      </c>
      <c r="G28" s="6"/>
      <c r="H28" s="1">
        <v>4.6339999999999999E-2</v>
      </c>
      <c r="I28" s="1">
        <v>4.55828E-2</v>
      </c>
      <c r="J28" s="5">
        <f t="shared" si="1"/>
        <v>7.5719999999999954E-4</v>
      </c>
      <c r="K28" s="6"/>
      <c r="L28" s="1">
        <v>0.3281</v>
      </c>
      <c r="M28" s="1">
        <v>0.3387</v>
      </c>
      <c r="N28" s="8">
        <f t="shared" si="2"/>
        <v>-1.0599999999999998E-2</v>
      </c>
      <c r="O28" s="7"/>
      <c r="P28" s="1">
        <v>0.31669999999999998</v>
      </c>
      <c r="Q28" s="1">
        <v>0.31990000000000002</v>
      </c>
      <c r="R28" s="8">
        <f t="shared" si="3"/>
        <v>-3.2000000000000361E-3</v>
      </c>
    </row>
    <row r="29" spans="2:18" s="2" customFormat="1">
      <c r="B29">
        <v>-1</v>
      </c>
      <c r="C29">
        <v>-1</v>
      </c>
      <c r="D29" s="1">
        <v>6.11233</v>
      </c>
      <c r="E29" s="1">
        <v>6.2243000000000004</v>
      </c>
      <c r="F29" s="5">
        <f t="shared" si="0"/>
        <v>-0.11197000000000035</v>
      </c>
      <c r="G29" s="6"/>
      <c r="H29" s="1">
        <v>4.5005799999999999E-2</v>
      </c>
      <c r="I29" s="1">
        <v>4.5598300000000001E-2</v>
      </c>
      <c r="J29" s="5">
        <f t="shared" si="1"/>
        <v>-5.9250000000000275E-4</v>
      </c>
      <c r="K29" s="6"/>
      <c r="L29" s="1">
        <v>0.33500000000000002</v>
      </c>
      <c r="M29" s="1">
        <v>0.3306</v>
      </c>
      <c r="N29" s="8">
        <f t="shared" si="2"/>
        <v>4.400000000000015E-3</v>
      </c>
      <c r="O29" s="7"/>
      <c r="P29" s="1">
        <v>0.32269999999999999</v>
      </c>
      <c r="Q29" s="1">
        <v>0.28799999999999998</v>
      </c>
      <c r="R29" s="8">
        <f t="shared" si="3"/>
        <v>3.4700000000000009E-2</v>
      </c>
    </row>
    <row r="30" spans="2:18" s="2" customFormat="1">
      <c r="B30">
        <v>-2</v>
      </c>
      <c r="C30">
        <v>-1</v>
      </c>
      <c r="D30" s="1">
        <v>5.9414499999999997</v>
      </c>
      <c r="E30" s="1">
        <v>6.0530900000000001</v>
      </c>
      <c r="F30" s="5">
        <f t="shared" si="0"/>
        <v>-0.11164000000000041</v>
      </c>
      <c r="G30" s="6"/>
      <c r="H30" s="1">
        <v>4.29941E-2</v>
      </c>
      <c r="I30" s="1">
        <v>4.4935200000000002E-2</v>
      </c>
      <c r="J30" s="5">
        <f t="shared" si="1"/>
        <v>-1.9411000000000012E-3</v>
      </c>
      <c r="K30" s="6"/>
      <c r="L30" s="1">
        <v>0.3417</v>
      </c>
      <c r="M30" s="1">
        <v>0.34110000000000001</v>
      </c>
      <c r="N30" s="8">
        <f t="shared" si="2"/>
        <v>5.9999999999998943E-4</v>
      </c>
      <c r="O30" s="7"/>
      <c r="P30" s="1">
        <v>0.31740000000000002</v>
      </c>
      <c r="Q30" s="1">
        <v>0.32200000000000001</v>
      </c>
      <c r="R30" s="8">
        <f t="shared" si="3"/>
        <v>-4.599999999999993E-3</v>
      </c>
    </row>
    <row r="31" spans="2:18" s="2" customFormat="1">
      <c r="B31">
        <v>-3</v>
      </c>
      <c r="C31">
        <v>-1</v>
      </c>
      <c r="D31" s="1">
        <v>5.79861</v>
      </c>
      <c r="E31" s="1">
        <v>5.9511099999999999</v>
      </c>
      <c r="F31" s="5">
        <f t="shared" si="0"/>
        <v>-0.15249999999999986</v>
      </c>
      <c r="G31" s="6"/>
      <c r="H31" s="1">
        <v>4.1814700000000003E-2</v>
      </c>
      <c r="I31" s="1">
        <v>4.3587399999999998E-2</v>
      </c>
      <c r="J31" s="5">
        <f t="shared" si="1"/>
        <v>-1.7726999999999951E-3</v>
      </c>
      <c r="K31" s="6"/>
      <c r="L31" s="1">
        <v>0.3639</v>
      </c>
      <c r="M31" s="1">
        <v>0.34029999999999999</v>
      </c>
      <c r="N31" s="8">
        <f t="shared" si="2"/>
        <v>2.360000000000001E-2</v>
      </c>
      <c r="O31" s="7"/>
      <c r="P31" s="1">
        <v>0.34010000000000001</v>
      </c>
      <c r="Q31" s="1">
        <v>0.31259999999999999</v>
      </c>
      <c r="R31" s="8">
        <f t="shared" si="3"/>
        <v>2.7500000000000024E-2</v>
      </c>
    </row>
    <row r="32" spans="2:18" s="2" customFormat="1">
      <c r="B32">
        <v>-4</v>
      </c>
      <c r="C32">
        <v>-1</v>
      </c>
      <c r="D32" s="1">
        <v>6.1647400000000001</v>
      </c>
      <c r="E32" s="1">
        <v>6.1384600000000002</v>
      </c>
      <c r="F32" s="5">
        <f t="shared" si="0"/>
        <v>2.6279999999999859E-2</v>
      </c>
      <c r="G32" s="6"/>
      <c r="H32" s="1">
        <v>4.5776999999999998E-2</v>
      </c>
      <c r="I32" s="1">
        <v>4.5850299999999997E-2</v>
      </c>
      <c r="J32" s="5">
        <f t="shared" si="1"/>
        <v>-7.3299999999998366E-5</v>
      </c>
      <c r="K32" s="6"/>
      <c r="L32" s="1">
        <v>0.3201</v>
      </c>
      <c r="M32" s="1">
        <v>0.3256</v>
      </c>
      <c r="N32" s="8">
        <f t="shared" si="2"/>
        <v>-5.5000000000000049E-3</v>
      </c>
      <c r="O32" s="7"/>
      <c r="P32" s="1">
        <v>0.2928</v>
      </c>
      <c r="Q32" s="1">
        <v>0.31509999999999999</v>
      </c>
      <c r="R32" s="8">
        <f t="shared" si="3"/>
        <v>-2.2299999999999986E-2</v>
      </c>
    </row>
    <row r="33" spans="2:18" s="2" customFormat="1">
      <c r="B33">
        <v>-5</v>
      </c>
      <c r="C33">
        <v>-1</v>
      </c>
      <c r="D33" s="1">
        <v>6.08948</v>
      </c>
      <c r="E33" s="1">
        <v>6.0842999999999998</v>
      </c>
      <c r="F33" s="5">
        <f t="shared" si="0"/>
        <v>5.1800000000001845E-3</v>
      </c>
      <c r="G33" s="6"/>
      <c r="H33" s="1">
        <v>4.5034200000000003E-2</v>
      </c>
      <c r="I33" s="1">
        <v>4.5188399999999997E-2</v>
      </c>
      <c r="J33" s="5">
        <f t="shared" si="1"/>
        <v>-1.5419999999999323E-4</v>
      </c>
      <c r="K33" s="6"/>
      <c r="L33" s="1">
        <v>0.31890000000000002</v>
      </c>
      <c r="M33" s="1">
        <v>0.32619999999999999</v>
      </c>
      <c r="N33" s="8">
        <f t="shared" si="2"/>
        <v>-7.2999999999999732E-3</v>
      </c>
      <c r="O33" s="7"/>
      <c r="P33" s="1">
        <v>0.30080000000000001</v>
      </c>
      <c r="Q33" s="1">
        <v>0.30730000000000002</v>
      </c>
      <c r="R33" s="8">
        <f t="shared" si="3"/>
        <v>-6.5000000000000058E-3</v>
      </c>
    </row>
    <row r="34" spans="2:18" s="2" customFormat="1">
      <c r="B34">
        <v>-5</v>
      </c>
      <c r="C34">
        <v>0</v>
      </c>
      <c r="D34" s="1">
        <v>6.0916600000000001</v>
      </c>
      <c r="E34" s="1">
        <v>6.0336499999999997</v>
      </c>
      <c r="F34" s="5">
        <f t="shared" si="0"/>
        <v>5.8010000000000339E-2</v>
      </c>
      <c r="G34" s="6"/>
      <c r="H34" s="1">
        <v>4.4965699999999997E-2</v>
      </c>
      <c r="I34" s="1">
        <v>4.3639200000000003E-2</v>
      </c>
      <c r="J34" s="5">
        <f t="shared" si="1"/>
        <v>1.3264999999999944E-3</v>
      </c>
      <c r="K34" s="6"/>
      <c r="L34" s="1">
        <v>0.3392</v>
      </c>
      <c r="M34" s="1">
        <v>0.33679999999999999</v>
      </c>
      <c r="N34" s="8">
        <f t="shared" si="2"/>
        <v>2.4000000000000132E-3</v>
      </c>
      <c r="O34" s="7"/>
      <c r="P34" s="1">
        <v>0.31790000000000002</v>
      </c>
      <c r="Q34" s="1">
        <v>0.30259999999999998</v>
      </c>
      <c r="R34" s="8">
        <f t="shared" si="3"/>
        <v>1.5300000000000036E-2</v>
      </c>
    </row>
    <row r="35" spans="2:18" s="2" customFormat="1">
      <c r="B35">
        <v>-4</v>
      </c>
      <c r="C35">
        <v>0</v>
      </c>
      <c r="D35" s="1">
        <v>6.1461699999999997</v>
      </c>
      <c r="E35" s="1">
        <v>6.0589199999999996</v>
      </c>
      <c r="F35" s="5">
        <f t="shared" si="0"/>
        <v>8.725000000000005E-2</v>
      </c>
      <c r="G35" s="6"/>
      <c r="H35" s="1">
        <v>4.5600700000000001E-2</v>
      </c>
      <c r="I35" s="1">
        <v>4.4228000000000003E-2</v>
      </c>
      <c r="J35" s="5">
        <f t="shared" si="1"/>
        <v>1.3726999999999975E-3</v>
      </c>
      <c r="K35" s="6"/>
      <c r="L35" s="1">
        <v>0.32790000000000002</v>
      </c>
      <c r="M35" s="1">
        <v>0.34549999999999997</v>
      </c>
      <c r="N35" s="8">
        <f t="shared" si="2"/>
        <v>-1.7599999999999949E-2</v>
      </c>
      <c r="O35" s="7"/>
      <c r="P35" s="1">
        <v>0.30909999999999999</v>
      </c>
      <c r="Q35" s="1">
        <v>0.32450000000000001</v>
      </c>
      <c r="R35" s="8">
        <f t="shared" si="3"/>
        <v>-1.5400000000000025E-2</v>
      </c>
    </row>
    <row r="36" spans="2:18" s="2" customFormat="1">
      <c r="B36">
        <v>-3</v>
      </c>
      <c r="C36">
        <v>0</v>
      </c>
      <c r="D36" s="1">
        <v>6.2101300000000004</v>
      </c>
      <c r="E36" s="1">
        <v>6.1584500000000002</v>
      </c>
      <c r="F36" s="5">
        <f t="shared" si="0"/>
        <v>5.168000000000017E-2</v>
      </c>
      <c r="G36" s="6"/>
      <c r="H36" s="1">
        <v>4.5197399999999999E-2</v>
      </c>
      <c r="I36" s="1">
        <v>4.5498999999999998E-2</v>
      </c>
      <c r="J36" s="5">
        <f t="shared" si="1"/>
        <v>-3.0159999999999909E-4</v>
      </c>
      <c r="K36" s="6"/>
      <c r="L36" s="1">
        <v>0.34899999999999998</v>
      </c>
      <c r="M36" s="1">
        <v>0.33550000000000002</v>
      </c>
      <c r="N36" s="8">
        <f t="shared" si="2"/>
        <v>1.3499999999999956E-2</v>
      </c>
      <c r="O36" s="7"/>
      <c r="P36" s="1">
        <v>0.32429999999999998</v>
      </c>
      <c r="Q36" s="1">
        <v>0.31159999999999999</v>
      </c>
      <c r="R36" s="8">
        <f t="shared" si="3"/>
        <v>1.2699999999999989E-2</v>
      </c>
    </row>
    <row r="37" spans="2:18" s="2" customFormat="1">
      <c r="B37">
        <v>-2</v>
      </c>
      <c r="C37">
        <v>0</v>
      </c>
      <c r="D37" s="1">
        <v>6.1754699999999998</v>
      </c>
      <c r="E37" s="1">
        <v>6.1215299999999999</v>
      </c>
      <c r="F37" s="5">
        <f t="shared" si="0"/>
        <v>5.3939999999999877E-2</v>
      </c>
      <c r="G37" s="6"/>
      <c r="H37" s="1">
        <v>4.5798100000000001E-2</v>
      </c>
      <c r="I37" s="1">
        <v>4.4870899999999998E-2</v>
      </c>
      <c r="J37" s="5">
        <f t="shared" si="1"/>
        <v>9.2720000000000302E-4</v>
      </c>
      <c r="K37" s="6"/>
      <c r="L37" s="1">
        <v>0.33260000000000001</v>
      </c>
      <c r="M37" s="1">
        <v>0.33600000000000002</v>
      </c>
      <c r="N37" s="8">
        <f t="shared" si="2"/>
        <v>-3.4000000000000141E-3</v>
      </c>
      <c r="O37" s="7"/>
      <c r="P37" s="1">
        <v>0.31530000000000002</v>
      </c>
      <c r="Q37" s="1">
        <v>0.32329999999999998</v>
      </c>
      <c r="R37" s="8">
        <f t="shared" si="3"/>
        <v>-7.9999999999999516E-3</v>
      </c>
    </row>
    <row r="38" spans="2:18" s="2" customFormat="1">
      <c r="B38">
        <v>-1</v>
      </c>
      <c r="C38">
        <v>0</v>
      </c>
      <c r="D38" s="1">
        <v>6.0982200000000004</v>
      </c>
      <c r="E38" s="1">
        <v>6.3116399999999997</v>
      </c>
      <c r="F38" s="5">
        <f t="shared" si="0"/>
        <v>-0.21341999999999928</v>
      </c>
      <c r="G38" s="6"/>
      <c r="H38" s="1">
        <v>4.5407299999999998E-2</v>
      </c>
      <c r="I38" s="1">
        <v>4.6528399999999998E-2</v>
      </c>
      <c r="J38" s="5">
        <f t="shared" si="1"/>
        <v>-1.1210999999999999E-3</v>
      </c>
      <c r="K38" s="6"/>
      <c r="L38" s="1">
        <v>0.3241</v>
      </c>
      <c r="M38" s="1">
        <v>0.35089999999999999</v>
      </c>
      <c r="N38" s="8">
        <f t="shared" si="2"/>
        <v>-2.679999999999999E-2</v>
      </c>
      <c r="O38" s="7"/>
      <c r="P38" s="1">
        <v>0.30009999999999998</v>
      </c>
      <c r="Q38" s="1">
        <v>0.3236</v>
      </c>
      <c r="R38" s="8">
        <f t="shared" si="3"/>
        <v>-2.3500000000000021E-2</v>
      </c>
    </row>
    <row r="39" spans="2:18" s="2" customFormat="1">
      <c r="B39">
        <v>0</v>
      </c>
      <c r="C39">
        <v>0</v>
      </c>
      <c r="D39" s="1">
        <v>6.28207</v>
      </c>
      <c r="E39" s="1">
        <v>6.3667699999999998</v>
      </c>
      <c r="F39" s="5">
        <f t="shared" si="0"/>
        <v>-8.4699999999999775E-2</v>
      </c>
      <c r="G39" s="6"/>
      <c r="H39" s="1">
        <v>4.6943800000000001E-2</v>
      </c>
      <c r="I39" s="1">
        <v>4.7435699999999997E-2</v>
      </c>
      <c r="J39" s="5">
        <f t="shared" si="1"/>
        <v>-4.9189999999999651E-4</v>
      </c>
      <c r="K39" s="6"/>
      <c r="L39" s="1">
        <v>0.31140000000000001</v>
      </c>
      <c r="M39" s="1">
        <v>0.32690000000000002</v>
      </c>
      <c r="N39" s="8">
        <f t="shared" si="2"/>
        <v>-1.5500000000000014E-2</v>
      </c>
      <c r="O39" s="7"/>
      <c r="P39" s="1">
        <v>0.28639999999999999</v>
      </c>
      <c r="Q39" s="1">
        <v>0.30590000000000001</v>
      </c>
      <c r="R39" s="8">
        <f t="shared" si="3"/>
        <v>-1.9500000000000017E-2</v>
      </c>
    </row>
    <row r="40" spans="2:18" s="2" customFormat="1">
      <c r="B40">
        <v>1</v>
      </c>
      <c r="C40">
        <v>0</v>
      </c>
      <c r="D40" s="1">
        <v>6.2821100000000003</v>
      </c>
      <c r="E40" s="1">
        <v>6.2553000000000001</v>
      </c>
      <c r="F40" s="5">
        <f t="shared" si="0"/>
        <v>2.6810000000000223E-2</v>
      </c>
      <c r="G40" s="6"/>
      <c r="H40" s="1">
        <v>4.6178999999999998E-2</v>
      </c>
      <c r="I40" s="1">
        <v>4.5307399999999998E-2</v>
      </c>
      <c r="J40" s="5">
        <f t="shared" si="1"/>
        <v>8.7160000000000015E-4</v>
      </c>
      <c r="K40" s="6"/>
      <c r="L40" s="1">
        <v>0.33479999999999999</v>
      </c>
      <c r="M40" s="1">
        <v>0.34300000000000003</v>
      </c>
      <c r="N40" s="8">
        <f t="shared" si="2"/>
        <v>-8.2000000000000406E-3</v>
      </c>
      <c r="O40" s="7"/>
      <c r="P40" s="1">
        <v>0.31709999999999999</v>
      </c>
      <c r="Q40" s="1">
        <v>0.30840000000000001</v>
      </c>
      <c r="R40" s="8">
        <f t="shared" si="3"/>
        <v>8.6999999999999855E-3</v>
      </c>
    </row>
    <row r="41" spans="2:18" s="2" customFormat="1">
      <c r="B41">
        <v>2</v>
      </c>
      <c r="C41">
        <v>0</v>
      </c>
      <c r="D41" s="1">
        <v>6.3019600000000002</v>
      </c>
      <c r="E41" s="1">
        <v>6.17286</v>
      </c>
      <c r="F41" s="5">
        <f t="shared" si="0"/>
        <v>0.12910000000000021</v>
      </c>
      <c r="G41" s="6"/>
      <c r="H41" s="1">
        <v>4.7102400000000003E-2</v>
      </c>
      <c r="I41" s="1">
        <v>4.5129000000000002E-2</v>
      </c>
      <c r="J41" s="5">
        <f t="shared" si="1"/>
        <v>1.9734000000000002E-3</v>
      </c>
      <c r="K41" s="6"/>
      <c r="L41" s="1">
        <v>0.32329999999999998</v>
      </c>
      <c r="M41" s="1">
        <v>0.33489999999999998</v>
      </c>
      <c r="N41" s="8">
        <f t="shared" si="2"/>
        <v>-1.1599999999999999E-2</v>
      </c>
      <c r="O41" s="7"/>
      <c r="P41" s="1">
        <v>0.30470000000000003</v>
      </c>
      <c r="Q41" s="1">
        <v>0.30399999999999999</v>
      </c>
      <c r="R41" s="8">
        <f t="shared" si="3"/>
        <v>7.0000000000003393E-4</v>
      </c>
    </row>
    <row r="42" spans="2:18" s="2" customFormat="1">
      <c r="B42">
        <v>3</v>
      </c>
      <c r="C42">
        <v>0</v>
      </c>
      <c r="D42" s="1">
        <v>6.2214600000000004</v>
      </c>
      <c r="E42" s="1">
        <v>6.2064300000000001</v>
      </c>
      <c r="F42" s="5">
        <f t="shared" si="0"/>
        <v>1.5030000000000321E-2</v>
      </c>
      <c r="G42" s="6"/>
      <c r="H42" s="1">
        <v>4.54957E-2</v>
      </c>
      <c r="I42" s="1">
        <v>4.4513700000000003E-2</v>
      </c>
      <c r="J42" s="5">
        <f t="shared" si="1"/>
        <v>9.8199999999999676E-4</v>
      </c>
      <c r="K42" s="6"/>
      <c r="L42" s="1">
        <v>0.34060000000000001</v>
      </c>
      <c r="M42" s="1">
        <v>0.31819999999999998</v>
      </c>
      <c r="N42" s="8">
        <f t="shared" si="2"/>
        <v>2.2400000000000031E-2</v>
      </c>
      <c r="O42" s="7"/>
      <c r="P42" s="1">
        <v>0.32500000000000001</v>
      </c>
      <c r="Q42" s="1">
        <v>0.29949999999999999</v>
      </c>
      <c r="R42" s="8">
        <f t="shared" si="3"/>
        <v>2.5500000000000023E-2</v>
      </c>
    </row>
    <row r="43" spans="2:18" s="2" customFormat="1">
      <c r="B43">
        <v>4</v>
      </c>
      <c r="C43">
        <v>0</v>
      </c>
      <c r="D43" s="1">
        <v>6.1525299999999996</v>
      </c>
      <c r="E43" s="1">
        <v>6.0959700000000003</v>
      </c>
      <c r="F43" s="5">
        <f t="shared" si="0"/>
        <v>5.6559999999999278E-2</v>
      </c>
      <c r="G43" s="6"/>
      <c r="H43" s="1">
        <v>4.5807399999999998E-2</v>
      </c>
      <c r="I43" s="1">
        <v>4.5837900000000001E-2</v>
      </c>
      <c r="J43" s="5">
        <f t="shared" si="1"/>
        <v>-3.0500000000002747E-5</v>
      </c>
      <c r="K43" s="6"/>
      <c r="L43" s="1">
        <v>0.33560000000000001</v>
      </c>
      <c r="M43" s="1">
        <v>0.33019999999999999</v>
      </c>
      <c r="N43" s="8">
        <f t="shared" si="2"/>
        <v>5.4000000000000159E-3</v>
      </c>
      <c r="O43" s="7"/>
      <c r="P43" s="1">
        <v>0.31559999999999999</v>
      </c>
      <c r="Q43" s="1">
        <v>0.31630000000000003</v>
      </c>
      <c r="R43" s="8">
        <f t="shared" si="3"/>
        <v>-7.0000000000003393E-4</v>
      </c>
    </row>
    <row r="44" spans="2:18" s="2" customFormat="1">
      <c r="B44">
        <v>5</v>
      </c>
      <c r="C44">
        <v>0</v>
      </c>
      <c r="D44" s="1">
        <v>6.13978</v>
      </c>
      <c r="E44" s="1">
        <v>6.1512599999999997</v>
      </c>
      <c r="F44" s="5">
        <f t="shared" si="0"/>
        <v>-1.1479999999999713E-2</v>
      </c>
      <c r="G44" s="6"/>
      <c r="H44" s="1">
        <v>4.6455299999999998E-2</v>
      </c>
      <c r="I44" s="1">
        <v>4.4720999999999997E-2</v>
      </c>
      <c r="J44" s="5">
        <f t="shared" si="1"/>
        <v>1.7343000000000011E-3</v>
      </c>
      <c r="K44" s="6"/>
      <c r="L44" s="1">
        <v>0.34179999999999999</v>
      </c>
      <c r="M44" s="1">
        <v>0.3407</v>
      </c>
      <c r="N44" s="8">
        <f t="shared" si="2"/>
        <v>1.0999999999999899E-3</v>
      </c>
      <c r="O44" s="7"/>
      <c r="P44" s="1">
        <v>0.32379999999999998</v>
      </c>
      <c r="Q44" s="1">
        <v>0.30070000000000002</v>
      </c>
      <c r="R44" s="8">
        <f t="shared" si="3"/>
        <v>2.3099999999999954E-2</v>
      </c>
    </row>
    <row r="45" spans="2:18" s="2" customFormat="1">
      <c r="B45">
        <v>5</v>
      </c>
      <c r="C45">
        <v>1</v>
      </c>
      <c r="D45" s="1">
        <v>6.2163899999999996</v>
      </c>
      <c r="E45" s="1">
        <v>6.0652400000000002</v>
      </c>
      <c r="F45" s="5">
        <f t="shared" si="0"/>
        <v>0.15114999999999945</v>
      </c>
      <c r="G45" s="6"/>
      <c r="H45" s="1">
        <v>4.6713200000000003E-2</v>
      </c>
      <c r="I45" s="1">
        <v>4.3786600000000002E-2</v>
      </c>
      <c r="J45" s="5">
        <f t="shared" si="1"/>
        <v>2.9266000000000014E-3</v>
      </c>
      <c r="K45" s="6"/>
      <c r="L45" s="1">
        <v>0.34699999999999998</v>
      </c>
      <c r="M45" s="1">
        <v>0.34760000000000002</v>
      </c>
      <c r="N45" s="8">
        <f t="shared" si="2"/>
        <v>-6.0000000000004494E-4</v>
      </c>
      <c r="O45" s="7"/>
      <c r="P45" s="1">
        <v>0.3327</v>
      </c>
      <c r="Q45" s="1">
        <v>0.315</v>
      </c>
      <c r="R45" s="8">
        <f t="shared" si="3"/>
        <v>1.7699999999999994E-2</v>
      </c>
    </row>
    <row r="46" spans="2:18" s="2" customFormat="1">
      <c r="B46">
        <v>4</v>
      </c>
      <c r="C46">
        <v>1</v>
      </c>
      <c r="D46" s="1">
        <v>5.71875</v>
      </c>
      <c r="E46" s="1">
        <v>6.0508800000000003</v>
      </c>
      <c r="F46" s="5">
        <f t="shared" si="0"/>
        <v>-0.33213000000000026</v>
      </c>
      <c r="G46" s="6"/>
      <c r="H46" s="1">
        <v>4.5469599999999999E-2</v>
      </c>
      <c r="I46" s="1">
        <v>4.5120300000000002E-2</v>
      </c>
      <c r="J46" s="5">
        <f t="shared" si="1"/>
        <v>3.4929999999999684E-4</v>
      </c>
      <c r="K46" s="6"/>
      <c r="L46" s="1">
        <v>0.34470000000000001</v>
      </c>
      <c r="M46" s="1">
        <v>0.32229999999999998</v>
      </c>
      <c r="N46" s="8">
        <f t="shared" si="2"/>
        <v>2.2400000000000031E-2</v>
      </c>
      <c r="O46" s="7"/>
      <c r="P46" s="1">
        <v>0.33150000000000002</v>
      </c>
      <c r="Q46" s="1">
        <v>0.28060000000000002</v>
      </c>
      <c r="R46" s="8">
        <f t="shared" si="3"/>
        <v>5.0900000000000001E-2</v>
      </c>
    </row>
    <row r="47" spans="2:18" s="2" customFormat="1">
      <c r="B47">
        <v>3</v>
      </c>
      <c r="C47">
        <v>1</v>
      </c>
      <c r="D47" s="1">
        <v>5.9819599999999999</v>
      </c>
      <c r="E47" s="1">
        <v>6.1825200000000002</v>
      </c>
      <c r="F47" s="5">
        <f t="shared" si="0"/>
        <v>-0.20056000000000029</v>
      </c>
      <c r="G47" s="6"/>
      <c r="H47" s="1">
        <v>4.4224699999999999E-2</v>
      </c>
      <c r="I47" s="1">
        <v>4.4925600000000003E-2</v>
      </c>
      <c r="J47" s="5">
        <f t="shared" si="1"/>
        <v>-7.009000000000043E-4</v>
      </c>
      <c r="K47" s="6"/>
      <c r="L47" s="1">
        <v>0.34010000000000001</v>
      </c>
      <c r="M47" s="1">
        <v>0.32900000000000001</v>
      </c>
      <c r="N47" s="8">
        <f t="shared" si="2"/>
        <v>1.1099999999999999E-2</v>
      </c>
      <c r="O47" s="7"/>
      <c r="P47" s="1">
        <v>0.31009999999999999</v>
      </c>
      <c r="Q47" s="1">
        <v>0.30430000000000001</v>
      </c>
      <c r="R47" s="8">
        <f t="shared" si="3"/>
        <v>5.7999999999999718E-3</v>
      </c>
    </row>
    <row r="48" spans="2:18" s="2" customFormat="1">
      <c r="B48">
        <v>2</v>
      </c>
      <c r="C48">
        <v>1</v>
      </c>
      <c r="D48" s="1">
        <v>6.2164900000000003</v>
      </c>
      <c r="E48" s="1">
        <v>6.2757500000000004</v>
      </c>
      <c r="F48" s="5">
        <f t="shared" si="0"/>
        <v>-5.926000000000009E-2</v>
      </c>
      <c r="G48" s="6"/>
      <c r="H48" s="1">
        <v>4.5625199999999998E-2</v>
      </c>
      <c r="I48" s="1">
        <v>4.5866499999999998E-2</v>
      </c>
      <c r="J48" s="5">
        <f t="shared" si="1"/>
        <v>-2.4129999999999985E-4</v>
      </c>
      <c r="K48" s="6"/>
      <c r="L48" s="1">
        <v>0.3493</v>
      </c>
      <c r="M48" s="1">
        <v>0.34029999999999999</v>
      </c>
      <c r="N48" s="8">
        <f t="shared" si="2"/>
        <v>9.000000000000008E-3</v>
      </c>
      <c r="O48" s="7"/>
      <c r="P48" s="1">
        <v>0.32790000000000002</v>
      </c>
      <c r="Q48" s="1">
        <v>0.29909999999999998</v>
      </c>
      <c r="R48" s="8">
        <f t="shared" si="3"/>
        <v>2.8800000000000048E-2</v>
      </c>
    </row>
    <row r="49" spans="2:18" s="2" customFormat="1">
      <c r="B49">
        <v>1</v>
      </c>
      <c r="C49">
        <v>1</v>
      </c>
      <c r="D49" s="1">
        <v>6.1476899999999999</v>
      </c>
      <c r="E49" s="1">
        <v>6.0571900000000003</v>
      </c>
      <c r="F49" s="5">
        <f t="shared" si="0"/>
        <v>9.0499999999999581E-2</v>
      </c>
      <c r="G49" s="6"/>
      <c r="H49" s="1">
        <v>4.5503399999999999E-2</v>
      </c>
      <c r="I49" s="1">
        <v>4.4884500000000001E-2</v>
      </c>
      <c r="J49" s="5">
        <f t="shared" si="1"/>
        <v>6.1889999999999862E-4</v>
      </c>
      <c r="K49" s="6"/>
      <c r="L49" s="1">
        <v>0.3352</v>
      </c>
      <c r="M49" s="1">
        <v>0.33189999999999997</v>
      </c>
      <c r="N49" s="8">
        <f t="shared" si="2"/>
        <v>3.3000000000000251E-3</v>
      </c>
      <c r="O49" s="7"/>
      <c r="P49" s="1">
        <v>0.31569999999999998</v>
      </c>
      <c r="Q49" s="1">
        <v>0.3196</v>
      </c>
      <c r="R49" s="8">
        <f t="shared" si="3"/>
        <v>-3.9000000000000146E-3</v>
      </c>
    </row>
    <row r="50" spans="2:18" s="2" customFormat="1">
      <c r="B50">
        <v>0</v>
      </c>
      <c r="C50">
        <v>1</v>
      </c>
      <c r="D50" s="1">
        <v>6.0441500000000001</v>
      </c>
      <c r="E50" s="1">
        <v>6.1320899999999998</v>
      </c>
      <c r="F50" s="5">
        <f t="shared" si="0"/>
        <v>-8.7939999999999685E-2</v>
      </c>
      <c r="G50" s="6"/>
      <c r="H50" s="1">
        <v>4.40493E-2</v>
      </c>
      <c r="I50" s="1">
        <v>4.5641099999999997E-2</v>
      </c>
      <c r="J50" s="5">
        <f t="shared" si="1"/>
        <v>-1.5917999999999974E-3</v>
      </c>
      <c r="K50" s="6"/>
      <c r="L50" s="1">
        <v>0.35420000000000001</v>
      </c>
      <c r="M50" s="1">
        <v>0.34089999999999998</v>
      </c>
      <c r="N50" s="8">
        <f t="shared" si="2"/>
        <v>1.3300000000000034E-2</v>
      </c>
      <c r="O50" s="7"/>
      <c r="P50" s="1">
        <v>0.31590000000000001</v>
      </c>
      <c r="Q50" s="1">
        <v>0.3201</v>
      </c>
      <c r="R50" s="8">
        <f t="shared" si="3"/>
        <v>-4.1999999999999815E-3</v>
      </c>
    </row>
    <row r="51" spans="2:18" s="2" customFormat="1">
      <c r="B51">
        <v>-1</v>
      </c>
      <c r="C51">
        <v>1</v>
      </c>
      <c r="D51" s="1">
        <v>6.18208</v>
      </c>
      <c r="E51" s="1">
        <v>6.3310399999999998</v>
      </c>
      <c r="F51" s="5">
        <f t="shared" si="0"/>
        <v>-0.14895999999999976</v>
      </c>
      <c r="G51" s="6"/>
      <c r="H51" s="1">
        <v>4.5762200000000003E-2</v>
      </c>
      <c r="I51" s="1">
        <v>4.7233799999999999E-2</v>
      </c>
      <c r="J51" s="5">
        <f t="shared" si="1"/>
        <v>-1.4715999999999965E-3</v>
      </c>
      <c r="K51" s="6"/>
      <c r="L51" s="1">
        <v>0.32619999999999999</v>
      </c>
      <c r="M51" s="1">
        <v>0.30769999999999997</v>
      </c>
      <c r="N51" s="8">
        <f t="shared" si="2"/>
        <v>1.8500000000000016E-2</v>
      </c>
      <c r="O51" s="7"/>
      <c r="P51" s="1">
        <v>0.30909999999999999</v>
      </c>
      <c r="Q51" s="1">
        <v>0.28839999999999999</v>
      </c>
      <c r="R51" s="8">
        <f t="shared" si="3"/>
        <v>2.0699999999999996E-2</v>
      </c>
    </row>
    <row r="52" spans="2:18" s="2" customFormat="1">
      <c r="B52">
        <v>-2</v>
      </c>
      <c r="C52">
        <v>1</v>
      </c>
      <c r="D52" s="1">
        <v>6.1538599999999999</v>
      </c>
      <c r="E52" s="1">
        <v>6.2334800000000001</v>
      </c>
      <c r="F52" s="5">
        <f t="shared" si="0"/>
        <v>-7.9620000000000246E-2</v>
      </c>
      <c r="G52" s="6"/>
      <c r="H52" s="1">
        <v>4.55565E-2</v>
      </c>
      <c r="I52" s="1">
        <v>4.66513E-2</v>
      </c>
      <c r="J52" s="5">
        <f t="shared" si="1"/>
        <v>-1.0947999999999999E-3</v>
      </c>
      <c r="K52" s="6"/>
      <c r="L52" s="1">
        <v>0.33389999999999997</v>
      </c>
      <c r="M52" s="1">
        <v>0.32490000000000002</v>
      </c>
      <c r="N52" s="8">
        <f t="shared" si="2"/>
        <v>8.9999999999999525E-3</v>
      </c>
      <c r="O52" s="7"/>
      <c r="P52" s="1">
        <v>0.31390000000000001</v>
      </c>
      <c r="Q52" s="1">
        <v>0.30909999999999999</v>
      </c>
      <c r="R52" s="8">
        <f t="shared" si="3"/>
        <v>4.8000000000000265E-3</v>
      </c>
    </row>
    <row r="53" spans="2:18" s="2" customFormat="1">
      <c r="B53">
        <v>-3</v>
      </c>
      <c r="C53">
        <v>1</v>
      </c>
      <c r="D53" s="1">
        <v>6.2561400000000003</v>
      </c>
      <c r="E53" s="1">
        <v>6.1024200000000004</v>
      </c>
      <c r="F53" s="5">
        <f t="shared" si="0"/>
        <v>0.15371999999999986</v>
      </c>
      <c r="G53" s="6"/>
      <c r="H53" s="1">
        <v>4.6553900000000002E-2</v>
      </c>
      <c r="I53" s="1">
        <v>4.5522699999999999E-2</v>
      </c>
      <c r="J53" s="5">
        <f t="shared" si="1"/>
        <v>1.0312000000000029E-3</v>
      </c>
      <c r="K53" s="6"/>
      <c r="L53" s="1">
        <v>0.32829999999999998</v>
      </c>
      <c r="M53" s="1">
        <v>0.34739999999999999</v>
      </c>
      <c r="N53" s="8">
        <f t="shared" si="2"/>
        <v>-1.9100000000000006E-2</v>
      </c>
      <c r="O53" s="7"/>
      <c r="P53" s="1">
        <v>0.30769999999999997</v>
      </c>
      <c r="Q53" s="1">
        <v>0.3377</v>
      </c>
      <c r="R53" s="8">
        <f t="shared" si="3"/>
        <v>-3.0000000000000027E-2</v>
      </c>
    </row>
    <row r="54" spans="2:18" s="2" customFormat="1">
      <c r="B54">
        <v>-4</v>
      </c>
      <c r="C54">
        <v>1</v>
      </c>
      <c r="D54" s="1">
        <v>6.1201800000000004</v>
      </c>
      <c r="E54" s="1">
        <v>6.0239500000000001</v>
      </c>
      <c r="F54" s="5">
        <f t="shared" si="0"/>
        <v>9.623000000000026E-2</v>
      </c>
      <c r="G54" s="6"/>
      <c r="H54" s="1">
        <v>4.4507100000000001E-2</v>
      </c>
      <c r="I54" s="1">
        <v>4.4485900000000002E-2</v>
      </c>
      <c r="J54" s="5">
        <f t="shared" si="1"/>
        <v>2.1199999999998997E-5</v>
      </c>
      <c r="K54" s="6"/>
      <c r="L54" s="1">
        <v>0.33550000000000002</v>
      </c>
      <c r="M54" s="1">
        <v>0.33179999999999998</v>
      </c>
      <c r="N54" s="8">
        <f t="shared" si="2"/>
        <v>3.7000000000000366E-3</v>
      </c>
      <c r="O54" s="7"/>
      <c r="P54" s="1">
        <v>0.31009999999999999</v>
      </c>
      <c r="Q54" s="1">
        <v>0.31480000000000002</v>
      </c>
      <c r="R54" s="8">
        <f t="shared" si="3"/>
        <v>-4.7000000000000375E-3</v>
      </c>
    </row>
    <row r="55" spans="2:18" s="2" customFormat="1">
      <c r="B55">
        <v>-5</v>
      </c>
      <c r="C55">
        <v>1</v>
      </c>
      <c r="D55" s="1">
        <v>6.0804200000000002</v>
      </c>
      <c r="E55" s="1">
        <v>5.9441499999999996</v>
      </c>
      <c r="F55" s="5">
        <f t="shared" si="0"/>
        <v>0.13627000000000056</v>
      </c>
      <c r="G55" s="6"/>
      <c r="H55" s="1">
        <v>4.5205500000000003E-2</v>
      </c>
      <c r="I55" s="1">
        <v>4.4199299999999997E-2</v>
      </c>
      <c r="J55" s="5">
        <f t="shared" si="1"/>
        <v>1.0062000000000057E-3</v>
      </c>
      <c r="K55" s="6"/>
      <c r="L55" s="1">
        <v>0.33850000000000002</v>
      </c>
      <c r="M55" s="1">
        <v>0.3362</v>
      </c>
      <c r="N55" s="8">
        <f t="shared" si="2"/>
        <v>2.3000000000000242E-3</v>
      </c>
      <c r="O55" s="7"/>
      <c r="P55" s="1">
        <v>0.31180000000000002</v>
      </c>
      <c r="Q55" s="1">
        <v>0.29649999999999999</v>
      </c>
      <c r="R55" s="8">
        <f t="shared" si="3"/>
        <v>1.5300000000000036E-2</v>
      </c>
    </row>
    <row r="56" spans="2:18" s="2" customFormat="1">
      <c r="B56">
        <v>-4</v>
      </c>
      <c r="C56">
        <v>2</v>
      </c>
      <c r="D56" s="1">
        <v>6.1068600000000002</v>
      </c>
      <c r="E56" s="1">
        <v>6.0451499999999996</v>
      </c>
      <c r="F56" s="5">
        <f t="shared" si="0"/>
        <v>6.1710000000000598E-2</v>
      </c>
      <c r="G56" s="6"/>
      <c r="H56" s="1">
        <v>4.5621599999999998E-2</v>
      </c>
      <c r="I56" s="1">
        <v>4.4620100000000003E-2</v>
      </c>
      <c r="J56" s="5">
        <f t="shared" si="1"/>
        <v>1.0014999999999954E-3</v>
      </c>
      <c r="K56" s="6"/>
      <c r="L56" s="1">
        <v>0.32869999999999999</v>
      </c>
      <c r="M56" s="1">
        <v>0.33439999999999998</v>
      </c>
      <c r="N56" s="8">
        <f t="shared" si="2"/>
        <v>-5.6999999999999829E-3</v>
      </c>
      <c r="O56" s="7"/>
      <c r="P56" s="1">
        <v>0.30130000000000001</v>
      </c>
      <c r="Q56" s="1">
        <v>0.29759999999999998</v>
      </c>
      <c r="R56" s="8">
        <f t="shared" si="3"/>
        <v>3.7000000000000366E-3</v>
      </c>
    </row>
    <row r="57" spans="2:18" s="2" customFormat="1">
      <c r="B57">
        <v>-3</v>
      </c>
      <c r="C57">
        <v>2</v>
      </c>
      <c r="D57" s="1">
        <v>6.0620799999999999</v>
      </c>
      <c r="E57" s="1">
        <v>6.1763300000000001</v>
      </c>
      <c r="F57" s="5">
        <f t="shared" si="0"/>
        <v>-0.11425000000000018</v>
      </c>
      <c r="G57" s="6"/>
      <c r="H57" s="1">
        <v>4.4787100000000003E-2</v>
      </c>
      <c r="I57" s="1">
        <v>4.5902199999999997E-2</v>
      </c>
      <c r="J57" s="5">
        <f t="shared" si="1"/>
        <v>-1.1150999999999939E-3</v>
      </c>
      <c r="K57" s="6"/>
      <c r="L57" s="1">
        <v>0.33489999999999998</v>
      </c>
      <c r="M57" s="1">
        <v>0.32700000000000001</v>
      </c>
      <c r="N57" s="8">
        <f t="shared" si="2"/>
        <v>7.8999999999999626E-3</v>
      </c>
      <c r="O57" s="7"/>
      <c r="P57" s="1">
        <v>0.30399999999999999</v>
      </c>
      <c r="Q57" s="1">
        <v>0.30719999999999997</v>
      </c>
      <c r="R57" s="8">
        <f t="shared" si="3"/>
        <v>-3.1999999999999806E-3</v>
      </c>
    </row>
    <row r="58" spans="2:18" s="2" customFormat="1">
      <c r="B58">
        <v>-2</v>
      </c>
      <c r="C58">
        <v>2</v>
      </c>
      <c r="D58" s="1">
        <v>6.31534</v>
      </c>
      <c r="E58" s="1">
        <v>6.1930199999999997</v>
      </c>
      <c r="F58" s="5">
        <f t="shared" si="0"/>
        <v>0.12232000000000021</v>
      </c>
      <c r="G58" s="6"/>
      <c r="H58" s="1">
        <v>4.6995299999999997E-2</v>
      </c>
      <c r="I58" s="1">
        <v>4.6438599999999997E-2</v>
      </c>
      <c r="J58" s="5">
        <f t="shared" si="1"/>
        <v>5.5670000000000025E-4</v>
      </c>
      <c r="K58" s="6"/>
      <c r="L58" s="1">
        <v>0.30640000000000001</v>
      </c>
      <c r="M58" s="1">
        <v>0.33700000000000002</v>
      </c>
      <c r="N58" s="8">
        <f t="shared" si="2"/>
        <v>-3.0600000000000016E-2</v>
      </c>
      <c r="O58" s="7"/>
      <c r="P58" s="1">
        <v>0.29060000000000002</v>
      </c>
      <c r="Q58" s="1">
        <v>0.31280000000000002</v>
      </c>
      <c r="R58" s="8">
        <f t="shared" si="3"/>
        <v>-2.2199999999999998E-2</v>
      </c>
    </row>
    <row r="59" spans="2:18" s="2" customFormat="1">
      <c r="B59">
        <v>-1</v>
      </c>
      <c r="C59">
        <v>2</v>
      </c>
      <c r="D59" s="1">
        <v>6.1456299999999997</v>
      </c>
      <c r="E59" s="1">
        <v>6.0371100000000002</v>
      </c>
      <c r="F59" s="5">
        <f t="shared" si="0"/>
        <v>0.10851999999999951</v>
      </c>
      <c r="G59" s="6"/>
      <c r="H59" s="1">
        <v>4.5840499999999999E-2</v>
      </c>
      <c r="I59" s="1">
        <v>4.39709E-2</v>
      </c>
      <c r="J59" s="5">
        <f t="shared" si="1"/>
        <v>1.869599999999999E-3</v>
      </c>
      <c r="K59" s="6"/>
      <c r="L59" s="1">
        <v>0.32500000000000001</v>
      </c>
      <c r="M59" s="1">
        <v>0.35880000000000001</v>
      </c>
      <c r="N59" s="8">
        <f t="shared" si="2"/>
        <v>-3.3799999999999997E-2</v>
      </c>
      <c r="O59" s="7"/>
      <c r="P59" s="1">
        <v>0.31119999999999998</v>
      </c>
      <c r="Q59" s="1">
        <v>0.33</v>
      </c>
      <c r="R59" s="8">
        <f t="shared" si="3"/>
        <v>-1.8800000000000039E-2</v>
      </c>
    </row>
    <row r="60" spans="2:18" s="2" customFormat="1">
      <c r="B60">
        <v>0</v>
      </c>
      <c r="C60">
        <v>2</v>
      </c>
      <c r="D60" s="1">
        <v>6.3102600000000004</v>
      </c>
      <c r="E60" s="1">
        <v>6.1020000000000003</v>
      </c>
      <c r="F60" s="5">
        <f t="shared" si="0"/>
        <v>0.20826000000000011</v>
      </c>
      <c r="G60" s="6"/>
      <c r="H60" s="1">
        <v>4.7476499999999998E-2</v>
      </c>
      <c r="I60" s="1">
        <v>4.4872200000000001E-2</v>
      </c>
      <c r="J60" s="5">
        <f t="shared" si="1"/>
        <v>2.6042999999999969E-3</v>
      </c>
      <c r="K60" s="6"/>
      <c r="L60" s="1">
        <v>0.33119999999999999</v>
      </c>
      <c r="M60" s="1">
        <v>0.33739999999999998</v>
      </c>
      <c r="N60" s="8">
        <f t="shared" si="2"/>
        <v>-6.1999999999999833E-3</v>
      </c>
      <c r="O60" s="7"/>
      <c r="P60" s="1">
        <v>0.307</v>
      </c>
      <c r="Q60" s="1">
        <v>0.30740000000000001</v>
      </c>
      <c r="R60" s="8">
        <f t="shared" si="3"/>
        <v>-4.0000000000001146E-4</v>
      </c>
    </row>
    <row r="61" spans="2:18" s="2" customFormat="1">
      <c r="B61">
        <v>1</v>
      </c>
      <c r="C61">
        <v>2</v>
      </c>
      <c r="D61" s="1">
        <v>6.18004</v>
      </c>
      <c r="E61" s="1">
        <v>6.1123599999999998</v>
      </c>
      <c r="F61" s="5">
        <f t="shared" si="0"/>
        <v>6.7680000000000184E-2</v>
      </c>
      <c r="G61" s="6"/>
      <c r="H61" s="1">
        <v>4.5417800000000001E-2</v>
      </c>
      <c r="I61" s="1">
        <v>4.5405099999999997E-2</v>
      </c>
      <c r="J61" s="5">
        <f t="shared" si="1"/>
        <v>1.2700000000004374E-5</v>
      </c>
      <c r="K61" s="6"/>
      <c r="L61" s="1">
        <v>0.33550000000000002</v>
      </c>
      <c r="M61" s="1">
        <v>0.33629999999999999</v>
      </c>
      <c r="N61" s="8">
        <f t="shared" si="2"/>
        <v>-7.999999999999674E-4</v>
      </c>
      <c r="O61" s="7"/>
      <c r="P61" s="1">
        <v>0.3115</v>
      </c>
      <c r="Q61" s="1">
        <v>0.31669999999999998</v>
      </c>
      <c r="R61" s="8">
        <f t="shared" si="3"/>
        <v>-5.1999999999999824E-3</v>
      </c>
    </row>
    <row r="62" spans="2:18" s="2" customFormat="1">
      <c r="B62">
        <v>2</v>
      </c>
      <c r="C62">
        <v>2</v>
      </c>
      <c r="D62" s="1">
        <v>6.1581999999999999</v>
      </c>
      <c r="E62" s="1">
        <v>6.1777199999999999</v>
      </c>
      <c r="F62" s="5">
        <f t="shared" si="0"/>
        <v>-1.9519999999999982E-2</v>
      </c>
      <c r="G62" s="6"/>
      <c r="H62" s="1">
        <v>4.5753099999999998E-2</v>
      </c>
      <c r="I62" s="1">
        <v>4.5685999999999997E-2</v>
      </c>
      <c r="J62" s="5">
        <f t="shared" si="1"/>
        <v>6.7100000000000493E-5</v>
      </c>
      <c r="K62" s="6"/>
      <c r="L62" s="1">
        <v>0.34160000000000001</v>
      </c>
      <c r="M62" s="1">
        <v>0.34010000000000001</v>
      </c>
      <c r="N62" s="8">
        <f t="shared" si="2"/>
        <v>1.5000000000000013E-3</v>
      </c>
      <c r="O62" s="7"/>
      <c r="P62" s="1">
        <v>0.3236</v>
      </c>
      <c r="Q62" s="1">
        <v>0.31790000000000002</v>
      </c>
      <c r="R62" s="8">
        <f t="shared" si="3"/>
        <v>5.6999999999999829E-3</v>
      </c>
    </row>
    <row r="63" spans="2:18" s="2" customFormat="1">
      <c r="B63">
        <v>3</v>
      </c>
      <c r="C63">
        <v>2</v>
      </c>
      <c r="D63" s="1">
        <v>6.1456900000000001</v>
      </c>
      <c r="E63" s="1">
        <v>6.2520300000000004</v>
      </c>
      <c r="F63" s="5">
        <f t="shared" si="0"/>
        <v>-0.10634000000000032</v>
      </c>
      <c r="G63" s="6"/>
      <c r="H63" s="1">
        <v>4.6019699999999997E-2</v>
      </c>
      <c r="I63" s="1">
        <v>4.7400900000000003E-2</v>
      </c>
      <c r="J63" s="5">
        <f t="shared" si="1"/>
        <v>-1.381200000000006E-3</v>
      </c>
      <c r="K63" s="6"/>
      <c r="L63" s="1">
        <v>0.34510000000000002</v>
      </c>
      <c r="M63" s="1">
        <v>0.3206</v>
      </c>
      <c r="N63" s="8">
        <f t="shared" si="2"/>
        <v>2.4500000000000022E-2</v>
      </c>
      <c r="O63" s="7"/>
      <c r="P63" s="1">
        <v>0.32119999999999999</v>
      </c>
      <c r="Q63" s="1">
        <v>0.30030000000000001</v>
      </c>
      <c r="R63" s="8">
        <f t="shared" si="3"/>
        <v>2.0899999999999974E-2</v>
      </c>
    </row>
    <row r="64" spans="2:18" s="2" customFormat="1">
      <c r="B64">
        <v>4</v>
      </c>
      <c r="C64">
        <v>2</v>
      </c>
      <c r="D64" s="1">
        <v>6.1759199999999996</v>
      </c>
      <c r="E64" s="1">
        <v>6.1718099999999998</v>
      </c>
      <c r="F64" s="5">
        <f t="shared" si="0"/>
        <v>4.109999999999836E-3</v>
      </c>
      <c r="G64" s="6"/>
      <c r="H64" s="1">
        <v>4.6936899999999997E-2</v>
      </c>
      <c r="I64" s="1">
        <v>4.7051599999999999E-2</v>
      </c>
      <c r="J64" s="5">
        <f t="shared" si="1"/>
        <v>-1.147000000000023E-4</v>
      </c>
      <c r="K64" s="6"/>
      <c r="L64" s="1">
        <v>0.29809999999999998</v>
      </c>
      <c r="M64" s="1">
        <v>0.32519999999999999</v>
      </c>
      <c r="N64" s="8">
        <f t="shared" si="2"/>
        <v>-2.7100000000000013E-2</v>
      </c>
      <c r="O64" s="7"/>
      <c r="P64" s="1">
        <v>0.28100000000000003</v>
      </c>
      <c r="Q64" s="1">
        <v>0.31159999999999999</v>
      </c>
      <c r="R64" s="8">
        <f t="shared" si="3"/>
        <v>-3.0599999999999961E-2</v>
      </c>
    </row>
    <row r="65" spans="2:18" s="2" customFormat="1">
      <c r="B65">
        <v>2</v>
      </c>
      <c r="C65">
        <v>3</v>
      </c>
      <c r="D65" s="1">
        <v>6.1838600000000001</v>
      </c>
      <c r="E65" s="1">
        <v>5.9872100000000001</v>
      </c>
      <c r="F65" s="5">
        <f t="shared" si="0"/>
        <v>0.19664999999999999</v>
      </c>
      <c r="G65" s="6"/>
      <c r="H65" s="1">
        <v>4.5905799999999997E-2</v>
      </c>
      <c r="I65" s="1">
        <v>4.5137200000000002E-2</v>
      </c>
      <c r="J65" s="5">
        <f t="shared" si="1"/>
        <v>7.6859999999999429E-4</v>
      </c>
      <c r="K65" s="6"/>
      <c r="L65" s="1">
        <v>0.32169999999999999</v>
      </c>
      <c r="M65" s="1">
        <v>0.3296</v>
      </c>
      <c r="N65" s="8">
        <f t="shared" si="2"/>
        <v>-7.9000000000000181E-3</v>
      </c>
      <c r="O65" s="7"/>
      <c r="P65" s="1">
        <v>0.2908</v>
      </c>
      <c r="Q65" s="1">
        <v>0.31730000000000003</v>
      </c>
      <c r="R65" s="8">
        <f t="shared" si="3"/>
        <v>-2.6500000000000024E-2</v>
      </c>
    </row>
    <row r="66" spans="2:18" s="2" customFormat="1">
      <c r="B66">
        <v>1</v>
      </c>
      <c r="C66">
        <v>3</v>
      </c>
      <c r="D66" s="1">
        <v>5.6676700000000002</v>
      </c>
      <c r="E66" s="1">
        <v>5.9441300000000004</v>
      </c>
      <c r="F66" s="5">
        <f t="shared" si="0"/>
        <v>-0.27646000000000015</v>
      </c>
      <c r="G66" s="6"/>
      <c r="H66" s="1">
        <v>4.2415399999999999E-2</v>
      </c>
      <c r="I66" s="1">
        <v>4.4266699999999999E-2</v>
      </c>
      <c r="J66" s="5">
        <f t="shared" si="1"/>
        <v>-1.8513000000000002E-3</v>
      </c>
      <c r="K66" s="6"/>
      <c r="L66" s="1">
        <v>0.38119999999999998</v>
      </c>
      <c r="M66" s="1">
        <v>0.34029999999999999</v>
      </c>
      <c r="N66" s="8">
        <f t="shared" si="2"/>
        <v>4.0899999999999992E-2</v>
      </c>
      <c r="O66" s="7"/>
      <c r="P66" s="1">
        <v>0.3674</v>
      </c>
      <c r="Q66" s="1">
        <v>0.31690000000000002</v>
      </c>
      <c r="R66" s="8">
        <f t="shared" si="3"/>
        <v>5.0499999999999989E-2</v>
      </c>
    </row>
    <row r="67" spans="2:18" s="2" customFormat="1">
      <c r="B67">
        <v>0</v>
      </c>
      <c r="C67">
        <v>3</v>
      </c>
      <c r="D67" s="1">
        <v>6.0471300000000001</v>
      </c>
      <c r="E67" s="1">
        <v>6.0594799999999998</v>
      </c>
      <c r="F67" s="5">
        <f t="shared" si="0"/>
        <v>-1.2349999999999639E-2</v>
      </c>
      <c r="G67" s="6"/>
      <c r="H67" s="1">
        <v>4.4903600000000002E-2</v>
      </c>
      <c r="I67" s="1">
        <v>4.5266300000000002E-2</v>
      </c>
      <c r="J67" s="5">
        <f t="shared" si="1"/>
        <v>-3.6270000000000052E-4</v>
      </c>
      <c r="K67" s="6"/>
      <c r="L67" s="1">
        <v>0.32719999999999999</v>
      </c>
      <c r="M67" s="1">
        <v>0.33539999999999998</v>
      </c>
      <c r="N67" s="8">
        <f t="shared" si="2"/>
        <v>-8.1999999999999851E-3</v>
      </c>
      <c r="O67" s="7"/>
      <c r="P67" s="1">
        <v>0.309</v>
      </c>
      <c r="Q67" s="1">
        <v>0.3226</v>
      </c>
      <c r="R67" s="8">
        <f t="shared" si="3"/>
        <v>-1.3600000000000001E-2</v>
      </c>
    </row>
    <row r="68" spans="2:18" s="2" customFormat="1">
      <c r="B68">
        <v>-1</v>
      </c>
      <c r="C68">
        <v>3</v>
      </c>
      <c r="D68" s="1">
        <v>5.9907899999999996</v>
      </c>
      <c r="E68" s="1">
        <v>5.8681400000000004</v>
      </c>
      <c r="F68" s="5">
        <f t="shared" ref="F68:F73" si="4">D68-E68</f>
        <v>0.12264999999999926</v>
      </c>
      <c r="G68" s="6"/>
      <c r="H68" s="1">
        <v>4.3948800000000003E-2</v>
      </c>
      <c r="I68" s="1">
        <v>4.3343300000000001E-2</v>
      </c>
      <c r="J68" s="5">
        <f t="shared" ref="J68:J73" si="5">H68-I68</f>
        <v>6.0550000000000187E-4</v>
      </c>
      <c r="K68" s="6"/>
      <c r="L68" s="1">
        <v>0.3574</v>
      </c>
      <c r="M68" s="1">
        <v>0.38179999999999997</v>
      </c>
      <c r="N68" s="8">
        <f t="shared" ref="N68:N73" si="6">L68-M68</f>
        <v>-2.4399999999999977E-2</v>
      </c>
      <c r="O68" s="7"/>
      <c r="P68" s="1">
        <v>0.33450000000000002</v>
      </c>
      <c r="Q68" s="1">
        <v>0.3674</v>
      </c>
      <c r="R68" s="8">
        <f t="shared" ref="R68:R73" si="7">P68-Q68</f>
        <v>-3.2899999999999985E-2</v>
      </c>
    </row>
    <row r="69" spans="2:18" s="2" customFormat="1">
      <c r="B69">
        <v>-2</v>
      </c>
      <c r="C69">
        <v>3</v>
      </c>
      <c r="D69" s="1">
        <v>6.1949100000000001</v>
      </c>
      <c r="E69" s="1">
        <v>5.9991899999999996</v>
      </c>
      <c r="F69" s="5">
        <f t="shared" si="4"/>
        <v>0.19572000000000056</v>
      </c>
      <c r="G69" s="6"/>
      <c r="H69" s="1">
        <v>4.59467E-2</v>
      </c>
      <c r="I69" s="1">
        <v>4.4601500000000002E-2</v>
      </c>
      <c r="J69" s="5">
        <f t="shared" si="5"/>
        <v>1.3451999999999978E-3</v>
      </c>
      <c r="K69" s="6"/>
      <c r="L69" s="1">
        <v>0.3327</v>
      </c>
      <c r="M69" s="1">
        <v>0.33700000000000002</v>
      </c>
      <c r="N69" s="8">
        <f t="shared" si="6"/>
        <v>-4.300000000000026E-3</v>
      </c>
      <c r="O69" s="7"/>
      <c r="P69" s="1">
        <v>0.30769999999999997</v>
      </c>
      <c r="Q69" s="1">
        <v>0.30430000000000001</v>
      </c>
      <c r="R69" s="8">
        <f t="shared" si="7"/>
        <v>3.3999999999999586E-3</v>
      </c>
    </row>
    <row r="70" spans="2:18" s="2" customFormat="1">
      <c r="B70">
        <v>-3</v>
      </c>
      <c r="C70">
        <v>3</v>
      </c>
      <c r="D70" s="1">
        <v>5.8879999999999999</v>
      </c>
      <c r="E70" s="1">
        <v>5.8837299999999999</v>
      </c>
      <c r="F70" s="5">
        <f t="shared" si="4"/>
        <v>4.269999999999996E-3</v>
      </c>
      <c r="G70" s="6"/>
      <c r="H70" s="1">
        <v>4.3745100000000002E-2</v>
      </c>
      <c r="I70" s="1">
        <v>4.3663599999999997E-2</v>
      </c>
      <c r="J70" s="5">
        <f t="shared" si="5"/>
        <v>8.1500000000005179E-5</v>
      </c>
      <c r="K70" s="6"/>
      <c r="L70" s="1">
        <v>0.32200000000000001</v>
      </c>
      <c r="M70" s="1">
        <v>0.32729999999999998</v>
      </c>
      <c r="N70" s="8">
        <f t="shared" si="6"/>
        <v>-5.2999999999999714E-3</v>
      </c>
      <c r="O70" s="7"/>
      <c r="P70" s="1">
        <v>0.29759999999999998</v>
      </c>
      <c r="Q70" s="1">
        <v>0.30220000000000002</v>
      </c>
      <c r="R70" s="8">
        <f t="shared" si="7"/>
        <v>-4.6000000000000485E-3</v>
      </c>
    </row>
    <row r="71" spans="2:18" s="2" customFormat="1">
      <c r="B71">
        <v>-1</v>
      </c>
      <c r="C71">
        <v>4</v>
      </c>
      <c r="D71" s="1">
        <v>5.8625600000000002</v>
      </c>
      <c r="E71" s="1">
        <v>5.7439400000000003</v>
      </c>
      <c r="F71" s="5">
        <f t="shared" si="4"/>
        <v>0.11861999999999995</v>
      </c>
      <c r="G71" s="6"/>
      <c r="H71" s="1">
        <v>4.5849000000000001E-2</v>
      </c>
      <c r="I71" s="1">
        <v>4.3321400000000003E-2</v>
      </c>
      <c r="J71" s="5">
        <f t="shared" si="5"/>
        <v>2.5275999999999979E-3</v>
      </c>
      <c r="K71" s="6"/>
      <c r="L71" s="1">
        <v>0.29780000000000001</v>
      </c>
      <c r="M71" s="1">
        <v>0.35560000000000003</v>
      </c>
      <c r="N71" s="8">
        <f t="shared" si="6"/>
        <v>-5.7800000000000018E-2</v>
      </c>
      <c r="O71" s="7"/>
      <c r="P71" s="1">
        <v>0.28539999999999999</v>
      </c>
      <c r="Q71" s="1">
        <v>0.32819999999999999</v>
      </c>
      <c r="R71" s="8">
        <f t="shared" si="7"/>
        <v>-4.2800000000000005E-2</v>
      </c>
    </row>
    <row r="72" spans="2:18" s="2" customFormat="1">
      <c r="B72">
        <v>0</v>
      </c>
      <c r="C72">
        <v>4</v>
      </c>
      <c r="D72" s="1">
        <v>6.0083500000000001</v>
      </c>
      <c r="E72" s="1">
        <v>6.1016300000000001</v>
      </c>
      <c r="F72" s="5">
        <f t="shared" si="4"/>
        <v>-9.328000000000003E-2</v>
      </c>
      <c r="G72" s="6"/>
      <c r="H72" s="1">
        <v>4.4699900000000001E-2</v>
      </c>
      <c r="I72" s="1">
        <v>4.5264100000000002E-2</v>
      </c>
      <c r="J72" s="5">
        <f t="shared" si="5"/>
        <v>-5.6420000000000081E-4</v>
      </c>
      <c r="K72" s="6"/>
      <c r="L72" s="1">
        <v>0.34310000000000002</v>
      </c>
      <c r="M72" s="1">
        <v>0.3463</v>
      </c>
      <c r="N72" s="8">
        <f t="shared" si="6"/>
        <v>-3.1999999999999806E-3</v>
      </c>
      <c r="O72" s="7"/>
      <c r="P72" s="1">
        <v>0.32669999999999999</v>
      </c>
      <c r="Q72" s="1">
        <v>0.2969</v>
      </c>
      <c r="R72" s="8">
        <f t="shared" si="7"/>
        <v>2.9799999999999993E-2</v>
      </c>
    </row>
    <row r="73" spans="2:18" s="2" customFormat="1">
      <c r="B73">
        <v>1</v>
      </c>
      <c r="C73">
        <v>4</v>
      </c>
      <c r="D73" s="1">
        <v>5.7584200000000001</v>
      </c>
      <c r="E73" s="1">
        <v>6.0005699999999997</v>
      </c>
      <c r="F73" s="5">
        <f t="shared" si="4"/>
        <v>-0.24214999999999964</v>
      </c>
      <c r="G73" s="6"/>
      <c r="H73" s="1">
        <v>4.28884E-2</v>
      </c>
      <c r="I73" s="1">
        <v>4.4731199999999999E-2</v>
      </c>
      <c r="J73" s="5">
        <f t="shared" si="5"/>
        <v>-1.8427999999999986E-3</v>
      </c>
      <c r="K73" s="6"/>
      <c r="L73" s="1">
        <v>0.34399999999999997</v>
      </c>
      <c r="M73" s="1">
        <v>0.33779999999999999</v>
      </c>
      <c r="N73" s="8">
        <f t="shared" si="6"/>
        <v>6.1999999999999833E-3</v>
      </c>
      <c r="O73" s="7"/>
      <c r="P73" s="1">
        <v>0.32550000000000001</v>
      </c>
      <c r="Q73" s="1">
        <v>0.31530000000000002</v>
      </c>
      <c r="R73" s="8">
        <f t="shared" si="7"/>
        <v>1.0199999999999987E-2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2.8688765527462343</v>
      </c>
      <c r="D77" s="21">
        <f>AVERAGE(D4:E73)</f>
        <v>6.1250519999999993</v>
      </c>
      <c r="E77" s="16"/>
      <c r="F77" s="16">
        <f>STDEV(F4:F73)</f>
        <v>0.13060379053215287</v>
      </c>
      <c r="G77" s="16"/>
      <c r="H77" s="17">
        <f>AVERAGE(H4:I73)</f>
        <v>4.5408289285714276E-2</v>
      </c>
      <c r="I77" s="16"/>
      <c r="J77" s="16">
        <f>STDEV(J4:J73)</f>
        <v>1.3434620304762109E-3</v>
      </c>
      <c r="K77" s="16"/>
      <c r="L77" s="17">
        <f>AVERAGE(L4:M73)</f>
        <v>0.33288785714285735</v>
      </c>
      <c r="M77" s="16"/>
      <c r="N77" s="16">
        <f>STDEV(N4:N73)</f>
        <v>1.7785484404045409E-2</v>
      </c>
      <c r="O77" s="16"/>
      <c r="P77" s="17">
        <f>AVERAGE(P4:Q73)</f>
        <v>0.30967071428571435</v>
      </c>
      <c r="Q77" s="16"/>
      <c r="R77" s="22">
        <f>STDEV(R4:R73)</f>
        <v>1.9672518113960386E-2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 t="e">
        <f>F77/E77</f>
        <v>#DIV/0!</v>
      </c>
      <c r="G79" s="25"/>
      <c r="H79" s="25"/>
      <c r="I79" s="25"/>
      <c r="J79" s="25" t="e">
        <f>J77/I77</f>
        <v>#DIV/0!</v>
      </c>
      <c r="K79" s="25"/>
      <c r="L79" s="25"/>
      <c r="M79" s="25"/>
      <c r="N79" s="25">
        <f>N77</f>
        <v>1.7785484404045409E-2</v>
      </c>
      <c r="O79" s="25"/>
      <c r="P79" s="25"/>
      <c r="Q79" s="25"/>
      <c r="R79" s="26">
        <f>R77</f>
        <v>1.9672518113960386E-2</v>
      </c>
    </row>
    <row r="84" spans="2:18" s="2" customFormat="1">
      <c r="B84">
        <v>3</v>
      </c>
      <c r="C84">
        <v>3</v>
      </c>
      <c r="D84" s="1">
        <v>6.0453599999999996</v>
      </c>
      <c r="E84" s="1">
        <v>-1.7E-5</v>
      </c>
      <c r="F84" s="5">
        <f>D84-E84</f>
        <v>6.0453769999999993</v>
      </c>
      <c r="G84" s="6"/>
      <c r="H84" s="1">
        <v>4.4321199999999998E-2</v>
      </c>
      <c r="I84" s="1">
        <v>-1.3000000000000001E-8</v>
      </c>
      <c r="J84" s="5">
        <f>H84-I84</f>
        <v>4.4321212999999998E-2</v>
      </c>
      <c r="K84" s="6"/>
      <c r="L84" s="1">
        <v>0.3453</v>
      </c>
      <c r="M84" s="1">
        <v>-7777778</v>
      </c>
      <c r="N84" s="8">
        <f>L84-M84</f>
        <v>7777778.3453000002</v>
      </c>
      <c r="O84" s="7"/>
      <c r="P84" s="1">
        <v>0.33040000000000003</v>
      </c>
      <c r="Q84" s="1">
        <v>-7777778</v>
      </c>
      <c r="R84" s="8">
        <f>P84-Q84</f>
        <v>7777778.3304000003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80"/>
  <sheetViews>
    <sheetView topLeftCell="A49" workbookViewId="0">
      <selection activeCell="Q4" sqref="Q4:Q7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0.11700000000000001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17.849799999999998</v>
      </c>
      <c r="E4" s="1">
        <v>17.012799999999999</v>
      </c>
      <c r="F4" s="5">
        <f>D4-E4</f>
        <v>0.83699999999999974</v>
      </c>
      <c r="G4" s="6"/>
      <c r="H4" s="1">
        <v>0.113343</v>
      </c>
      <c r="I4" s="1">
        <v>0.110123</v>
      </c>
      <c r="J4" s="5">
        <f>H4-I4</f>
        <v>3.2200000000000006E-3</v>
      </c>
      <c r="K4" s="6"/>
      <c r="L4" s="1">
        <v>0.38329999999999997</v>
      </c>
      <c r="M4" s="1">
        <v>0.37430000000000002</v>
      </c>
      <c r="N4" s="8">
        <f>L4-M4</f>
        <v>8.9999999999999525E-3</v>
      </c>
      <c r="O4" s="7"/>
      <c r="P4" s="1">
        <v>0.35770000000000002</v>
      </c>
      <c r="Q4" s="1">
        <v>0.32790000000000002</v>
      </c>
      <c r="R4" s="8">
        <f>P4-Q4</f>
        <v>2.9799999999999993E-2</v>
      </c>
    </row>
    <row r="5" spans="1:18" s="2" customFormat="1">
      <c r="B5">
        <v>0</v>
      </c>
      <c r="C5">
        <v>-4</v>
      </c>
      <c r="D5" s="1">
        <v>16.508900000000001</v>
      </c>
      <c r="E5" s="1">
        <v>16.681999999999999</v>
      </c>
      <c r="F5" s="5">
        <f t="shared" ref="F5:F68" si="0">D5-E5</f>
        <v>-0.17309999999999803</v>
      </c>
      <c r="G5" s="6"/>
      <c r="H5" s="1">
        <v>0.10514</v>
      </c>
      <c r="I5" s="1">
        <v>0.104132</v>
      </c>
      <c r="J5" s="5">
        <f t="shared" ref="J5:J68" si="1">H5-I5</f>
        <v>1.007999999999995E-3</v>
      </c>
      <c r="K5" s="6"/>
      <c r="L5" s="1">
        <v>0.38100000000000001</v>
      </c>
      <c r="M5" s="1">
        <v>0.39579999999999999</v>
      </c>
      <c r="N5" s="8">
        <f t="shared" ref="N5:N68" si="2">L5-M5</f>
        <v>-1.479999999999998E-2</v>
      </c>
      <c r="O5" s="7"/>
      <c r="P5" s="1">
        <v>0.3579</v>
      </c>
      <c r="Q5" s="1">
        <v>0.36759999999999998</v>
      </c>
      <c r="R5" s="8">
        <f t="shared" ref="R5:R68" si="3">P5-Q5</f>
        <v>-9.6999999999999864E-3</v>
      </c>
    </row>
    <row r="6" spans="1:18" s="2" customFormat="1">
      <c r="B6">
        <v>1</v>
      </c>
      <c r="C6">
        <v>-4</v>
      </c>
      <c r="D6" s="1">
        <v>16.212499999999999</v>
      </c>
      <c r="E6" s="1">
        <v>17.328099999999999</v>
      </c>
      <c r="F6" s="5">
        <f t="shared" si="0"/>
        <v>-1.1156000000000006</v>
      </c>
      <c r="G6" s="6"/>
      <c r="H6" s="1">
        <v>0.103238</v>
      </c>
      <c r="I6" s="1">
        <v>0.10983999999999999</v>
      </c>
      <c r="J6" s="5">
        <f t="shared" si="1"/>
        <v>-6.6019999999999968E-3</v>
      </c>
      <c r="K6" s="6"/>
      <c r="L6" s="1">
        <v>0.39750000000000002</v>
      </c>
      <c r="M6" s="1">
        <v>0.38719999999999999</v>
      </c>
      <c r="N6" s="8">
        <f t="shared" si="2"/>
        <v>1.0300000000000031E-2</v>
      </c>
      <c r="O6" s="7"/>
      <c r="P6" s="1">
        <v>0.35249999999999998</v>
      </c>
      <c r="Q6" s="1">
        <v>0.35920000000000002</v>
      </c>
      <c r="R6" s="8">
        <f t="shared" si="3"/>
        <v>-6.7000000000000393E-3</v>
      </c>
    </row>
    <row r="7" spans="1:18" s="2" customFormat="1">
      <c r="B7">
        <v>3</v>
      </c>
      <c r="C7">
        <v>-3</v>
      </c>
      <c r="D7" s="1">
        <v>16.582799999999999</v>
      </c>
      <c r="E7" s="1">
        <v>17.278199999999998</v>
      </c>
      <c r="F7" s="5">
        <f t="shared" si="0"/>
        <v>-0.69539999999999935</v>
      </c>
      <c r="G7" s="6"/>
      <c r="H7" s="1">
        <v>0.106429</v>
      </c>
      <c r="I7" s="1">
        <v>0.109003</v>
      </c>
      <c r="J7" s="5">
        <f t="shared" si="1"/>
        <v>-2.5740000000000068E-3</v>
      </c>
      <c r="K7" s="6"/>
      <c r="L7" s="1">
        <v>0.38429999999999997</v>
      </c>
      <c r="M7" s="1">
        <v>0.38800000000000001</v>
      </c>
      <c r="N7" s="8">
        <f t="shared" si="2"/>
        <v>-3.7000000000000366E-3</v>
      </c>
      <c r="O7" s="7"/>
      <c r="P7" s="1">
        <v>0.3397</v>
      </c>
      <c r="Q7" s="1">
        <v>0.3528</v>
      </c>
      <c r="R7" s="8">
        <f t="shared" si="3"/>
        <v>-1.3100000000000001E-2</v>
      </c>
    </row>
    <row r="8" spans="1:18" s="2" customFormat="1">
      <c r="B8">
        <v>2</v>
      </c>
      <c r="C8">
        <v>-3</v>
      </c>
      <c r="D8" s="1">
        <v>16.054600000000001</v>
      </c>
      <c r="E8" s="1">
        <v>16.703600000000002</v>
      </c>
      <c r="F8" s="5">
        <f t="shared" si="0"/>
        <v>-0.64900000000000091</v>
      </c>
      <c r="G8" s="6"/>
      <c r="H8" s="1">
        <v>9.8301700000000006E-2</v>
      </c>
      <c r="I8" s="1">
        <v>0.10631500000000001</v>
      </c>
      <c r="J8" s="5">
        <f t="shared" si="1"/>
        <v>-8.013300000000001E-3</v>
      </c>
      <c r="K8" s="6"/>
      <c r="L8" s="1">
        <v>0.42480000000000001</v>
      </c>
      <c r="M8" s="1">
        <v>0.38700000000000001</v>
      </c>
      <c r="N8" s="8">
        <f t="shared" si="2"/>
        <v>3.78E-2</v>
      </c>
      <c r="O8" s="7"/>
      <c r="P8" s="1">
        <v>0.39190000000000003</v>
      </c>
      <c r="Q8" s="1">
        <v>0.35959999999999998</v>
      </c>
      <c r="R8" s="8">
        <f t="shared" si="3"/>
        <v>3.2300000000000051E-2</v>
      </c>
    </row>
    <row r="9" spans="1:18" s="2" customFormat="1">
      <c r="B9">
        <v>1</v>
      </c>
      <c r="C9">
        <v>-3</v>
      </c>
      <c r="D9" s="1">
        <v>16.519200000000001</v>
      </c>
      <c r="E9" s="1">
        <v>17.098299999999998</v>
      </c>
      <c r="F9" s="5">
        <f t="shared" si="0"/>
        <v>-0.57909999999999684</v>
      </c>
      <c r="G9" s="6"/>
      <c r="H9" s="1">
        <v>0.102934</v>
      </c>
      <c r="I9" s="1">
        <v>0.110537</v>
      </c>
      <c r="J9" s="5">
        <f t="shared" si="1"/>
        <v>-7.6029999999999986E-3</v>
      </c>
      <c r="K9" s="6"/>
      <c r="L9" s="1">
        <v>0.42299999999999999</v>
      </c>
      <c r="M9" s="1">
        <v>0.36680000000000001</v>
      </c>
      <c r="N9" s="8">
        <f t="shared" si="2"/>
        <v>5.6199999999999972E-2</v>
      </c>
      <c r="O9" s="7"/>
      <c r="P9" s="1">
        <v>0.40150000000000002</v>
      </c>
      <c r="Q9" s="1">
        <v>0.32940000000000003</v>
      </c>
      <c r="R9" s="8">
        <f t="shared" si="3"/>
        <v>7.2099999999999997E-2</v>
      </c>
    </row>
    <row r="10" spans="1:18" s="2" customFormat="1">
      <c r="B10">
        <v>0</v>
      </c>
      <c r="C10">
        <v>-3</v>
      </c>
      <c r="D10" s="1">
        <v>16.535299999999999</v>
      </c>
      <c r="E10" s="1">
        <v>16.270800000000001</v>
      </c>
      <c r="F10" s="5">
        <f t="shared" si="0"/>
        <v>0.26449999999999818</v>
      </c>
      <c r="G10" s="6"/>
      <c r="H10" s="1">
        <v>0.103892</v>
      </c>
      <c r="I10" s="1">
        <v>9.9786100000000003E-2</v>
      </c>
      <c r="J10" s="5">
        <f t="shared" si="1"/>
        <v>4.1058999999999957E-3</v>
      </c>
      <c r="K10" s="6"/>
      <c r="L10" s="1">
        <v>0.41039999999999999</v>
      </c>
      <c r="M10" s="1">
        <v>0.4168</v>
      </c>
      <c r="N10" s="8">
        <f t="shared" si="2"/>
        <v>-6.4000000000000168E-3</v>
      </c>
      <c r="O10" s="7"/>
      <c r="P10" s="1">
        <v>0.3866</v>
      </c>
      <c r="Q10" s="1">
        <v>0.3866</v>
      </c>
      <c r="R10" s="8">
        <f t="shared" si="3"/>
        <v>0</v>
      </c>
    </row>
    <row r="11" spans="1:18" s="2" customFormat="1">
      <c r="B11">
        <v>-1</v>
      </c>
      <c r="C11">
        <v>-3</v>
      </c>
      <c r="D11" s="1">
        <v>16.921399999999998</v>
      </c>
      <c r="E11" s="1">
        <v>16.89</v>
      </c>
      <c r="F11" s="5">
        <f t="shared" si="0"/>
        <v>3.1399999999997874E-2</v>
      </c>
      <c r="G11" s="6"/>
      <c r="H11" s="1">
        <v>0.106432</v>
      </c>
      <c r="I11" s="1">
        <v>0.104243</v>
      </c>
      <c r="J11" s="5">
        <f t="shared" si="1"/>
        <v>2.1889999999999965E-3</v>
      </c>
      <c r="K11" s="6"/>
      <c r="L11" s="1">
        <v>0.40139999999999998</v>
      </c>
      <c r="M11" s="1">
        <v>0.39650000000000002</v>
      </c>
      <c r="N11" s="8">
        <f t="shared" si="2"/>
        <v>4.8999999999999599E-3</v>
      </c>
      <c r="O11" s="7"/>
      <c r="P11" s="1">
        <v>0.34589999999999999</v>
      </c>
      <c r="Q11" s="1">
        <v>0.34889999999999999</v>
      </c>
      <c r="R11" s="8">
        <f t="shared" si="3"/>
        <v>-3.0000000000000027E-3</v>
      </c>
    </row>
    <row r="12" spans="1:18" s="2" customFormat="1">
      <c r="B12">
        <v>-2</v>
      </c>
      <c r="C12">
        <v>-3</v>
      </c>
      <c r="D12" s="1">
        <v>17.0825</v>
      </c>
      <c r="E12" s="1">
        <v>17.061299999999999</v>
      </c>
      <c r="F12" s="5">
        <f t="shared" si="0"/>
        <v>2.120000000000033E-2</v>
      </c>
      <c r="G12" s="6"/>
      <c r="H12" s="1">
        <v>0.10878</v>
      </c>
      <c r="I12" s="1">
        <v>0.109113</v>
      </c>
      <c r="J12" s="5">
        <f t="shared" si="1"/>
        <v>-3.3299999999999996E-4</v>
      </c>
      <c r="K12" s="6"/>
      <c r="L12" s="1">
        <v>0.38790000000000002</v>
      </c>
      <c r="M12" s="1">
        <v>0.3992</v>
      </c>
      <c r="N12" s="8">
        <f t="shared" si="2"/>
        <v>-1.1299999999999977E-2</v>
      </c>
      <c r="O12" s="7"/>
      <c r="P12" s="1">
        <v>0.36470000000000002</v>
      </c>
      <c r="Q12" s="1">
        <v>0.33810000000000001</v>
      </c>
      <c r="R12" s="8">
        <f t="shared" si="3"/>
        <v>2.6600000000000013E-2</v>
      </c>
    </row>
    <row r="13" spans="1:18" s="2" customFormat="1">
      <c r="B13">
        <v>-3</v>
      </c>
      <c r="C13">
        <v>-3</v>
      </c>
      <c r="D13" s="1">
        <v>16.011299999999999</v>
      </c>
      <c r="E13" s="1">
        <v>15.928800000000001</v>
      </c>
      <c r="F13" s="5">
        <f t="shared" si="0"/>
        <v>8.2499999999997797E-2</v>
      </c>
      <c r="G13" s="6"/>
      <c r="H13" s="1">
        <v>0.10220700000000001</v>
      </c>
      <c r="I13" s="1">
        <v>0.100078</v>
      </c>
      <c r="J13" s="5">
        <f t="shared" si="1"/>
        <v>2.1290000000000059E-3</v>
      </c>
      <c r="K13" s="6"/>
      <c r="L13" s="1">
        <v>0.41020000000000001</v>
      </c>
      <c r="M13" s="1">
        <v>0.40189999999999998</v>
      </c>
      <c r="N13" s="8">
        <f t="shared" si="2"/>
        <v>8.3000000000000296E-3</v>
      </c>
      <c r="O13" s="7"/>
      <c r="P13" s="1">
        <v>0.3821</v>
      </c>
      <c r="Q13" s="1">
        <v>0.36</v>
      </c>
      <c r="R13" s="8">
        <f t="shared" si="3"/>
        <v>2.2100000000000009E-2</v>
      </c>
    </row>
    <row r="14" spans="1:18" s="2" customFormat="1">
      <c r="B14">
        <v>-4</v>
      </c>
      <c r="C14">
        <v>-2</v>
      </c>
      <c r="D14" s="1">
        <v>16.1325</v>
      </c>
      <c r="E14" s="1">
        <v>16.095300000000002</v>
      </c>
      <c r="F14" s="5">
        <f t="shared" si="0"/>
        <v>3.7199999999998568E-2</v>
      </c>
      <c r="G14" s="6"/>
      <c r="H14" s="1">
        <v>0.103078</v>
      </c>
      <c r="I14" s="1">
        <v>0.102531</v>
      </c>
      <c r="J14" s="5">
        <f t="shared" si="1"/>
        <v>5.4700000000000581E-4</v>
      </c>
      <c r="K14" s="6"/>
      <c r="L14" s="1">
        <v>0.3987</v>
      </c>
      <c r="M14" s="1">
        <v>0.38109999999999999</v>
      </c>
      <c r="N14" s="8">
        <f t="shared" si="2"/>
        <v>1.7600000000000005E-2</v>
      </c>
      <c r="O14" s="7"/>
      <c r="P14" s="1">
        <v>0.3548</v>
      </c>
      <c r="Q14" s="1">
        <v>0.34379999999999999</v>
      </c>
      <c r="R14" s="8">
        <f t="shared" si="3"/>
        <v>1.100000000000001E-2</v>
      </c>
    </row>
    <row r="15" spans="1:18" s="2" customFormat="1">
      <c r="B15">
        <v>-3</v>
      </c>
      <c r="C15">
        <v>-2</v>
      </c>
      <c r="D15" s="1">
        <v>16.882200000000001</v>
      </c>
      <c r="E15" s="1">
        <v>17.772600000000001</v>
      </c>
      <c r="F15" s="5">
        <f t="shared" si="0"/>
        <v>-0.89039999999999964</v>
      </c>
      <c r="G15" s="6"/>
      <c r="H15" s="1">
        <v>0.10904800000000001</v>
      </c>
      <c r="I15" s="1">
        <v>0.11415400000000001</v>
      </c>
      <c r="J15" s="5">
        <f t="shared" si="1"/>
        <v>-5.1059999999999994E-3</v>
      </c>
      <c r="K15" s="6"/>
      <c r="L15" s="1">
        <v>0.38629999999999998</v>
      </c>
      <c r="M15" s="1">
        <v>0.36809999999999998</v>
      </c>
      <c r="N15" s="8">
        <f t="shared" si="2"/>
        <v>1.8199999999999994E-2</v>
      </c>
      <c r="O15" s="7"/>
      <c r="P15" s="1">
        <v>0.33839999999999998</v>
      </c>
      <c r="Q15" s="1">
        <v>0.3332</v>
      </c>
      <c r="R15" s="8">
        <f t="shared" si="3"/>
        <v>5.1999999999999824E-3</v>
      </c>
    </row>
    <row r="16" spans="1:18" s="2" customFormat="1">
      <c r="B16">
        <v>-2</v>
      </c>
      <c r="C16">
        <v>-2</v>
      </c>
      <c r="D16" s="1">
        <v>17.226099999999999</v>
      </c>
      <c r="E16" s="1">
        <v>16.2226</v>
      </c>
      <c r="F16" s="5">
        <f t="shared" si="0"/>
        <v>1.0034999999999989</v>
      </c>
      <c r="G16" s="6"/>
      <c r="H16" s="1">
        <v>0.11328299999999999</v>
      </c>
      <c r="I16" s="1">
        <v>0.102161</v>
      </c>
      <c r="J16" s="5">
        <f t="shared" si="1"/>
        <v>1.1121999999999993E-2</v>
      </c>
      <c r="K16" s="6"/>
      <c r="L16" s="1">
        <v>0.37780000000000002</v>
      </c>
      <c r="M16" s="1">
        <v>0.39829999999999999</v>
      </c>
      <c r="N16" s="8">
        <f t="shared" si="2"/>
        <v>-2.0499999999999963E-2</v>
      </c>
      <c r="O16" s="7"/>
      <c r="P16" s="1">
        <v>0.33429999999999999</v>
      </c>
      <c r="Q16" s="1">
        <v>0.35980000000000001</v>
      </c>
      <c r="R16" s="8">
        <f t="shared" si="3"/>
        <v>-2.5500000000000023E-2</v>
      </c>
    </row>
    <row r="17" spans="2:18" s="2" customFormat="1">
      <c r="B17">
        <v>-1</v>
      </c>
      <c r="C17">
        <v>-2</v>
      </c>
      <c r="D17" s="1">
        <v>16.6934</v>
      </c>
      <c r="E17" s="1">
        <v>17.288499999999999</v>
      </c>
      <c r="F17" s="5">
        <f t="shared" si="0"/>
        <v>-0.59509999999999863</v>
      </c>
      <c r="G17" s="6"/>
      <c r="H17" s="1">
        <v>0.106006</v>
      </c>
      <c r="I17" s="1">
        <v>0.109731</v>
      </c>
      <c r="J17" s="5">
        <f t="shared" si="1"/>
        <v>-3.7249999999999922E-3</v>
      </c>
      <c r="K17" s="6"/>
      <c r="L17" s="1">
        <v>0.40820000000000001</v>
      </c>
      <c r="M17" s="1">
        <v>0.36780000000000002</v>
      </c>
      <c r="N17" s="8">
        <f t="shared" si="2"/>
        <v>4.0399999999999991E-2</v>
      </c>
      <c r="O17" s="7"/>
      <c r="P17" s="1">
        <v>0.37190000000000001</v>
      </c>
      <c r="Q17" s="1">
        <v>0.34570000000000001</v>
      </c>
      <c r="R17" s="8">
        <f t="shared" si="3"/>
        <v>2.6200000000000001E-2</v>
      </c>
    </row>
    <row r="18" spans="2:18" s="2" customFormat="1">
      <c r="B18">
        <v>0</v>
      </c>
      <c r="C18">
        <v>-2</v>
      </c>
      <c r="D18" s="1">
        <v>17.306999999999999</v>
      </c>
      <c r="E18" s="1">
        <v>16.535299999999999</v>
      </c>
      <c r="F18" s="5">
        <f t="shared" si="0"/>
        <v>0.77169999999999916</v>
      </c>
      <c r="G18" s="6"/>
      <c r="H18" s="1">
        <v>0.109664</v>
      </c>
      <c r="I18" s="1">
        <v>0.103849</v>
      </c>
      <c r="J18" s="5">
        <f t="shared" si="1"/>
        <v>5.8150000000000007E-3</v>
      </c>
      <c r="K18" s="6"/>
      <c r="L18" s="1">
        <v>0.4002</v>
      </c>
      <c r="M18" s="1">
        <v>0.3841</v>
      </c>
      <c r="N18" s="8">
        <f t="shared" si="2"/>
        <v>1.6100000000000003E-2</v>
      </c>
      <c r="O18" s="7"/>
      <c r="P18" s="1">
        <v>0.36520000000000002</v>
      </c>
      <c r="Q18" s="1">
        <v>0.3548</v>
      </c>
      <c r="R18" s="8">
        <f t="shared" si="3"/>
        <v>1.040000000000002E-2</v>
      </c>
    </row>
    <row r="19" spans="2:18" s="2" customFormat="1">
      <c r="B19">
        <v>1</v>
      </c>
      <c r="C19">
        <v>-2</v>
      </c>
      <c r="D19" s="1">
        <v>16.5334</v>
      </c>
      <c r="E19" s="1">
        <v>15.9697</v>
      </c>
      <c r="F19" s="5">
        <f t="shared" si="0"/>
        <v>0.56370000000000076</v>
      </c>
      <c r="G19" s="6"/>
      <c r="H19" s="1">
        <v>0.104699</v>
      </c>
      <c r="I19" s="1">
        <v>0.101788</v>
      </c>
      <c r="J19" s="5">
        <f t="shared" si="1"/>
        <v>2.9109999999999969E-3</v>
      </c>
      <c r="K19" s="6"/>
      <c r="L19" s="1">
        <v>0.39700000000000002</v>
      </c>
      <c r="M19" s="1">
        <v>0.37330000000000002</v>
      </c>
      <c r="N19" s="8">
        <f t="shared" si="2"/>
        <v>2.3699999999999999E-2</v>
      </c>
      <c r="O19" s="7"/>
      <c r="P19" s="1">
        <v>0.36959999999999998</v>
      </c>
      <c r="Q19" s="1">
        <v>0.3322</v>
      </c>
      <c r="R19" s="8">
        <f t="shared" si="3"/>
        <v>3.7399999999999989E-2</v>
      </c>
    </row>
    <row r="20" spans="2:18" s="2" customFormat="1">
      <c r="B20">
        <v>2</v>
      </c>
      <c r="C20">
        <v>-2</v>
      </c>
      <c r="D20" s="1">
        <v>18.152999999999999</v>
      </c>
      <c r="E20" s="1">
        <v>15.9727</v>
      </c>
      <c r="F20" s="5">
        <f t="shared" si="0"/>
        <v>2.180299999999999</v>
      </c>
      <c r="G20" s="6"/>
      <c r="H20" s="1">
        <v>0.117843</v>
      </c>
      <c r="I20" s="1">
        <v>0.10071099999999999</v>
      </c>
      <c r="J20" s="5">
        <f t="shared" si="1"/>
        <v>1.7132000000000008E-2</v>
      </c>
      <c r="K20" s="6"/>
      <c r="L20" s="1">
        <v>0.36259999999999998</v>
      </c>
      <c r="M20" s="1">
        <v>0.41020000000000001</v>
      </c>
      <c r="N20" s="8">
        <f t="shared" si="2"/>
        <v>-4.7600000000000031E-2</v>
      </c>
      <c r="O20" s="7"/>
      <c r="P20" s="1">
        <v>0.29620000000000002</v>
      </c>
      <c r="Q20" s="1">
        <v>0.37619999999999998</v>
      </c>
      <c r="R20" s="8">
        <f t="shared" si="3"/>
        <v>-7.999999999999996E-2</v>
      </c>
    </row>
    <row r="21" spans="2:18" s="2" customFormat="1">
      <c r="B21">
        <v>3</v>
      </c>
      <c r="C21">
        <v>-2</v>
      </c>
      <c r="D21" s="1">
        <v>16.695</v>
      </c>
      <c r="E21" s="1">
        <v>16.406099999999999</v>
      </c>
      <c r="F21" s="5">
        <f t="shared" si="0"/>
        <v>0.28890000000000171</v>
      </c>
      <c r="G21" s="6"/>
      <c r="H21" s="1">
        <v>0.10326299999999999</v>
      </c>
      <c r="I21" s="1">
        <v>0.104028</v>
      </c>
      <c r="J21" s="5">
        <f t="shared" si="1"/>
        <v>-7.6500000000000179E-4</v>
      </c>
      <c r="K21" s="6"/>
      <c r="L21" s="1">
        <v>0.38090000000000002</v>
      </c>
      <c r="M21" s="1">
        <v>0.3982</v>
      </c>
      <c r="N21" s="8">
        <f t="shared" si="2"/>
        <v>-1.7299999999999982E-2</v>
      </c>
      <c r="O21" s="7"/>
      <c r="P21" s="1">
        <v>0.34129999999999999</v>
      </c>
      <c r="Q21" s="1">
        <v>0.3538</v>
      </c>
      <c r="R21" s="8">
        <f t="shared" si="3"/>
        <v>-1.2500000000000011E-2</v>
      </c>
    </row>
    <row r="22" spans="2:18" s="2" customFormat="1">
      <c r="B22">
        <v>4</v>
      </c>
      <c r="C22">
        <v>-2</v>
      </c>
      <c r="D22" s="1">
        <v>16.901499999999999</v>
      </c>
      <c r="E22" s="1">
        <v>16.953399999999998</v>
      </c>
      <c r="F22" s="5">
        <f t="shared" si="0"/>
        <v>-5.1899999999999835E-2</v>
      </c>
      <c r="G22" s="6"/>
      <c r="H22" s="1">
        <v>0.109677</v>
      </c>
      <c r="I22" s="1">
        <v>0.10714600000000001</v>
      </c>
      <c r="J22" s="5">
        <f t="shared" si="1"/>
        <v>2.5309999999999916E-3</v>
      </c>
      <c r="K22" s="6"/>
      <c r="L22" s="1">
        <v>0.38769999999999999</v>
      </c>
      <c r="M22" s="1">
        <v>0.40089999999999998</v>
      </c>
      <c r="N22" s="8">
        <f t="shared" si="2"/>
        <v>-1.319999999999999E-2</v>
      </c>
      <c r="O22" s="7"/>
      <c r="P22" s="1">
        <v>0.33179999999999998</v>
      </c>
      <c r="Q22" s="1">
        <v>0.36309999999999998</v>
      </c>
      <c r="R22" s="8">
        <f t="shared" si="3"/>
        <v>-3.1299999999999994E-2</v>
      </c>
    </row>
    <row r="23" spans="2:18" s="2" customFormat="1">
      <c r="B23">
        <v>5</v>
      </c>
      <c r="C23">
        <v>-1</v>
      </c>
      <c r="D23" s="1">
        <v>16.9344</v>
      </c>
      <c r="E23" s="1">
        <v>16.1236</v>
      </c>
      <c r="F23" s="5">
        <f t="shared" si="0"/>
        <v>0.81080000000000041</v>
      </c>
      <c r="G23" s="6"/>
      <c r="H23" s="1">
        <v>0.10814699999999999</v>
      </c>
      <c r="I23" s="1">
        <v>0.102645</v>
      </c>
      <c r="J23" s="5">
        <f t="shared" si="1"/>
        <v>5.501999999999993E-3</v>
      </c>
      <c r="K23" s="6"/>
      <c r="L23" s="1">
        <v>0.38679999999999998</v>
      </c>
      <c r="M23" s="1">
        <v>0.3952</v>
      </c>
      <c r="N23" s="8">
        <f t="shared" si="2"/>
        <v>-8.4000000000000186E-3</v>
      </c>
      <c r="O23" s="7"/>
      <c r="P23" s="1">
        <v>0.36549999999999999</v>
      </c>
      <c r="Q23" s="1">
        <v>0.36099999999999999</v>
      </c>
      <c r="R23" s="8">
        <f t="shared" si="3"/>
        <v>4.500000000000004E-3</v>
      </c>
    </row>
    <row r="24" spans="2:18" s="2" customFormat="1">
      <c r="B24">
        <v>4</v>
      </c>
      <c r="C24">
        <v>-1</v>
      </c>
      <c r="D24" s="1">
        <v>16.282699999999998</v>
      </c>
      <c r="E24" s="1">
        <v>17.066199999999998</v>
      </c>
      <c r="F24" s="5">
        <f t="shared" si="0"/>
        <v>-0.78350000000000009</v>
      </c>
      <c r="G24" s="6"/>
      <c r="H24" s="1">
        <v>0.10131800000000001</v>
      </c>
      <c r="I24" s="1">
        <v>0.107264</v>
      </c>
      <c r="J24" s="5">
        <f t="shared" si="1"/>
        <v>-5.945999999999993E-3</v>
      </c>
      <c r="K24" s="6"/>
      <c r="L24" s="1">
        <v>0.40329999999999999</v>
      </c>
      <c r="M24" s="1">
        <v>0.3977</v>
      </c>
      <c r="N24" s="8">
        <f t="shared" si="2"/>
        <v>5.5999999999999939E-3</v>
      </c>
      <c r="O24" s="7"/>
      <c r="P24" s="1">
        <v>0.37009999999999998</v>
      </c>
      <c r="Q24" s="1">
        <v>0.36349999999999999</v>
      </c>
      <c r="R24" s="8">
        <f t="shared" si="3"/>
        <v>6.5999999999999948E-3</v>
      </c>
    </row>
    <row r="25" spans="2:18" s="2" customFormat="1">
      <c r="B25">
        <v>3</v>
      </c>
      <c r="C25">
        <v>-1</v>
      </c>
      <c r="D25" s="1">
        <v>16.491399999999999</v>
      </c>
      <c r="E25" s="1">
        <v>16.902699999999999</v>
      </c>
      <c r="F25" s="5">
        <f t="shared" si="0"/>
        <v>-0.41130000000000067</v>
      </c>
      <c r="G25" s="6"/>
      <c r="H25" s="1">
        <v>0.103592</v>
      </c>
      <c r="I25" s="1">
        <v>0.107866</v>
      </c>
      <c r="J25" s="5">
        <f t="shared" si="1"/>
        <v>-4.274E-3</v>
      </c>
      <c r="K25" s="6"/>
      <c r="L25" s="1">
        <v>0.40720000000000001</v>
      </c>
      <c r="M25" s="1">
        <v>0.39910000000000001</v>
      </c>
      <c r="N25" s="8">
        <f t="shared" si="2"/>
        <v>8.0999999999999961E-3</v>
      </c>
      <c r="O25" s="7"/>
      <c r="P25" s="1">
        <v>0.38329999999999997</v>
      </c>
      <c r="Q25" s="1">
        <v>0.36759999999999998</v>
      </c>
      <c r="R25" s="8">
        <f t="shared" si="3"/>
        <v>1.5699999999999992E-2</v>
      </c>
    </row>
    <row r="26" spans="2:18" s="2" customFormat="1">
      <c r="B26">
        <v>2</v>
      </c>
      <c r="C26">
        <v>-1</v>
      </c>
      <c r="D26" s="1">
        <v>15.9382</v>
      </c>
      <c r="E26" s="1">
        <v>15.5997</v>
      </c>
      <c r="F26" s="5">
        <f t="shared" si="0"/>
        <v>0.3384999999999998</v>
      </c>
      <c r="G26" s="6"/>
      <c r="H26" s="1">
        <v>9.8403599999999994E-2</v>
      </c>
      <c r="I26" s="1">
        <v>9.5601500000000006E-2</v>
      </c>
      <c r="J26" s="5">
        <f t="shared" si="1"/>
        <v>2.8020999999999879E-3</v>
      </c>
      <c r="K26" s="6"/>
      <c r="L26" s="1">
        <v>0.39800000000000002</v>
      </c>
      <c r="M26" s="1">
        <v>0.42209999999999998</v>
      </c>
      <c r="N26" s="8">
        <f t="shared" si="2"/>
        <v>-2.4099999999999955E-2</v>
      </c>
      <c r="O26" s="7"/>
      <c r="P26" s="1">
        <v>0.3679</v>
      </c>
      <c r="Q26" s="1">
        <v>0.37940000000000002</v>
      </c>
      <c r="R26" s="8">
        <f t="shared" si="3"/>
        <v>-1.150000000000001E-2</v>
      </c>
    </row>
    <row r="27" spans="2:18" s="2" customFormat="1">
      <c r="B27">
        <v>1</v>
      </c>
      <c r="C27">
        <v>-1</v>
      </c>
      <c r="D27" s="1">
        <v>16.306100000000001</v>
      </c>
      <c r="E27" s="1">
        <v>16.3063</v>
      </c>
      <c r="F27" s="5">
        <f t="shared" si="0"/>
        <v>-1.9999999999953388E-4</v>
      </c>
      <c r="G27" s="6"/>
      <c r="H27" s="1">
        <v>0.10284</v>
      </c>
      <c r="I27" s="1">
        <v>0.103424</v>
      </c>
      <c r="J27" s="5">
        <f t="shared" si="1"/>
        <v>-5.8400000000000118E-4</v>
      </c>
      <c r="K27" s="6"/>
      <c r="L27" s="1">
        <v>0.39829999999999999</v>
      </c>
      <c r="M27" s="1">
        <v>0.39550000000000002</v>
      </c>
      <c r="N27" s="8">
        <f t="shared" si="2"/>
        <v>2.7999999999999692E-3</v>
      </c>
      <c r="O27" s="7"/>
      <c r="P27" s="1">
        <v>0.35759999999999997</v>
      </c>
      <c r="Q27" s="1">
        <v>0.33860000000000001</v>
      </c>
      <c r="R27" s="8">
        <f t="shared" si="3"/>
        <v>1.8999999999999961E-2</v>
      </c>
    </row>
    <row r="28" spans="2:18" s="2" customFormat="1">
      <c r="B28">
        <v>0</v>
      </c>
      <c r="C28">
        <v>-1</v>
      </c>
      <c r="D28" s="1">
        <v>17.193200000000001</v>
      </c>
      <c r="E28" s="1">
        <v>16.970800000000001</v>
      </c>
      <c r="F28" s="5">
        <f t="shared" si="0"/>
        <v>0.22240000000000038</v>
      </c>
      <c r="G28" s="6"/>
      <c r="H28" s="1">
        <v>0.10796699999999999</v>
      </c>
      <c r="I28" s="1">
        <v>0.104766</v>
      </c>
      <c r="J28" s="5">
        <f t="shared" si="1"/>
        <v>3.2009999999999955E-3</v>
      </c>
      <c r="K28" s="6"/>
      <c r="L28" s="1">
        <v>0.3861</v>
      </c>
      <c r="M28" s="1">
        <v>0.40139999999999998</v>
      </c>
      <c r="N28" s="8">
        <f t="shared" si="2"/>
        <v>-1.529999999999998E-2</v>
      </c>
      <c r="O28" s="7"/>
      <c r="P28" s="1">
        <v>0.30270000000000002</v>
      </c>
      <c r="Q28" s="1">
        <v>0.3831</v>
      </c>
      <c r="R28" s="8">
        <f t="shared" si="3"/>
        <v>-8.0399999999999971E-2</v>
      </c>
    </row>
    <row r="29" spans="2:18" s="2" customFormat="1">
      <c r="B29">
        <v>-1</v>
      </c>
      <c r="C29">
        <v>-1</v>
      </c>
      <c r="D29" s="1">
        <v>16.5078</v>
      </c>
      <c r="E29" s="1">
        <v>15.9031</v>
      </c>
      <c r="F29" s="5">
        <f t="shared" si="0"/>
        <v>0.60469999999999935</v>
      </c>
      <c r="G29" s="6"/>
      <c r="H29" s="1">
        <v>0.10276</v>
      </c>
      <c r="I29" s="1">
        <v>9.7041100000000005E-2</v>
      </c>
      <c r="J29" s="5">
        <f t="shared" si="1"/>
        <v>5.718899999999999E-3</v>
      </c>
      <c r="K29" s="6"/>
      <c r="L29" s="1">
        <v>0.39179999999999998</v>
      </c>
      <c r="M29" s="1">
        <v>0.42409999999999998</v>
      </c>
      <c r="N29" s="8">
        <f t="shared" si="2"/>
        <v>-3.2299999999999995E-2</v>
      </c>
      <c r="O29" s="7"/>
      <c r="P29" s="1">
        <v>0.3533</v>
      </c>
      <c r="Q29" s="1">
        <v>0.39889999999999998</v>
      </c>
      <c r="R29" s="8">
        <f t="shared" si="3"/>
        <v>-4.5599999999999974E-2</v>
      </c>
    </row>
    <row r="30" spans="2:18" s="2" customFormat="1">
      <c r="B30">
        <v>-2</v>
      </c>
      <c r="C30">
        <v>-1</v>
      </c>
      <c r="D30" s="1">
        <v>16.6889</v>
      </c>
      <c r="E30" s="1">
        <v>16.241399999999999</v>
      </c>
      <c r="F30" s="5">
        <f t="shared" si="0"/>
        <v>0.44750000000000156</v>
      </c>
      <c r="G30" s="6"/>
      <c r="H30" s="1">
        <v>0.105728</v>
      </c>
      <c r="I30" s="1">
        <v>0.102697</v>
      </c>
      <c r="J30" s="5">
        <f t="shared" si="1"/>
        <v>3.0310000000000059E-3</v>
      </c>
      <c r="K30" s="6"/>
      <c r="L30" s="1">
        <v>0.3911</v>
      </c>
      <c r="M30" s="1">
        <v>0.39850000000000002</v>
      </c>
      <c r="N30" s="8">
        <f t="shared" si="2"/>
        <v>-7.4000000000000177E-3</v>
      </c>
      <c r="O30" s="7"/>
      <c r="P30" s="1">
        <v>0.36080000000000001</v>
      </c>
      <c r="Q30" s="1">
        <v>0.36209999999999998</v>
      </c>
      <c r="R30" s="8">
        <f t="shared" si="3"/>
        <v>-1.2999999999999678E-3</v>
      </c>
    </row>
    <row r="31" spans="2:18" s="2" customFormat="1">
      <c r="B31">
        <v>-3</v>
      </c>
      <c r="C31">
        <v>-1</v>
      </c>
      <c r="D31" s="1">
        <v>16.955300000000001</v>
      </c>
      <c r="E31" s="1">
        <v>16.877600000000001</v>
      </c>
      <c r="F31" s="5">
        <f t="shared" si="0"/>
        <v>7.7700000000000102E-2</v>
      </c>
      <c r="G31" s="6"/>
      <c r="H31" s="1">
        <v>0.107401</v>
      </c>
      <c r="I31" s="1">
        <v>0.106958</v>
      </c>
      <c r="J31" s="5">
        <f t="shared" si="1"/>
        <v>4.4299999999999895E-4</v>
      </c>
      <c r="K31" s="6"/>
      <c r="L31" s="1">
        <v>0.38169999999999998</v>
      </c>
      <c r="M31" s="1">
        <v>0.37630000000000002</v>
      </c>
      <c r="N31" s="8">
        <f t="shared" si="2"/>
        <v>5.3999999999999604E-3</v>
      </c>
      <c r="O31" s="7"/>
      <c r="P31" s="1">
        <v>0.32490000000000002</v>
      </c>
      <c r="Q31" s="1">
        <v>0.35249999999999998</v>
      </c>
      <c r="R31" s="8">
        <f t="shared" si="3"/>
        <v>-2.7599999999999958E-2</v>
      </c>
    </row>
    <row r="32" spans="2:18" s="2" customFormat="1">
      <c r="B32">
        <v>-4</v>
      </c>
      <c r="C32">
        <v>-1</v>
      </c>
      <c r="D32" s="1">
        <v>16.9636</v>
      </c>
      <c r="E32" s="1">
        <v>16.225999999999999</v>
      </c>
      <c r="F32" s="5">
        <f t="shared" si="0"/>
        <v>0.73760000000000048</v>
      </c>
      <c r="G32" s="6"/>
      <c r="H32" s="1">
        <v>0.108916</v>
      </c>
      <c r="I32" s="1">
        <v>0.104896</v>
      </c>
      <c r="J32" s="5">
        <f t="shared" si="1"/>
        <v>4.0199999999999958E-3</v>
      </c>
      <c r="K32" s="6"/>
      <c r="L32" s="1">
        <v>0.35199999999999998</v>
      </c>
      <c r="M32" s="1">
        <v>0.37530000000000002</v>
      </c>
      <c r="N32" s="8">
        <f t="shared" si="2"/>
        <v>-2.3300000000000043E-2</v>
      </c>
      <c r="O32" s="7"/>
      <c r="P32" s="1">
        <v>0.28810000000000002</v>
      </c>
      <c r="Q32" s="1">
        <v>0.32940000000000003</v>
      </c>
      <c r="R32" s="8">
        <f t="shared" si="3"/>
        <v>-4.1300000000000003E-2</v>
      </c>
    </row>
    <row r="33" spans="2:18" s="2" customFormat="1">
      <c r="B33">
        <v>-5</v>
      </c>
      <c r="C33">
        <v>-1</v>
      </c>
      <c r="D33" s="1">
        <v>16.0748</v>
      </c>
      <c r="E33" s="1">
        <v>16.731999999999999</v>
      </c>
      <c r="F33" s="5">
        <f t="shared" si="0"/>
        <v>-0.65719999999999956</v>
      </c>
      <c r="G33" s="6"/>
      <c r="H33" s="1">
        <v>0.102426</v>
      </c>
      <c r="I33" s="1">
        <v>0.10761900000000001</v>
      </c>
      <c r="J33" s="5">
        <f t="shared" si="1"/>
        <v>-5.1930000000000032E-3</v>
      </c>
      <c r="K33" s="6"/>
      <c r="L33" s="1">
        <v>0.42620000000000002</v>
      </c>
      <c r="M33" s="1">
        <v>0.37109999999999999</v>
      </c>
      <c r="N33" s="8">
        <f t="shared" si="2"/>
        <v>5.5100000000000038E-2</v>
      </c>
      <c r="O33" s="7"/>
      <c r="P33" s="1">
        <v>0.37409999999999999</v>
      </c>
      <c r="Q33" s="1">
        <v>0.33639999999999998</v>
      </c>
      <c r="R33" s="8">
        <f t="shared" si="3"/>
        <v>3.7700000000000011E-2</v>
      </c>
    </row>
    <row r="34" spans="2:18" s="2" customFormat="1">
      <c r="B34">
        <v>-5</v>
      </c>
      <c r="C34">
        <v>0</v>
      </c>
      <c r="D34" s="1">
        <v>16.912700000000001</v>
      </c>
      <c r="E34" s="1">
        <v>16.062899999999999</v>
      </c>
      <c r="F34" s="5">
        <f t="shared" si="0"/>
        <v>0.84980000000000189</v>
      </c>
      <c r="G34" s="6"/>
      <c r="H34" s="1">
        <v>0.11039400000000001</v>
      </c>
      <c r="I34" s="1">
        <v>0.10199900000000001</v>
      </c>
      <c r="J34" s="5">
        <f t="shared" si="1"/>
        <v>8.3949999999999997E-3</v>
      </c>
      <c r="K34" s="6"/>
      <c r="L34" s="1">
        <v>0.39510000000000001</v>
      </c>
      <c r="M34" s="1">
        <v>0.42970000000000003</v>
      </c>
      <c r="N34" s="8">
        <f t="shared" si="2"/>
        <v>-3.460000000000002E-2</v>
      </c>
      <c r="O34" s="7"/>
      <c r="P34" s="1">
        <v>0.34720000000000001</v>
      </c>
      <c r="Q34" s="1">
        <v>0.38679999999999998</v>
      </c>
      <c r="R34" s="8">
        <f t="shared" si="3"/>
        <v>-3.9599999999999969E-2</v>
      </c>
    </row>
    <row r="35" spans="2:18" s="2" customFormat="1">
      <c r="B35">
        <v>-4</v>
      </c>
      <c r="C35">
        <v>0</v>
      </c>
      <c r="D35" s="1">
        <v>15.6418</v>
      </c>
      <c r="E35" s="1">
        <v>16.073</v>
      </c>
      <c r="F35" s="5">
        <f t="shared" si="0"/>
        <v>-0.43120000000000047</v>
      </c>
      <c r="G35" s="6"/>
      <c r="H35" s="1">
        <v>0.10018299999999999</v>
      </c>
      <c r="I35" s="1">
        <v>0.102352</v>
      </c>
      <c r="J35" s="5">
        <f t="shared" si="1"/>
        <v>-2.1690000000000043E-3</v>
      </c>
      <c r="K35" s="6"/>
      <c r="L35" s="1">
        <v>0.3911</v>
      </c>
      <c r="M35" s="1">
        <v>0.40610000000000002</v>
      </c>
      <c r="N35" s="8">
        <f t="shared" si="2"/>
        <v>-1.5000000000000013E-2</v>
      </c>
      <c r="O35" s="7"/>
      <c r="P35" s="1">
        <v>0.36890000000000001</v>
      </c>
      <c r="Q35" s="1">
        <v>0.37459999999999999</v>
      </c>
      <c r="R35" s="8">
        <f t="shared" si="3"/>
        <v>-5.6999999999999829E-3</v>
      </c>
    </row>
    <row r="36" spans="2:18" s="2" customFormat="1">
      <c r="B36">
        <v>-3</v>
      </c>
      <c r="C36">
        <v>0</v>
      </c>
      <c r="D36" s="1">
        <v>15.7088</v>
      </c>
      <c r="E36" s="1">
        <v>16.470600000000001</v>
      </c>
      <c r="F36" s="5">
        <f t="shared" si="0"/>
        <v>-0.76180000000000092</v>
      </c>
      <c r="G36" s="6"/>
      <c r="H36" s="1">
        <v>9.9290199999999995E-2</v>
      </c>
      <c r="I36" s="1">
        <v>0.101325</v>
      </c>
      <c r="J36" s="5">
        <f t="shared" si="1"/>
        <v>-2.0348000000000033E-3</v>
      </c>
      <c r="K36" s="6"/>
      <c r="L36" s="1">
        <v>0.41889999999999999</v>
      </c>
      <c r="M36" s="1">
        <v>0.39439999999999997</v>
      </c>
      <c r="N36" s="8">
        <f t="shared" si="2"/>
        <v>2.4500000000000022E-2</v>
      </c>
      <c r="O36" s="7"/>
      <c r="P36" s="1">
        <v>0.35930000000000001</v>
      </c>
      <c r="Q36" s="1">
        <v>0.33550000000000002</v>
      </c>
      <c r="R36" s="8">
        <f t="shared" si="3"/>
        <v>2.3799999999999988E-2</v>
      </c>
    </row>
    <row r="37" spans="2:18" s="2" customFormat="1">
      <c r="B37">
        <v>-2</v>
      </c>
      <c r="C37">
        <v>0</v>
      </c>
      <c r="D37" s="1">
        <v>16.429500000000001</v>
      </c>
      <c r="E37" s="1">
        <v>16.0105</v>
      </c>
      <c r="F37" s="5">
        <f t="shared" si="0"/>
        <v>0.41900000000000048</v>
      </c>
      <c r="G37" s="6"/>
      <c r="H37" s="1">
        <v>0.10386099999999999</v>
      </c>
      <c r="I37" s="1">
        <v>9.8988400000000004E-2</v>
      </c>
      <c r="J37" s="5">
        <f t="shared" si="1"/>
        <v>4.8725999999999908E-3</v>
      </c>
      <c r="K37" s="6"/>
      <c r="L37" s="1">
        <v>0.43030000000000002</v>
      </c>
      <c r="M37" s="1">
        <v>0.40479999999999999</v>
      </c>
      <c r="N37" s="8">
        <f t="shared" si="2"/>
        <v>2.5500000000000023E-2</v>
      </c>
      <c r="O37" s="7"/>
      <c r="P37" s="1">
        <v>0.36830000000000002</v>
      </c>
      <c r="Q37" s="1">
        <v>0.34589999999999999</v>
      </c>
      <c r="R37" s="8">
        <f t="shared" si="3"/>
        <v>2.2400000000000031E-2</v>
      </c>
    </row>
    <row r="38" spans="2:18" s="2" customFormat="1">
      <c r="B38">
        <v>-1</v>
      </c>
      <c r="C38">
        <v>0</v>
      </c>
      <c r="D38" s="1">
        <v>16.2681</v>
      </c>
      <c r="E38" s="1">
        <v>16.861499999999999</v>
      </c>
      <c r="F38" s="5">
        <f t="shared" si="0"/>
        <v>-0.59339999999999904</v>
      </c>
      <c r="G38" s="6"/>
      <c r="H38" s="1">
        <v>0.10174</v>
      </c>
      <c r="I38" s="1">
        <v>0.106097</v>
      </c>
      <c r="J38" s="5">
        <f t="shared" si="1"/>
        <v>-4.3569999999999998E-3</v>
      </c>
      <c r="K38" s="6"/>
      <c r="L38" s="1">
        <v>0.39479999999999998</v>
      </c>
      <c r="M38" s="1">
        <v>0.3992</v>
      </c>
      <c r="N38" s="8">
        <f t="shared" si="2"/>
        <v>-4.400000000000015E-3</v>
      </c>
      <c r="O38" s="7"/>
      <c r="P38" s="1">
        <v>0.32890000000000003</v>
      </c>
      <c r="Q38" s="1">
        <v>0.36909999999999998</v>
      </c>
      <c r="R38" s="8">
        <f t="shared" si="3"/>
        <v>-4.0199999999999958E-2</v>
      </c>
    </row>
    <row r="39" spans="2:18" s="2" customFormat="1">
      <c r="B39">
        <v>0</v>
      </c>
      <c r="C39">
        <v>0</v>
      </c>
      <c r="D39" s="1">
        <v>16.787199999999999</v>
      </c>
      <c r="E39" s="1">
        <v>17.281400000000001</v>
      </c>
      <c r="F39" s="5">
        <f t="shared" si="0"/>
        <v>-0.49420000000000286</v>
      </c>
      <c r="G39" s="6"/>
      <c r="H39" s="1">
        <v>0.105965</v>
      </c>
      <c r="I39" s="1">
        <v>0.10542</v>
      </c>
      <c r="J39" s="5">
        <f t="shared" si="1"/>
        <v>5.4500000000000381E-4</v>
      </c>
      <c r="K39" s="6"/>
      <c r="L39" s="1">
        <v>0.38700000000000001</v>
      </c>
      <c r="M39" s="1">
        <v>0.4138</v>
      </c>
      <c r="N39" s="8">
        <f t="shared" si="2"/>
        <v>-2.679999999999999E-2</v>
      </c>
      <c r="O39" s="7"/>
      <c r="P39" s="1">
        <v>0.3372</v>
      </c>
      <c r="Q39" s="1">
        <v>0.39679999999999999</v>
      </c>
      <c r="R39" s="8">
        <f t="shared" si="3"/>
        <v>-5.9599999999999986E-2</v>
      </c>
    </row>
    <row r="40" spans="2:18" s="2" customFormat="1">
      <c r="B40">
        <v>1</v>
      </c>
      <c r="C40">
        <v>0</v>
      </c>
      <c r="D40" s="1">
        <v>17.654</v>
      </c>
      <c r="E40" s="1">
        <v>16.0379</v>
      </c>
      <c r="F40" s="5">
        <f t="shared" si="0"/>
        <v>1.6160999999999994</v>
      </c>
      <c r="G40" s="6"/>
      <c r="H40" s="1">
        <v>0.10756599999999999</v>
      </c>
      <c r="I40" s="1">
        <v>0.10016700000000001</v>
      </c>
      <c r="J40" s="5">
        <f t="shared" si="1"/>
        <v>7.3989999999999889E-3</v>
      </c>
      <c r="K40" s="6"/>
      <c r="L40" s="1">
        <v>0.3926</v>
      </c>
      <c r="M40" s="1">
        <v>0.39700000000000002</v>
      </c>
      <c r="N40" s="8">
        <f t="shared" si="2"/>
        <v>-4.400000000000015E-3</v>
      </c>
      <c r="O40" s="7"/>
      <c r="P40" s="1">
        <v>0.36570000000000003</v>
      </c>
      <c r="Q40" s="1">
        <v>0.34360000000000002</v>
      </c>
      <c r="R40" s="8">
        <f t="shared" si="3"/>
        <v>2.2100000000000009E-2</v>
      </c>
    </row>
    <row r="41" spans="2:18" s="2" customFormat="1">
      <c r="B41">
        <v>2</v>
      </c>
      <c r="C41">
        <v>0</v>
      </c>
      <c r="D41" s="1">
        <v>16.531500000000001</v>
      </c>
      <c r="E41" s="1">
        <v>16.757300000000001</v>
      </c>
      <c r="F41" s="5">
        <f t="shared" si="0"/>
        <v>-0.22579999999999956</v>
      </c>
      <c r="G41" s="6"/>
      <c r="H41" s="1">
        <v>0.104561</v>
      </c>
      <c r="I41" s="1">
        <v>0.108108</v>
      </c>
      <c r="J41" s="5">
        <f t="shared" si="1"/>
        <v>-3.5469999999999946E-3</v>
      </c>
      <c r="K41" s="6"/>
      <c r="L41" s="1">
        <v>0.39479999999999998</v>
      </c>
      <c r="M41" s="1">
        <v>0.36009999999999998</v>
      </c>
      <c r="N41" s="8">
        <f t="shared" si="2"/>
        <v>3.4700000000000009E-2</v>
      </c>
      <c r="O41" s="7"/>
      <c r="P41" s="1">
        <v>0.35549999999999998</v>
      </c>
      <c r="Q41" s="1">
        <v>0.32019999999999998</v>
      </c>
      <c r="R41" s="8">
        <f t="shared" si="3"/>
        <v>3.5299999999999998E-2</v>
      </c>
    </row>
    <row r="42" spans="2:18" s="2" customFormat="1">
      <c r="B42">
        <v>3</v>
      </c>
      <c r="C42">
        <v>0</v>
      </c>
      <c r="D42" s="1">
        <v>16.745899999999999</v>
      </c>
      <c r="E42" s="1">
        <v>16.904599999999999</v>
      </c>
      <c r="F42" s="5">
        <f t="shared" si="0"/>
        <v>-0.15869999999999962</v>
      </c>
      <c r="G42" s="6"/>
      <c r="H42" s="1">
        <v>0.106416</v>
      </c>
      <c r="I42" s="1">
        <v>0.10519100000000001</v>
      </c>
      <c r="J42" s="5">
        <f t="shared" si="1"/>
        <v>1.22499999999999E-3</v>
      </c>
      <c r="K42" s="6"/>
      <c r="L42" s="1">
        <v>0.3735</v>
      </c>
      <c r="M42" s="1">
        <v>0.38369999999999999</v>
      </c>
      <c r="N42" s="8">
        <f t="shared" si="2"/>
        <v>-1.0199999999999987E-2</v>
      </c>
      <c r="O42" s="7"/>
      <c r="P42" s="1">
        <v>0.33139999999999997</v>
      </c>
      <c r="Q42" s="1">
        <v>0.31990000000000002</v>
      </c>
      <c r="R42" s="8">
        <f t="shared" si="3"/>
        <v>1.1499999999999955E-2</v>
      </c>
    </row>
    <row r="43" spans="2:18" s="2" customFormat="1">
      <c r="B43">
        <v>4</v>
      </c>
      <c r="C43">
        <v>0</v>
      </c>
      <c r="D43" s="1">
        <v>17.010200000000001</v>
      </c>
      <c r="E43" s="1">
        <v>15.669600000000001</v>
      </c>
      <c r="F43" s="5">
        <f t="shared" si="0"/>
        <v>1.3406000000000002</v>
      </c>
      <c r="G43" s="6"/>
      <c r="H43" s="1">
        <v>0.109541</v>
      </c>
      <c r="I43" s="1">
        <v>9.7268499999999994E-2</v>
      </c>
      <c r="J43" s="5">
        <f t="shared" si="1"/>
        <v>1.2272500000000006E-2</v>
      </c>
      <c r="K43" s="6"/>
      <c r="L43" s="1">
        <v>0.3962</v>
      </c>
      <c r="M43" s="1">
        <v>0.4204</v>
      </c>
      <c r="N43" s="8">
        <f t="shared" si="2"/>
        <v>-2.4199999999999999E-2</v>
      </c>
      <c r="O43" s="7"/>
      <c r="P43" s="1">
        <v>0.35049999999999998</v>
      </c>
      <c r="Q43" s="1">
        <v>0.39050000000000001</v>
      </c>
      <c r="R43" s="8">
        <f t="shared" si="3"/>
        <v>-4.0000000000000036E-2</v>
      </c>
    </row>
    <row r="44" spans="2:18" s="2" customFormat="1">
      <c r="B44">
        <v>5</v>
      </c>
      <c r="C44">
        <v>0</v>
      </c>
      <c r="D44" s="1">
        <v>17.025700000000001</v>
      </c>
      <c r="E44" s="1">
        <v>15.5098</v>
      </c>
      <c r="F44" s="5">
        <f t="shared" si="0"/>
        <v>1.5159000000000002</v>
      </c>
      <c r="G44" s="6"/>
      <c r="H44" s="1">
        <v>0.104604</v>
      </c>
      <c r="I44" s="1">
        <v>0.10029200000000001</v>
      </c>
      <c r="J44" s="5">
        <f t="shared" si="1"/>
        <v>4.3119999999999964E-3</v>
      </c>
      <c r="K44" s="6"/>
      <c r="L44" s="1">
        <v>0.40939999999999999</v>
      </c>
      <c r="M44" s="1">
        <v>0.40870000000000001</v>
      </c>
      <c r="N44" s="8">
        <f t="shared" si="2"/>
        <v>6.9999999999997842E-4</v>
      </c>
      <c r="O44" s="7"/>
      <c r="P44" s="1">
        <v>0.38300000000000001</v>
      </c>
      <c r="Q44" s="1">
        <v>0.38390000000000002</v>
      </c>
      <c r="R44" s="8">
        <f t="shared" si="3"/>
        <v>-9.000000000000119E-4</v>
      </c>
    </row>
    <row r="45" spans="2:18" s="2" customFormat="1">
      <c r="B45">
        <v>5</v>
      </c>
      <c r="C45">
        <v>1</v>
      </c>
      <c r="D45" s="1">
        <v>15.773099999999999</v>
      </c>
      <c r="E45" s="1">
        <v>16.622399999999999</v>
      </c>
      <c r="F45" s="5">
        <f t="shared" si="0"/>
        <v>-0.8492999999999995</v>
      </c>
      <c r="G45" s="6"/>
      <c r="H45" s="1">
        <v>9.9202899999999997E-2</v>
      </c>
      <c r="I45" s="1">
        <v>0.106859</v>
      </c>
      <c r="J45" s="5">
        <f t="shared" si="1"/>
        <v>-7.656099999999999E-3</v>
      </c>
      <c r="K45" s="6"/>
      <c r="L45" s="1">
        <v>0.41089999999999999</v>
      </c>
      <c r="M45" s="1">
        <v>0.38819999999999999</v>
      </c>
      <c r="N45" s="8">
        <f t="shared" si="2"/>
        <v>2.2699999999999998E-2</v>
      </c>
      <c r="O45" s="7"/>
      <c r="P45" s="1">
        <v>0.38350000000000001</v>
      </c>
      <c r="Q45" s="1">
        <v>0.35809999999999997</v>
      </c>
      <c r="R45" s="8">
        <f t="shared" si="3"/>
        <v>2.5400000000000034E-2</v>
      </c>
    </row>
    <row r="46" spans="2:18" s="2" customFormat="1">
      <c r="B46">
        <v>4</v>
      </c>
      <c r="C46">
        <v>1</v>
      </c>
      <c r="D46" s="1">
        <v>14.1502</v>
      </c>
      <c r="E46" s="1">
        <v>15.308199999999999</v>
      </c>
      <c r="F46" s="5">
        <f t="shared" si="0"/>
        <v>-1.1579999999999995</v>
      </c>
      <c r="G46" s="6"/>
      <c r="H46" s="1">
        <v>9.3942899999999996E-2</v>
      </c>
      <c r="I46" s="1">
        <v>0.101297</v>
      </c>
      <c r="J46" s="5">
        <f t="shared" si="1"/>
        <v>-7.3541000000000023E-3</v>
      </c>
      <c r="K46" s="6"/>
      <c r="L46" s="1">
        <v>0.4133</v>
      </c>
      <c r="M46" s="1">
        <v>0.39379999999999998</v>
      </c>
      <c r="N46" s="8">
        <f t="shared" si="2"/>
        <v>1.9500000000000017E-2</v>
      </c>
      <c r="O46" s="7"/>
      <c r="P46" s="1">
        <v>0.37430000000000002</v>
      </c>
      <c r="Q46" s="1">
        <v>0.34470000000000001</v>
      </c>
      <c r="R46" s="8">
        <f t="shared" si="3"/>
        <v>2.9600000000000015E-2</v>
      </c>
    </row>
    <row r="47" spans="2:18" s="2" customFormat="1">
      <c r="B47">
        <v>3</v>
      </c>
      <c r="C47">
        <v>1</v>
      </c>
      <c r="D47" s="1">
        <v>5.3680099999999999</v>
      </c>
      <c r="E47" s="1">
        <v>16.015000000000001</v>
      </c>
      <c r="F47" s="5">
        <f t="shared" si="0"/>
        <v>-10.646990000000001</v>
      </c>
      <c r="G47" s="6"/>
      <c r="H47" s="1">
        <v>0.10155500000000001</v>
      </c>
      <c r="I47" s="1">
        <v>0.10977099999999999</v>
      </c>
      <c r="J47" s="5">
        <f t="shared" si="1"/>
        <v>-8.2159999999999872E-3</v>
      </c>
      <c r="K47" s="6"/>
      <c r="L47" s="1">
        <v>0.38919999999999999</v>
      </c>
      <c r="M47" s="1">
        <v>0.3735</v>
      </c>
      <c r="N47" s="8">
        <f t="shared" si="2"/>
        <v>1.5699999999999992E-2</v>
      </c>
      <c r="O47" s="7"/>
      <c r="P47" s="1">
        <v>0.34470000000000001</v>
      </c>
      <c r="Q47" s="1">
        <v>0.29220000000000002</v>
      </c>
      <c r="R47" s="8">
        <f t="shared" si="3"/>
        <v>5.2499999999999991E-2</v>
      </c>
    </row>
    <row r="48" spans="2:18" s="2" customFormat="1">
      <c r="B48">
        <v>2</v>
      </c>
      <c r="C48">
        <v>1</v>
      </c>
      <c r="D48" s="1">
        <v>17.29</v>
      </c>
      <c r="E48" s="1">
        <v>16.8093</v>
      </c>
      <c r="F48" s="5">
        <f t="shared" si="0"/>
        <v>0.48069999999999879</v>
      </c>
      <c r="G48" s="6"/>
      <c r="H48" s="1">
        <v>0.11339</v>
      </c>
      <c r="I48" s="1">
        <v>0.105835</v>
      </c>
      <c r="J48" s="5">
        <f t="shared" si="1"/>
        <v>7.5550000000000062E-3</v>
      </c>
      <c r="K48" s="6"/>
      <c r="L48" s="1">
        <v>0.39090000000000003</v>
      </c>
      <c r="M48" s="1">
        <v>0.35909999999999997</v>
      </c>
      <c r="N48" s="8">
        <f t="shared" si="2"/>
        <v>3.180000000000005E-2</v>
      </c>
      <c r="O48" s="7"/>
      <c r="P48" s="1">
        <v>0.3553</v>
      </c>
      <c r="Q48" s="1">
        <v>0.32379999999999998</v>
      </c>
      <c r="R48" s="8">
        <f t="shared" si="3"/>
        <v>3.1500000000000028E-2</v>
      </c>
    </row>
    <row r="49" spans="2:18" s="2" customFormat="1">
      <c r="B49">
        <v>1</v>
      </c>
      <c r="C49">
        <v>1</v>
      </c>
      <c r="D49" s="1">
        <v>17.587299999999999</v>
      </c>
      <c r="E49" s="1">
        <v>17.0425</v>
      </c>
      <c r="F49" s="5">
        <f t="shared" si="0"/>
        <v>0.54479999999999862</v>
      </c>
      <c r="G49" s="6"/>
      <c r="H49" s="1">
        <v>0.11167100000000001</v>
      </c>
      <c r="I49" s="1">
        <v>0.10717599999999999</v>
      </c>
      <c r="J49" s="5">
        <f t="shared" si="1"/>
        <v>4.4950000000000129E-3</v>
      </c>
      <c r="K49" s="6"/>
      <c r="L49" s="1">
        <v>0.39600000000000002</v>
      </c>
      <c r="M49" s="1">
        <v>0.3765</v>
      </c>
      <c r="N49" s="8">
        <f t="shared" si="2"/>
        <v>1.9500000000000017E-2</v>
      </c>
      <c r="O49" s="7"/>
      <c r="P49" s="1">
        <v>0.34250000000000003</v>
      </c>
      <c r="Q49" s="1">
        <v>0.32519999999999999</v>
      </c>
      <c r="R49" s="8">
        <f t="shared" si="3"/>
        <v>1.7300000000000038E-2</v>
      </c>
    </row>
    <row r="50" spans="2:18" s="2" customFormat="1">
      <c r="B50">
        <v>0</v>
      </c>
      <c r="C50">
        <v>1</v>
      </c>
      <c r="D50" s="1">
        <v>15.7044</v>
      </c>
      <c r="E50" s="1">
        <v>16.8308</v>
      </c>
      <c r="F50" s="5">
        <f t="shared" si="0"/>
        <v>-1.1264000000000003</v>
      </c>
      <c r="G50" s="6"/>
      <c r="H50" s="1">
        <v>0.100309</v>
      </c>
      <c r="I50" s="1">
        <v>0.107654</v>
      </c>
      <c r="J50" s="5">
        <f t="shared" si="1"/>
        <v>-7.3450000000000043E-3</v>
      </c>
      <c r="K50" s="6"/>
      <c r="L50" s="1">
        <v>0.40460000000000002</v>
      </c>
      <c r="M50" s="1">
        <v>0.40239999999999998</v>
      </c>
      <c r="N50" s="8">
        <f t="shared" si="2"/>
        <v>2.2000000000000353E-3</v>
      </c>
      <c r="O50" s="7"/>
      <c r="P50" s="1">
        <v>0.3488</v>
      </c>
      <c r="Q50" s="1">
        <v>0.38400000000000001</v>
      </c>
      <c r="R50" s="8">
        <f t="shared" si="3"/>
        <v>-3.5200000000000009E-2</v>
      </c>
    </row>
    <row r="51" spans="2:18" s="2" customFormat="1">
      <c r="B51">
        <v>-1</v>
      </c>
      <c r="C51">
        <v>1</v>
      </c>
      <c r="D51" s="1">
        <v>16.125299999999999</v>
      </c>
      <c r="E51" s="1">
        <v>17.248000000000001</v>
      </c>
      <c r="F51" s="5">
        <f t="shared" si="0"/>
        <v>-1.1227000000000018</v>
      </c>
      <c r="G51" s="6"/>
      <c r="H51" s="1">
        <v>0.103517</v>
      </c>
      <c r="I51" s="1">
        <v>0.109886</v>
      </c>
      <c r="J51" s="5">
        <f t="shared" si="1"/>
        <v>-6.3689999999999997E-3</v>
      </c>
      <c r="K51" s="6"/>
      <c r="L51" s="1">
        <v>0.42359999999999998</v>
      </c>
      <c r="M51" s="1">
        <v>0.34489999999999998</v>
      </c>
      <c r="N51" s="8">
        <f t="shared" si="2"/>
        <v>7.8699999999999992E-2</v>
      </c>
      <c r="O51" s="7"/>
      <c r="P51" s="1">
        <v>0.36830000000000002</v>
      </c>
      <c r="Q51" s="1">
        <v>0.31369999999999998</v>
      </c>
      <c r="R51" s="8">
        <f t="shared" si="3"/>
        <v>5.4600000000000037E-2</v>
      </c>
    </row>
    <row r="52" spans="2:18" s="2" customFormat="1">
      <c r="B52">
        <v>-2</v>
      </c>
      <c r="C52">
        <v>1</v>
      </c>
      <c r="D52" s="1">
        <v>16.517399999999999</v>
      </c>
      <c r="E52" s="1">
        <v>15.996499999999999</v>
      </c>
      <c r="F52" s="5">
        <f t="shared" si="0"/>
        <v>0.52089999999999925</v>
      </c>
      <c r="G52" s="6"/>
      <c r="H52" s="1">
        <v>0.104936</v>
      </c>
      <c r="I52" s="1">
        <v>0.101978</v>
      </c>
      <c r="J52" s="5">
        <f t="shared" si="1"/>
        <v>2.9580000000000023E-3</v>
      </c>
      <c r="K52" s="6"/>
      <c r="L52" s="1">
        <v>0.37730000000000002</v>
      </c>
      <c r="M52" s="1">
        <v>0.42649999999999999</v>
      </c>
      <c r="N52" s="8">
        <f t="shared" si="2"/>
        <v>-4.9199999999999966E-2</v>
      </c>
      <c r="O52" s="7"/>
      <c r="P52" s="1">
        <v>0.34379999999999999</v>
      </c>
      <c r="Q52" s="1">
        <v>0.3987</v>
      </c>
      <c r="R52" s="8">
        <f t="shared" si="3"/>
        <v>-5.4900000000000004E-2</v>
      </c>
    </row>
    <row r="53" spans="2:18" s="2" customFormat="1">
      <c r="B53">
        <v>-3</v>
      </c>
      <c r="C53">
        <v>1</v>
      </c>
      <c r="D53" s="1">
        <v>16.092099999999999</v>
      </c>
      <c r="E53" s="1">
        <v>16.334499999999998</v>
      </c>
      <c r="F53" s="5">
        <f t="shared" si="0"/>
        <v>-0.24239999999999995</v>
      </c>
      <c r="G53" s="6"/>
      <c r="H53" s="1">
        <v>0.101516</v>
      </c>
      <c r="I53" s="1">
        <v>0.101687</v>
      </c>
      <c r="J53" s="5">
        <f t="shared" si="1"/>
        <v>-1.7100000000000448E-4</v>
      </c>
      <c r="K53" s="6"/>
      <c r="L53" s="1">
        <v>0.39839999999999998</v>
      </c>
      <c r="M53" s="1">
        <v>0.39910000000000001</v>
      </c>
      <c r="N53" s="8">
        <f t="shared" si="2"/>
        <v>-7.0000000000003393E-4</v>
      </c>
      <c r="O53" s="7"/>
      <c r="P53" s="1">
        <v>0.3755</v>
      </c>
      <c r="Q53" s="1">
        <v>0.3765</v>
      </c>
      <c r="R53" s="8">
        <f t="shared" si="3"/>
        <v>-1.0000000000000009E-3</v>
      </c>
    </row>
    <row r="54" spans="2:18" s="2" customFormat="1">
      <c r="B54">
        <v>-4</v>
      </c>
      <c r="C54">
        <v>1</v>
      </c>
      <c r="D54" s="1">
        <v>16.369800000000001</v>
      </c>
      <c r="E54" s="1">
        <v>16.950600000000001</v>
      </c>
      <c r="F54" s="5">
        <f t="shared" si="0"/>
        <v>-0.58079999999999998</v>
      </c>
      <c r="G54" s="6"/>
      <c r="H54" s="1">
        <v>0.103897</v>
      </c>
      <c r="I54" s="1">
        <v>0.10756400000000001</v>
      </c>
      <c r="J54" s="5">
        <f t="shared" si="1"/>
        <v>-3.6670000000000036E-3</v>
      </c>
      <c r="K54" s="6"/>
      <c r="L54" s="1">
        <v>0.41699999999999998</v>
      </c>
      <c r="M54" s="1">
        <v>0.38090000000000002</v>
      </c>
      <c r="N54" s="8">
        <f t="shared" si="2"/>
        <v>3.6099999999999965E-2</v>
      </c>
      <c r="O54" s="7"/>
      <c r="P54" s="1">
        <v>0.38700000000000001</v>
      </c>
      <c r="Q54" s="1">
        <v>0.34939999999999999</v>
      </c>
      <c r="R54" s="8">
        <f t="shared" si="3"/>
        <v>3.7600000000000022E-2</v>
      </c>
    </row>
    <row r="55" spans="2:18" s="2" customFormat="1">
      <c r="B55">
        <v>-5</v>
      </c>
      <c r="C55">
        <v>1</v>
      </c>
      <c r="D55" s="1">
        <v>15.910600000000001</v>
      </c>
      <c r="E55" s="1">
        <v>15.102499999999999</v>
      </c>
      <c r="F55" s="5">
        <f t="shared" si="0"/>
        <v>0.80810000000000137</v>
      </c>
      <c r="G55" s="6"/>
      <c r="H55" s="1">
        <v>0.101548</v>
      </c>
      <c r="I55" s="1">
        <v>9.7265900000000002E-2</v>
      </c>
      <c r="J55" s="5">
        <f t="shared" si="1"/>
        <v>4.282099999999997E-3</v>
      </c>
      <c r="K55" s="6"/>
      <c r="L55" s="1">
        <v>0.40479999999999999</v>
      </c>
      <c r="M55" s="1">
        <v>0.39360000000000001</v>
      </c>
      <c r="N55" s="8">
        <f t="shared" si="2"/>
        <v>1.1199999999999988E-2</v>
      </c>
      <c r="O55" s="7"/>
      <c r="P55" s="1">
        <v>0.38140000000000002</v>
      </c>
      <c r="Q55" s="1">
        <v>0.36570000000000003</v>
      </c>
      <c r="R55" s="8">
        <f t="shared" si="3"/>
        <v>1.5699999999999992E-2</v>
      </c>
    </row>
    <row r="56" spans="2:18" s="2" customFormat="1">
      <c r="B56">
        <v>-4</v>
      </c>
      <c r="C56">
        <v>2</v>
      </c>
      <c r="D56" s="1">
        <v>15.5306</v>
      </c>
      <c r="E56" s="1">
        <v>15.607200000000001</v>
      </c>
      <c r="F56" s="5">
        <f t="shared" si="0"/>
        <v>-7.660000000000089E-2</v>
      </c>
      <c r="G56" s="6"/>
      <c r="H56" s="1">
        <v>9.7842399999999996E-2</v>
      </c>
      <c r="I56" s="1">
        <v>9.9102200000000001E-2</v>
      </c>
      <c r="J56" s="5">
        <f t="shared" si="1"/>
        <v>-1.2598000000000054E-3</v>
      </c>
      <c r="K56" s="6"/>
      <c r="L56" s="1">
        <v>0.4098</v>
      </c>
      <c r="M56" s="1">
        <v>0.41</v>
      </c>
      <c r="N56" s="8">
        <f t="shared" si="2"/>
        <v>-1.9999999999997797E-4</v>
      </c>
      <c r="O56" s="7"/>
      <c r="P56" s="1">
        <v>0.37340000000000001</v>
      </c>
      <c r="Q56" s="1">
        <v>0.3639</v>
      </c>
      <c r="R56" s="8">
        <f t="shared" si="3"/>
        <v>9.5000000000000084E-3</v>
      </c>
    </row>
    <row r="57" spans="2:18" s="2" customFormat="1">
      <c r="B57">
        <v>-3</v>
      </c>
      <c r="C57">
        <v>2</v>
      </c>
      <c r="D57" s="1">
        <v>15.8986</v>
      </c>
      <c r="E57" s="1">
        <v>15.525399999999999</v>
      </c>
      <c r="F57" s="5">
        <f t="shared" si="0"/>
        <v>0.37320000000000064</v>
      </c>
      <c r="G57" s="6"/>
      <c r="H57" s="1">
        <v>9.9828299999999995E-2</v>
      </c>
      <c r="I57" s="1">
        <v>9.9180699999999997E-2</v>
      </c>
      <c r="J57" s="5">
        <f t="shared" si="1"/>
        <v>6.4759999999999818E-4</v>
      </c>
      <c r="K57" s="6"/>
      <c r="L57" s="1">
        <v>0.4178</v>
      </c>
      <c r="M57" s="1">
        <v>0.38650000000000001</v>
      </c>
      <c r="N57" s="8">
        <f t="shared" si="2"/>
        <v>3.1299999999999994E-2</v>
      </c>
      <c r="O57" s="7"/>
      <c r="P57" s="1">
        <v>0.39290000000000003</v>
      </c>
      <c r="Q57" s="1">
        <v>0.34839999999999999</v>
      </c>
      <c r="R57" s="8">
        <f t="shared" si="3"/>
        <v>4.450000000000004E-2</v>
      </c>
    </row>
    <row r="58" spans="2:18" s="2" customFormat="1">
      <c r="B58">
        <v>-2</v>
      </c>
      <c r="C58">
        <v>2</v>
      </c>
      <c r="D58" s="1">
        <v>17.234999999999999</v>
      </c>
      <c r="E58" s="1">
        <v>16.624600000000001</v>
      </c>
      <c r="F58" s="5">
        <f t="shared" si="0"/>
        <v>0.6103999999999985</v>
      </c>
      <c r="G58" s="6"/>
      <c r="H58" s="1">
        <v>0.109691</v>
      </c>
      <c r="I58" s="1">
        <v>0.105923</v>
      </c>
      <c r="J58" s="5">
        <f t="shared" si="1"/>
        <v>3.7679999999999936E-3</v>
      </c>
      <c r="K58" s="6"/>
      <c r="L58" s="1">
        <v>0.36309999999999998</v>
      </c>
      <c r="M58" s="1">
        <v>0.3926</v>
      </c>
      <c r="N58" s="8">
        <f t="shared" si="2"/>
        <v>-2.9500000000000026E-2</v>
      </c>
      <c r="O58" s="7"/>
      <c r="P58" s="1">
        <v>0.3377</v>
      </c>
      <c r="Q58" s="1">
        <v>0.36049999999999999</v>
      </c>
      <c r="R58" s="8">
        <f t="shared" si="3"/>
        <v>-2.2799999999999987E-2</v>
      </c>
    </row>
    <row r="59" spans="2:18" s="2" customFormat="1">
      <c r="B59">
        <v>-1</v>
      </c>
      <c r="C59">
        <v>2</v>
      </c>
      <c r="D59" s="1">
        <v>16.487400000000001</v>
      </c>
      <c r="E59" s="1">
        <v>16.4055</v>
      </c>
      <c r="F59" s="5">
        <f t="shared" si="0"/>
        <v>8.1900000000000972E-2</v>
      </c>
      <c r="G59" s="6"/>
      <c r="H59" s="1">
        <v>0.102122</v>
      </c>
      <c r="I59" s="1">
        <v>0.101467</v>
      </c>
      <c r="J59" s="5">
        <f t="shared" si="1"/>
        <v>6.550000000000028E-4</v>
      </c>
      <c r="K59" s="6"/>
      <c r="L59" s="1">
        <v>0.4199</v>
      </c>
      <c r="M59" s="1">
        <v>0.42559999999999998</v>
      </c>
      <c r="N59" s="8">
        <f t="shared" si="2"/>
        <v>-5.6999999999999829E-3</v>
      </c>
      <c r="O59" s="7"/>
      <c r="P59" s="1">
        <v>0.37780000000000002</v>
      </c>
      <c r="Q59" s="1">
        <v>0.38550000000000001</v>
      </c>
      <c r="R59" s="8">
        <f t="shared" si="3"/>
        <v>-7.6999999999999846E-3</v>
      </c>
    </row>
    <row r="60" spans="2:18" s="2" customFormat="1">
      <c r="B60">
        <v>0</v>
      </c>
      <c r="C60">
        <v>2</v>
      </c>
      <c r="D60" s="1">
        <v>16.0397</v>
      </c>
      <c r="E60" s="1">
        <v>15.7967</v>
      </c>
      <c r="F60" s="5">
        <f t="shared" si="0"/>
        <v>0.24300000000000033</v>
      </c>
      <c r="G60" s="6"/>
      <c r="H60" s="1">
        <v>0.101497</v>
      </c>
      <c r="I60" s="1">
        <v>0.100213</v>
      </c>
      <c r="J60" s="5">
        <f t="shared" si="1"/>
        <v>1.2840000000000074E-3</v>
      </c>
      <c r="K60" s="6"/>
      <c r="L60" s="1">
        <v>0.4153</v>
      </c>
      <c r="M60" s="1">
        <v>0.41820000000000002</v>
      </c>
      <c r="N60" s="8">
        <f t="shared" si="2"/>
        <v>-2.9000000000000137E-3</v>
      </c>
      <c r="O60" s="7"/>
      <c r="P60" s="1">
        <v>0.36030000000000001</v>
      </c>
      <c r="Q60" s="1">
        <v>0.38600000000000001</v>
      </c>
      <c r="R60" s="8">
        <f t="shared" si="3"/>
        <v>-2.5700000000000001E-2</v>
      </c>
    </row>
    <row r="61" spans="2:18" s="2" customFormat="1">
      <c r="B61">
        <v>1</v>
      </c>
      <c r="C61">
        <v>2</v>
      </c>
      <c r="D61" s="1">
        <v>17.322299999999998</v>
      </c>
      <c r="E61" s="1">
        <v>16.884399999999999</v>
      </c>
      <c r="F61" s="5">
        <f t="shared" si="0"/>
        <v>0.43789999999999907</v>
      </c>
      <c r="G61" s="6"/>
      <c r="H61" s="1">
        <v>0.111471</v>
      </c>
      <c r="I61" s="1">
        <v>0.108678</v>
      </c>
      <c r="J61" s="5">
        <f t="shared" si="1"/>
        <v>2.7930000000000038E-3</v>
      </c>
      <c r="K61" s="6"/>
      <c r="L61" s="1">
        <v>0.376</v>
      </c>
      <c r="M61" s="1">
        <v>0.38190000000000002</v>
      </c>
      <c r="N61" s="8">
        <f t="shared" si="2"/>
        <v>-5.9000000000000163E-3</v>
      </c>
      <c r="O61" s="7"/>
      <c r="P61" s="1">
        <v>0.33040000000000003</v>
      </c>
      <c r="Q61" s="1">
        <v>0.35039999999999999</v>
      </c>
      <c r="R61" s="8">
        <f t="shared" si="3"/>
        <v>-1.9999999999999962E-2</v>
      </c>
    </row>
    <row r="62" spans="2:18" s="2" customFormat="1">
      <c r="B62">
        <v>2</v>
      </c>
      <c r="C62">
        <v>2</v>
      </c>
      <c r="D62" s="1">
        <v>16.580300000000001</v>
      </c>
      <c r="E62" s="1">
        <v>16.523800000000001</v>
      </c>
      <c r="F62" s="5">
        <f t="shared" si="0"/>
        <v>5.6499999999999773E-2</v>
      </c>
      <c r="G62" s="6"/>
      <c r="H62" s="1">
        <v>0.106965</v>
      </c>
      <c r="I62" s="1">
        <v>0.10532999999999999</v>
      </c>
      <c r="J62" s="5">
        <f t="shared" si="1"/>
        <v>1.6350000000000114E-3</v>
      </c>
      <c r="K62" s="6"/>
      <c r="L62" s="1">
        <v>0.37580000000000002</v>
      </c>
      <c r="M62" s="1">
        <v>0.41139999999999999</v>
      </c>
      <c r="N62" s="8">
        <f t="shared" si="2"/>
        <v>-3.5599999999999965E-2</v>
      </c>
      <c r="O62" s="7"/>
      <c r="P62" s="1">
        <v>0.31430000000000002</v>
      </c>
      <c r="Q62" s="1">
        <v>0.39389999999999997</v>
      </c>
      <c r="R62" s="8">
        <f t="shared" si="3"/>
        <v>-7.9599999999999949E-2</v>
      </c>
    </row>
    <row r="63" spans="2:18" s="2" customFormat="1">
      <c r="B63">
        <v>3</v>
      </c>
      <c r="C63">
        <v>2</v>
      </c>
      <c r="D63" s="1">
        <v>17.077400000000001</v>
      </c>
      <c r="E63" s="1">
        <v>16.977799999999998</v>
      </c>
      <c r="F63" s="5">
        <f t="shared" si="0"/>
        <v>9.9600000000002353E-2</v>
      </c>
      <c r="G63" s="6"/>
      <c r="H63" s="1">
        <v>0.10555100000000001</v>
      </c>
      <c r="I63" s="1">
        <v>0.10573200000000001</v>
      </c>
      <c r="J63" s="5">
        <f t="shared" si="1"/>
        <v>-1.810000000000006E-4</v>
      </c>
      <c r="K63" s="6"/>
      <c r="L63" s="1">
        <v>0.42920000000000003</v>
      </c>
      <c r="M63" s="1">
        <v>0.38669999999999999</v>
      </c>
      <c r="N63" s="8">
        <f t="shared" si="2"/>
        <v>4.2500000000000038E-2</v>
      </c>
      <c r="O63" s="7"/>
      <c r="P63" s="1">
        <v>0.40960000000000002</v>
      </c>
      <c r="Q63" s="1">
        <v>0.35859999999999997</v>
      </c>
      <c r="R63" s="8">
        <f t="shared" si="3"/>
        <v>5.1000000000000045E-2</v>
      </c>
    </row>
    <row r="64" spans="2:18" s="2" customFormat="1">
      <c r="B64">
        <v>4</v>
      </c>
      <c r="C64">
        <v>2</v>
      </c>
      <c r="D64" s="1">
        <v>15.742699999999999</v>
      </c>
      <c r="E64" s="1">
        <v>15.7927</v>
      </c>
      <c r="F64" s="5">
        <f t="shared" si="0"/>
        <v>-5.0000000000000711E-2</v>
      </c>
      <c r="G64" s="6"/>
      <c r="H64" s="1">
        <v>0.10218099999999999</v>
      </c>
      <c r="I64" s="1">
        <v>0.100865</v>
      </c>
      <c r="J64" s="5">
        <f t="shared" si="1"/>
        <v>1.3159999999999977E-3</v>
      </c>
      <c r="K64" s="6"/>
      <c r="L64" s="1">
        <v>0.38009999999999999</v>
      </c>
      <c r="M64" s="1">
        <v>0.40710000000000002</v>
      </c>
      <c r="N64" s="8">
        <f t="shared" si="2"/>
        <v>-2.7000000000000024E-2</v>
      </c>
      <c r="O64" s="7"/>
      <c r="P64" s="1">
        <v>0.33279999999999998</v>
      </c>
      <c r="Q64" s="1">
        <v>0.37530000000000002</v>
      </c>
      <c r="R64" s="8">
        <f t="shared" si="3"/>
        <v>-4.2500000000000038E-2</v>
      </c>
    </row>
    <row r="65" spans="2:18" s="2" customFormat="1">
      <c r="B65">
        <v>3</v>
      </c>
      <c r="C65">
        <v>3</v>
      </c>
      <c r="D65" s="1">
        <v>16.540099999999999</v>
      </c>
      <c r="E65" s="1">
        <v>16.405100000000001</v>
      </c>
      <c r="F65" s="5">
        <f t="shared" si="0"/>
        <v>0.13499999999999801</v>
      </c>
      <c r="G65" s="6"/>
      <c r="H65" s="1">
        <v>0.106797</v>
      </c>
      <c r="I65" s="1">
        <v>0.105921</v>
      </c>
      <c r="J65" s="5">
        <f t="shared" si="1"/>
        <v>8.7600000000000178E-4</v>
      </c>
      <c r="K65" s="6"/>
      <c r="L65" s="1">
        <v>0.40039999999999998</v>
      </c>
      <c r="M65" s="1">
        <v>0.38019999999999998</v>
      </c>
      <c r="N65" s="8">
        <f t="shared" si="2"/>
        <v>2.0199999999999996E-2</v>
      </c>
      <c r="O65" s="7"/>
      <c r="P65" s="1">
        <v>0.3654</v>
      </c>
      <c r="Q65" s="1">
        <v>0.32450000000000001</v>
      </c>
      <c r="R65" s="8">
        <f t="shared" si="3"/>
        <v>4.0899999999999992E-2</v>
      </c>
    </row>
    <row r="66" spans="2:18" s="2" customFormat="1">
      <c r="B66">
        <v>2</v>
      </c>
      <c r="C66">
        <v>3</v>
      </c>
      <c r="D66" s="1">
        <v>15.550800000000001</v>
      </c>
      <c r="E66" s="1">
        <v>15.805400000000001</v>
      </c>
      <c r="F66" s="5">
        <f t="shared" si="0"/>
        <v>-0.25459999999999994</v>
      </c>
      <c r="G66" s="6"/>
      <c r="H66" s="1">
        <v>0.100925</v>
      </c>
      <c r="I66" s="1">
        <v>0.100673</v>
      </c>
      <c r="J66" s="5">
        <f t="shared" si="1"/>
        <v>2.5200000000000222E-4</v>
      </c>
      <c r="K66" s="6"/>
      <c r="L66" s="1">
        <v>0.40189999999999998</v>
      </c>
      <c r="M66" s="1">
        <v>0.42109999999999997</v>
      </c>
      <c r="N66" s="8">
        <f t="shared" si="2"/>
        <v>-1.9199999999999995E-2</v>
      </c>
      <c r="O66" s="7"/>
      <c r="P66" s="1">
        <v>0.35770000000000002</v>
      </c>
      <c r="Q66" s="1">
        <v>0.38529999999999998</v>
      </c>
      <c r="R66" s="8">
        <f t="shared" si="3"/>
        <v>-2.7599999999999958E-2</v>
      </c>
    </row>
    <row r="67" spans="2:18" s="2" customFormat="1">
      <c r="B67">
        <v>1</v>
      </c>
      <c r="C67">
        <v>3</v>
      </c>
      <c r="D67" s="1">
        <v>14.853899999999999</v>
      </c>
      <c r="E67" s="1">
        <v>15.718500000000001</v>
      </c>
      <c r="F67" s="5">
        <f t="shared" si="0"/>
        <v>-0.86460000000000115</v>
      </c>
      <c r="G67" s="6"/>
      <c r="H67" s="1">
        <v>0.10109600000000001</v>
      </c>
      <c r="I67" s="1">
        <v>0.10256700000000001</v>
      </c>
      <c r="J67" s="5">
        <f t="shared" si="1"/>
        <v>-1.4710000000000001E-3</v>
      </c>
      <c r="K67" s="6"/>
      <c r="L67" s="1">
        <v>0.39069999999999999</v>
      </c>
      <c r="M67" s="1">
        <v>0.39779999999999999</v>
      </c>
      <c r="N67" s="8">
        <f t="shared" si="2"/>
        <v>-7.0999999999999952E-3</v>
      </c>
      <c r="O67" s="7"/>
      <c r="P67" s="1">
        <v>0.37080000000000002</v>
      </c>
      <c r="Q67" s="1">
        <v>0.3644</v>
      </c>
      <c r="R67" s="8">
        <f t="shared" si="3"/>
        <v>6.4000000000000168E-3</v>
      </c>
    </row>
    <row r="68" spans="2:18" s="2" customFormat="1">
      <c r="B68">
        <v>0</v>
      </c>
      <c r="C68">
        <v>3</v>
      </c>
      <c r="D68" s="1">
        <v>15.513500000000001</v>
      </c>
      <c r="E68" s="1">
        <v>16.805499999999999</v>
      </c>
      <c r="F68" s="5">
        <f t="shared" si="0"/>
        <v>-1.291999999999998</v>
      </c>
      <c r="G68" s="6"/>
      <c r="H68" s="1">
        <v>9.7370200000000004E-2</v>
      </c>
      <c r="I68" s="1">
        <v>0.11050599999999999</v>
      </c>
      <c r="J68" s="5">
        <f t="shared" si="1"/>
        <v>-1.3135799999999989E-2</v>
      </c>
      <c r="K68" s="6"/>
      <c r="L68" s="1">
        <v>0.44679999999999997</v>
      </c>
      <c r="M68" s="1">
        <v>0.39679999999999999</v>
      </c>
      <c r="N68" s="8">
        <f t="shared" si="2"/>
        <v>4.9999999999999989E-2</v>
      </c>
      <c r="O68" s="7"/>
      <c r="P68" s="1">
        <v>0.37769999999999998</v>
      </c>
      <c r="Q68" s="1">
        <v>0.35759999999999997</v>
      </c>
      <c r="R68" s="8">
        <f t="shared" si="3"/>
        <v>2.0100000000000007E-2</v>
      </c>
    </row>
    <row r="69" spans="2:18" s="2" customFormat="1">
      <c r="B69">
        <v>-1</v>
      </c>
      <c r="C69">
        <v>3</v>
      </c>
      <c r="D69" s="1">
        <v>16.315300000000001</v>
      </c>
      <c r="E69" s="1">
        <v>16.696400000000001</v>
      </c>
      <c r="F69" s="5">
        <f t="shared" ref="F69:F74" si="4">D69-E69</f>
        <v>-0.38109999999999999</v>
      </c>
      <c r="G69" s="6"/>
      <c r="H69" s="1">
        <v>0.10310800000000001</v>
      </c>
      <c r="I69" s="1">
        <v>0.105295</v>
      </c>
      <c r="J69" s="5">
        <f t="shared" ref="J69:J74" si="5">H69-I69</f>
        <v>-2.1869999999999945E-3</v>
      </c>
      <c r="K69" s="6"/>
      <c r="L69" s="1">
        <v>0.3982</v>
      </c>
      <c r="M69" s="1">
        <v>0.40239999999999998</v>
      </c>
      <c r="N69" s="8">
        <f t="shared" ref="N69:N74" si="6">L69-M69</f>
        <v>-4.1999999999999815E-3</v>
      </c>
      <c r="O69" s="7"/>
      <c r="P69" s="1">
        <v>0.36370000000000002</v>
      </c>
      <c r="Q69" s="1">
        <v>0.36940000000000001</v>
      </c>
      <c r="R69" s="8">
        <f t="shared" ref="R69:R74" si="7">P69-Q69</f>
        <v>-5.6999999999999829E-3</v>
      </c>
    </row>
    <row r="70" spans="2:18" s="2" customFormat="1">
      <c r="B70">
        <v>-2</v>
      </c>
      <c r="C70">
        <v>3</v>
      </c>
      <c r="D70" s="1">
        <v>16.083500000000001</v>
      </c>
      <c r="E70" s="1">
        <v>16.044699999999999</v>
      </c>
      <c r="F70" s="5">
        <f t="shared" si="4"/>
        <v>3.8800000000001944E-2</v>
      </c>
      <c r="G70" s="6"/>
      <c r="H70" s="1">
        <v>0.10279199999999999</v>
      </c>
      <c r="I70" s="1">
        <v>0.104586</v>
      </c>
      <c r="J70" s="5">
        <f t="shared" si="5"/>
        <v>-1.7940000000000039E-3</v>
      </c>
      <c r="K70" s="6"/>
      <c r="L70" s="1">
        <v>0.38869999999999999</v>
      </c>
      <c r="M70" s="1">
        <v>0.38679999999999998</v>
      </c>
      <c r="N70" s="8">
        <f t="shared" si="6"/>
        <v>1.9000000000000128E-3</v>
      </c>
      <c r="O70" s="7"/>
      <c r="P70" s="1">
        <v>0.34260000000000002</v>
      </c>
      <c r="Q70" s="1">
        <v>0.34889999999999999</v>
      </c>
      <c r="R70" s="8">
        <f t="shared" si="7"/>
        <v>-6.2999999999999723E-3</v>
      </c>
    </row>
    <row r="71" spans="2:18" s="2" customFormat="1">
      <c r="B71">
        <v>-3</v>
      </c>
      <c r="C71">
        <v>3</v>
      </c>
      <c r="D71" s="1">
        <v>0.26499800000000001</v>
      </c>
      <c r="E71" s="1">
        <v>14.4621</v>
      </c>
      <c r="F71" s="5">
        <f t="shared" si="4"/>
        <v>-14.197101999999999</v>
      </c>
      <c r="G71" s="6"/>
      <c r="H71" s="1">
        <v>0.10181999999999999</v>
      </c>
      <c r="I71" s="1">
        <v>9.5003400000000002E-2</v>
      </c>
      <c r="J71" s="5">
        <f t="shared" si="5"/>
        <v>6.8165999999999921E-3</v>
      </c>
      <c r="K71" s="6"/>
      <c r="L71" s="1">
        <v>0.39229999999999998</v>
      </c>
      <c r="M71" s="1">
        <v>0.40770000000000001</v>
      </c>
      <c r="N71" s="8">
        <f t="shared" si="6"/>
        <v>-1.5400000000000025E-2</v>
      </c>
      <c r="O71" s="7"/>
      <c r="P71" s="1">
        <v>0.36959999999999998</v>
      </c>
      <c r="Q71" s="1">
        <v>0.34760000000000002</v>
      </c>
      <c r="R71" s="8">
        <f t="shared" si="7"/>
        <v>2.1999999999999964E-2</v>
      </c>
    </row>
    <row r="72" spans="2:18" s="2" customFormat="1">
      <c r="B72">
        <v>-1</v>
      </c>
      <c r="C72">
        <v>4</v>
      </c>
      <c r="D72" s="1">
        <v>14.6919</v>
      </c>
      <c r="E72" s="1">
        <v>13.888999999999999</v>
      </c>
      <c r="F72" s="5">
        <f t="shared" si="4"/>
        <v>0.80290000000000106</v>
      </c>
      <c r="G72" s="6"/>
      <c r="H72" s="1">
        <v>9.7785800000000006E-2</v>
      </c>
      <c r="I72" s="1">
        <v>9.2027399999999995E-2</v>
      </c>
      <c r="J72" s="5">
        <f t="shared" si="5"/>
        <v>5.7584000000000107E-3</v>
      </c>
      <c r="K72" s="6"/>
      <c r="L72" s="1">
        <v>0.40429999999999999</v>
      </c>
      <c r="M72" s="1">
        <v>0.41089999999999999</v>
      </c>
      <c r="N72" s="8">
        <f t="shared" si="6"/>
        <v>-6.5999999999999948E-3</v>
      </c>
      <c r="O72" s="7"/>
      <c r="P72" s="1">
        <v>0.36399999999999999</v>
      </c>
      <c r="Q72" s="1">
        <v>0.37819999999999998</v>
      </c>
      <c r="R72" s="8">
        <f t="shared" si="7"/>
        <v>-1.419999999999999E-2</v>
      </c>
    </row>
    <row r="73" spans="2:18" s="2" customFormat="1">
      <c r="B73">
        <v>0</v>
      </c>
      <c r="C73">
        <v>4</v>
      </c>
      <c r="D73" s="1">
        <v>16.0608</v>
      </c>
      <c r="E73" s="1">
        <v>15.321</v>
      </c>
      <c r="F73" s="5">
        <f t="shared" si="4"/>
        <v>0.73980000000000068</v>
      </c>
      <c r="G73" s="6"/>
      <c r="H73" s="1">
        <v>0.101035</v>
      </c>
      <c r="I73" s="1">
        <v>9.7986799999999999E-2</v>
      </c>
      <c r="J73" s="5">
        <f t="shared" si="5"/>
        <v>3.0482000000000009E-3</v>
      </c>
      <c r="K73" s="6"/>
      <c r="L73" s="1">
        <v>0.40210000000000001</v>
      </c>
      <c r="M73" s="1">
        <v>0.39929999999999999</v>
      </c>
      <c r="N73" s="8">
        <f t="shared" si="6"/>
        <v>2.8000000000000247E-3</v>
      </c>
      <c r="O73" s="7"/>
      <c r="P73" s="1">
        <v>0.37280000000000002</v>
      </c>
      <c r="Q73" s="1">
        <v>0.36449999999999999</v>
      </c>
      <c r="R73" s="8">
        <f t="shared" si="7"/>
        <v>8.3000000000000296E-3</v>
      </c>
    </row>
    <row r="74" spans="2:18" s="2" customFormat="1">
      <c r="B74">
        <v>1</v>
      </c>
      <c r="C74">
        <v>4</v>
      </c>
      <c r="D74" s="1">
        <v>15.7895</v>
      </c>
      <c r="E74" s="1">
        <v>14.9975</v>
      </c>
      <c r="F74" s="5">
        <f t="shared" si="4"/>
        <v>0.79199999999999982</v>
      </c>
      <c r="G74" s="6"/>
      <c r="H74" s="1">
        <v>0.103549</v>
      </c>
      <c r="I74" s="1">
        <v>9.7572199999999998E-2</v>
      </c>
      <c r="J74" s="5">
        <f t="shared" si="5"/>
        <v>5.9768000000000043E-3</v>
      </c>
      <c r="K74" s="6"/>
      <c r="L74" s="1">
        <v>0.38169999999999998</v>
      </c>
      <c r="M74" s="1">
        <v>0.40160000000000001</v>
      </c>
      <c r="N74" s="8">
        <f t="shared" si="6"/>
        <v>-1.9900000000000029E-2</v>
      </c>
      <c r="O74" s="7"/>
      <c r="P74" s="1">
        <v>0.3417</v>
      </c>
      <c r="Q74" s="1">
        <v>0.34770000000000001</v>
      </c>
      <c r="R74" s="8">
        <f t="shared" si="7"/>
        <v>-6.0000000000000053E-3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5.6263298171314799</v>
      </c>
      <c r="D78" s="21">
        <f>AVERAGE(D4:E74)</f>
        <v>16.203682450704225</v>
      </c>
      <c r="E78" s="16"/>
      <c r="F78" s="16">
        <f>STDEV(F4:F74)</f>
        <v>2.2175175610667397</v>
      </c>
      <c r="G78" s="16"/>
      <c r="H78" s="17">
        <f>AVERAGE(H4:I74)</f>
        <v>0.10417355774647889</v>
      </c>
      <c r="I78" s="16"/>
      <c r="J78" s="16">
        <f>STDEV(J4:J74)</f>
        <v>5.297988161549581E-3</v>
      </c>
      <c r="K78" s="16"/>
      <c r="L78" s="17">
        <f>AVERAGE(L4:M74)</f>
        <v>0.39621338028169012</v>
      </c>
      <c r="M78" s="16"/>
      <c r="N78" s="16">
        <f>STDEV(N4:N74)</f>
        <v>2.5168179424288901E-2</v>
      </c>
      <c r="O78" s="16"/>
      <c r="P78" s="17">
        <f>AVERAGE(P4:Q74)</f>
        <v>0.35748661971830992</v>
      </c>
      <c r="Q78" s="16"/>
      <c r="R78" s="22">
        <f>STDEV(R4:R74)</f>
        <v>3.3030857592861854E-2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2.5168179424288901E-2</v>
      </c>
      <c r="O80" s="25"/>
      <c r="P80" s="25"/>
      <c r="Q80" s="25"/>
      <c r="R80" s="26">
        <f>R78</f>
        <v>3.3030857592861854E-2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83"/>
  <sheetViews>
    <sheetView topLeftCell="A61" workbookViewId="0">
      <selection activeCell="A83" sqref="A83:XFD83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0.108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16.676600000000001</v>
      </c>
      <c r="E4" s="1">
        <v>17.4039</v>
      </c>
      <c r="F4" s="5">
        <f>D4-E4</f>
        <v>-0.72729999999999961</v>
      </c>
      <c r="G4" s="6"/>
      <c r="H4" s="1">
        <v>0.10038800000000001</v>
      </c>
      <c r="I4" s="1">
        <v>0.112569</v>
      </c>
      <c r="J4" s="5">
        <f>H4-I4</f>
        <v>-1.2180999999999997E-2</v>
      </c>
      <c r="K4" s="6"/>
      <c r="L4" s="1">
        <v>0.40360000000000001</v>
      </c>
      <c r="M4" s="1">
        <v>0.37409999999999999</v>
      </c>
      <c r="N4" s="8">
        <f>L4-M4</f>
        <v>2.9500000000000026E-2</v>
      </c>
      <c r="O4" s="7"/>
      <c r="P4" s="1">
        <v>0.3589</v>
      </c>
      <c r="Q4" s="1">
        <v>0.3</v>
      </c>
      <c r="R4" s="8">
        <f>P4-Q4</f>
        <v>5.8900000000000008E-2</v>
      </c>
    </row>
    <row r="5" spans="1:18" s="2" customFormat="1">
      <c r="B5">
        <v>0</v>
      </c>
      <c r="C5">
        <v>-4</v>
      </c>
      <c r="D5" s="1">
        <v>17.703700000000001</v>
      </c>
      <c r="E5" s="1">
        <v>16.581099999999999</v>
      </c>
      <c r="F5" s="5">
        <f t="shared" ref="F5:F67" si="0">D5-E5</f>
        <v>1.122600000000002</v>
      </c>
      <c r="G5" s="6"/>
      <c r="H5" s="1">
        <v>0.111114</v>
      </c>
      <c r="I5" s="1">
        <v>0.103852</v>
      </c>
      <c r="J5" s="5">
        <f t="shared" ref="J5:J67" si="1">H5-I5</f>
        <v>7.2620000000000046E-3</v>
      </c>
      <c r="K5" s="6"/>
      <c r="L5" s="1">
        <v>0.41539999999999999</v>
      </c>
      <c r="M5" s="1">
        <v>0.41799999999999998</v>
      </c>
      <c r="N5" s="8">
        <f t="shared" ref="N5:N67" si="2">L5-M5</f>
        <v>-2.5999999999999912E-3</v>
      </c>
      <c r="O5" s="7"/>
      <c r="P5" s="1">
        <v>0.37680000000000002</v>
      </c>
      <c r="Q5" s="1">
        <v>0.375</v>
      </c>
      <c r="R5" s="8">
        <f t="shared" ref="R5:R67" si="3">P5-Q5</f>
        <v>1.8000000000000238E-3</v>
      </c>
    </row>
    <row r="6" spans="1:18" s="2" customFormat="1">
      <c r="B6">
        <v>1</v>
      </c>
      <c r="C6">
        <v>-4</v>
      </c>
      <c r="D6" s="1">
        <v>17.8309</v>
      </c>
      <c r="E6" s="1">
        <v>17.485600000000002</v>
      </c>
      <c r="F6" s="5">
        <f t="shared" si="0"/>
        <v>0.34529999999999816</v>
      </c>
      <c r="G6" s="6"/>
      <c r="H6" s="1">
        <v>0.11164499999999999</v>
      </c>
      <c r="I6" s="1">
        <v>0.11337800000000001</v>
      </c>
      <c r="J6" s="5">
        <f t="shared" si="1"/>
        <v>-1.7330000000000123E-3</v>
      </c>
      <c r="K6" s="6"/>
      <c r="L6" s="1">
        <v>0.39779999999999999</v>
      </c>
      <c r="M6" s="1">
        <v>0.39729999999999999</v>
      </c>
      <c r="N6" s="8">
        <f t="shared" si="2"/>
        <v>5.0000000000000044E-4</v>
      </c>
      <c r="O6" s="7"/>
      <c r="P6" s="1">
        <v>0.37440000000000001</v>
      </c>
      <c r="Q6" s="1">
        <v>0.30959999999999999</v>
      </c>
      <c r="R6" s="8">
        <f t="shared" si="3"/>
        <v>6.4800000000000024E-2</v>
      </c>
    </row>
    <row r="7" spans="1:18" s="2" customFormat="1">
      <c r="B7">
        <v>3</v>
      </c>
      <c r="C7">
        <v>-3</v>
      </c>
      <c r="D7" s="1">
        <v>16.725300000000001</v>
      </c>
      <c r="E7" s="1">
        <v>18.328399999999998</v>
      </c>
      <c r="F7" s="5">
        <f t="shared" si="0"/>
        <v>-1.6030999999999977</v>
      </c>
      <c r="G7" s="6"/>
      <c r="H7" s="1">
        <v>0.103867</v>
      </c>
      <c r="I7" s="1">
        <v>0.113206</v>
      </c>
      <c r="J7" s="5">
        <f t="shared" si="1"/>
        <v>-9.3390000000000001E-3</v>
      </c>
      <c r="K7" s="6"/>
      <c r="L7" s="1">
        <v>0.42070000000000002</v>
      </c>
      <c r="M7" s="1">
        <v>0.3931</v>
      </c>
      <c r="N7" s="8">
        <f t="shared" si="2"/>
        <v>2.7600000000000013E-2</v>
      </c>
      <c r="O7" s="7"/>
      <c r="P7" s="1">
        <v>0.3826</v>
      </c>
      <c r="Q7" s="1">
        <v>0.36409999999999998</v>
      </c>
      <c r="R7" s="8">
        <f t="shared" si="3"/>
        <v>1.8500000000000016E-2</v>
      </c>
    </row>
    <row r="8" spans="1:18" s="2" customFormat="1">
      <c r="B8">
        <v>2</v>
      </c>
      <c r="C8">
        <v>-3</v>
      </c>
      <c r="D8" s="1">
        <v>16.168399999999998</v>
      </c>
      <c r="E8" s="1">
        <v>17.3353</v>
      </c>
      <c r="F8" s="5">
        <f t="shared" si="0"/>
        <v>-1.1669000000000018</v>
      </c>
      <c r="G8" s="6"/>
      <c r="H8" s="1">
        <v>9.7743800000000006E-2</v>
      </c>
      <c r="I8" s="1">
        <v>0.10495500000000001</v>
      </c>
      <c r="J8" s="5">
        <f t="shared" si="1"/>
        <v>-7.2112000000000009E-3</v>
      </c>
      <c r="K8" s="6"/>
      <c r="L8" s="1">
        <v>0.42970000000000003</v>
      </c>
      <c r="M8" s="1">
        <v>0.39750000000000002</v>
      </c>
      <c r="N8" s="8">
        <f t="shared" si="2"/>
        <v>3.2200000000000006E-2</v>
      </c>
      <c r="O8" s="7"/>
      <c r="P8" s="1">
        <v>0.40949999999999998</v>
      </c>
      <c r="Q8" s="1">
        <v>0.35920000000000002</v>
      </c>
      <c r="R8" s="8">
        <f t="shared" si="3"/>
        <v>5.0299999999999956E-2</v>
      </c>
    </row>
    <row r="9" spans="1:18" s="2" customFormat="1">
      <c r="B9">
        <v>1</v>
      </c>
      <c r="C9">
        <v>-3</v>
      </c>
      <c r="D9" s="1">
        <v>17.5884</v>
      </c>
      <c r="E9" s="1">
        <v>17.118500000000001</v>
      </c>
      <c r="F9" s="5">
        <f t="shared" si="0"/>
        <v>0.4698999999999991</v>
      </c>
      <c r="G9" s="6"/>
      <c r="H9" s="1">
        <v>0.111274</v>
      </c>
      <c r="I9" s="1">
        <v>0.109121</v>
      </c>
      <c r="J9" s="5">
        <f t="shared" si="1"/>
        <v>2.1530000000000021E-3</v>
      </c>
      <c r="K9" s="6"/>
      <c r="L9" s="1">
        <v>0.38009999999999999</v>
      </c>
      <c r="M9" s="1">
        <v>0.39290000000000003</v>
      </c>
      <c r="N9" s="8">
        <f t="shared" si="2"/>
        <v>-1.2800000000000034E-2</v>
      </c>
      <c r="O9" s="7"/>
      <c r="P9" s="1">
        <v>0.35859999999999997</v>
      </c>
      <c r="Q9" s="1">
        <v>0.34260000000000002</v>
      </c>
      <c r="R9" s="8">
        <f t="shared" si="3"/>
        <v>1.5999999999999959E-2</v>
      </c>
    </row>
    <row r="10" spans="1:18" s="2" customFormat="1">
      <c r="B10">
        <v>0</v>
      </c>
      <c r="C10">
        <v>-3</v>
      </c>
      <c r="D10" s="1">
        <v>16.940200000000001</v>
      </c>
      <c r="E10" s="1">
        <v>17.175599999999999</v>
      </c>
      <c r="F10" s="5">
        <f t="shared" si="0"/>
        <v>-0.2353999999999985</v>
      </c>
      <c r="G10" s="6"/>
      <c r="H10" s="1">
        <v>0.10575900000000001</v>
      </c>
      <c r="I10" s="1">
        <v>0.10888</v>
      </c>
      <c r="J10" s="5">
        <f t="shared" si="1"/>
        <v>-3.1209999999999988E-3</v>
      </c>
      <c r="K10" s="6"/>
      <c r="L10" s="1">
        <v>0.40870000000000001</v>
      </c>
      <c r="M10" s="1">
        <v>0.40260000000000001</v>
      </c>
      <c r="N10" s="8">
        <f t="shared" si="2"/>
        <v>6.0999999999999943E-3</v>
      </c>
      <c r="O10" s="7"/>
      <c r="P10" s="1">
        <v>0.37259999999999999</v>
      </c>
      <c r="Q10" s="1">
        <v>0.32550000000000001</v>
      </c>
      <c r="R10" s="8">
        <f t="shared" si="3"/>
        <v>4.7099999999999975E-2</v>
      </c>
    </row>
    <row r="11" spans="1:18" s="2" customFormat="1">
      <c r="B11">
        <v>-1</v>
      </c>
      <c r="C11">
        <v>-3</v>
      </c>
      <c r="D11" s="1">
        <v>17.3612</v>
      </c>
      <c r="E11" s="1">
        <v>18.6556</v>
      </c>
      <c r="F11" s="5">
        <f t="shared" si="0"/>
        <v>-1.2943999999999996</v>
      </c>
      <c r="G11" s="6"/>
      <c r="H11" s="1">
        <v>0.110178</v>
      </c>
      <c r="I11" s="1">
        <v>0.117854</v>
      </c>
      <c r="J11" s="5">
        <f t="shared" si="1"/>
        <v>-7.6760000000000023E-3</v>
      </c>
      <c r="K11" s="6"/>
      <c r="L11" s="1">
        <v>0.39460000000000001</v>
      </c>
      <c r="M11" s="1">
        <v>0.36009999999999998</v>
      </c>
      <c r="N11" s="8">
        <f t="shared" si="2"/>
        <v>3.4500000000000031E-2</v>
      </c>
      <c r="O11" s="7"/>
      <c r="P11" s="1">
        <v>0.30790000000000001</v>
      </c>
      <c r="Q11" s="1">
        <v>0.30099999999999999</v>
      </c>
      <c r="R11" s="8">
        <f t="shared" si="3"/>
        <v>6.9000000000000172E-3</v>
      </c>
    </row>
    <row r="12" spans="1:18" s="2" customFormat="1">
      <c r="B12">
        <v>-2</v>
      </c>
      <c r="C12">
        <v>-3</v>
      </c>
      <c r="D12" s="1">
        <v>17.910799999999998</v>
      </c>
      <c r="E12" s="1">
        <v>18.4771</v>
      </c>
      <c r="F12" s="5">
        <f t="shared" si="0"/>
        <v>-0.5663000000000018</v>
      </c>
      <c r="G12" s="6"/>
      <c r="H12" s="1">
        <v>0.110708</v>
      </c>
      <c r="I12" s="1">
        <v>0.11774</v>
      </c>
      <c r="J12" s="5">
        <f t="shared" si="1"/>
        <v>-7.0319999999999966E-3</v>
      </c>
      <c r="K12" s="6"/>
      <c r="L12" s="1">
        <v>0.39529999999999998</v>
      </c>
      <c r="M12" s="1">
        <v>0.36849999999999999</v>
      </c>
      <c r="N12" s="8">
        <f t="shared" si="2"/>
        <v>2.679999999999999E-2</v>
      </c>
      <c r="O12" s="7"/>
      <c r="P12" s="1">
        <v>0.36649999999999999</v>
      </c>
      <c r="Q12" s="1">
        <v>0.33560000000000001</v>
      </c>
      <c r="R12" s="8">
        <f t="shared" si="3"/>
        <v>3.0899999999999983E-2</v>
      </c>
    </row>
    <row r="13" spans="1:18" s="2" customFormat="1">
      <c r="B13">
        <v>-3</v>
      </c>
      <c r="C13">
        <v>-3</v>
      </c>
      <c r="D13" s="1">
        <v>17.203399999999998</v>
      </c>
      <c r="E13" s="1">
        <v>16.865300000000001</v>
      </c>
      <c r="F13" s="5">
        <f t="shared" si="0"/>
        <v>0.33809999999999718</v>
      </c>
      <c r="G13" s="6"/>
      <c r="H13" s="1">
        <v>0.107198</v>
      </c>
      <c r="I13" s="1">
        <v>0.103646</v>
      </c>
      <c r="J13" s="5">
        <f t="shared" si="1"/>
        <v>3.5519999999999996E-3</v>
      </c>
      <c r="K13" s="6"/>
      <c r="L13" s="1">
        <v>0.36699999999999999</v>
      </c>
      <c r="M13" s="1">
        <v>0.43440000000000001</v>
      </c>
      <c r="N13" s="8">
        <f t="shared" si="2"/>
        <v>-6.7400000000000015E-2</v>
      </c>
      <c r="O13" s="7"/>
      <c r="P13" s="1">
        <v>0.33739999999999998</v>
      </c>
      <c r="Q13" s="1">
        <v>0.38450000000000001</v>
      </c>
      <c r="R13" s="8">
        <f t="shared" si="3"/>
        <v>-4.7100000000000031E-2</v>
      </c>
    </row>
    <row r="14" spans="1:18" s="2" customFormat="1">
      <c r="B14">
        <v>-4</v>
      </c>
      <c r="C14">
        <v>-2</v>
      </c>
      <c r="D14" s="1">
        <v>17.115300000000001</v>
      </c>
      <c r="E14" s="1">
        <v>18.073799999999999</v>
      </c>
      <c r="F14" s="5">
        <f t="shared" si="0"/>
        <v>-0.95849999999999724</v>
      </c>
      <c r="G14" s="6"/>
      <c r="H14" s="1">
        <v>0.10558099999999999</v>
      </c>
      <c r="I14" s="1">
        <v>0.116925</v>
      </c>
      <c r="J14" s="5">
        <f t="shared" si="1"/>
        <v>-1.1344000000000007E-2</v>
      </c>
      <c r="K14" s="6"/>
      <c r="L14" s="1">
        <v>0.40720000000000001</v>
      </c>
      <c r="M14" s="1">
        <v>0.36780000000000002</v>
      </c>
      <c r="N14" s="8">
        <f t="shared" si="2"/>
        <v>3.9399999999999991E-2</v>
      </c>
      <c r="O14" s="7"/>
      <c r="P14" s="1">
        <v>0.38069999999999998</v>
      </c>
      <c r="Q14" s="1">
        <v>0.34029999999999999</v>
      </c>
      <c r="R14" s="8">
        <f t="shared" si="3"/>
        <v>4.0399999999999991E-2</v>
      </c>
    </row>
    <row r="15" spans="1:18" s="2" customFormat="1">
      <c r="B15">
        <v>-3</v>
      </c>
      <c r="C15">
        <v>-2</v>
      </c>
      <c r="D15" s="1">
        <v>17.812999999999999</v>
      </c>
      <c r="E15" s="1">
        <v>17.969799999999999</v>
      </c>
      <c r="F15" s="5">
        <f t="shared" si="0"/>
        <v>-0.15680000000000049</v>
      </c>
      <c r="G15" s="6"/>
      <c r="H15" s="1">
        <v>0.112494</v>
      </c>
      <c r="I15" s="1">
        <v>0.11629100000000001</v>
      </c>
      <c r="J15" s="5">
        <f t="shared" si="1"/>
        <v>-3.7970000000000087E-3</v>
      </c>
      <c r="K15" s="6"/>
      <c r="L15" s="1">
        <v>0.38240000000000002</v>
      </c>
      <c r="M15" s="1">
        <v>0.378</v>
      </c>
      <c r="N15" s="8">
        <f t="shared" si="2"/>
        <v>4.400000000000015E-3</v>
      </c>
      <c r="O15" s="7"/>
      <c r="P15" s="1">
        <v>0.33579999999999999</v>
      </c>
      <c r="Q15" s="1">
        <v>0.34129999999999999</v>
      </c>
      <c r="R15" s="8">
        <f t="shared" si="3"/>
        <v>-5.5000000000000049E-3</v>
      </c>
    </row>
    <row r="16" spans="1:18" s="2" customFormat="1">
      <c r="B16">
        <v>-2</v>
      </c>
      <c r="C16">
        <v>-2</v>
      </c>
      <c r="D16" s="1">
        <v>16.081499999999998</v>
      </c>
      <c r="E16" s="1">
        <v>17.468299999999999</v>
      </c>
      <c r="F16" s="5">
        <f t="shared" si="0"/>
        <v>-1.3868000000000009</v>
      </c>
      <c r="G16" s="6"/>
      <c r="H16" s="1">
        <v>0.102302</v>
      </c>
      <c r="I16" s="1">
        <v>0.109055</v>
      </c>
      <c r="J16" s="5">
        <f t="shared" si="1"/>
        <v>-6.7529999999999951E-3</v>
      </c>
      <c r="K16" s="6"/>
      <c r="L16" s="1">
        <v>0.3836</v>
      </c>
      <c r="M16" s="1">
        <v>0.38340000000000002</v>
      </c>
      <c r="N16" s="8">
        <f t="shared" si="2"/>
        <v>1.9999999999997797E-4</v>
      </c>
      <c r="O16" s="7"/>
      <c r="P16" s="1">
        <v>0.3271</v>
      </c>
      <c r="Q16" s="1">
        <v>0.29339999999999999</v>
      </c>
      <c r="R16" s="8">
        <f t="shared" si="3"/>
        <v>3.3700000000000008E-2</v>
      </c>
    </row>
    <row r="17" spans="2:18" s="2" customFormat="1">
      <c r="B17">
        <v>-1</v>
      </c>
      <c r="C17">
        <v>-2</v>
      </c>
      <c r="D17" s="1">
        <v>17.4602</v>
      </c>
      <c r="E17" s="1">
        <v>17.426500000000001</v>
      </c>
      <c r="F17" s="5">
        <f t="shared" si="0"/>
        <v>3.3699999999999619E-2</v>
      </c>
      <c r="G17" s="6"/>
      <c r="H17" s="1">
        <v>0.10767500000000001</v>
      </c>
      <c r="I17" s="1">
        <v>0.108131</v>
      </c>
      <c r="J17" s="5">
        <f t="shared" si="1"/>
        <v>-4.5599999999999807E-4</v>
      </c>
      <c r="K17" s="6"/>
      <c r="L17" s="1">
        <v>0.43159999999999998</v>
      </c>
      <c r="M17" s="1">
        <v>0.40749999999999997</v>
      </c>
      <c r="N17" s="8">
        <f t="shared" si="2"/>
        <v>2.410000000000001E-2</v>
      </c>
      <c r="O17" s="7"/>
      <c r="P17" s="1">
        <v>0.40529999999999999</v>
      </c>
      <c r="Q17" s="1">
        <v>0.36109999999999998</v>
      </c>
      <c r="R17" s="8">
        <f t="shared" si="3"/>
        <v>4.4200000000000017E-2</v>
      </c>
    </row>
    <row r="18" spans="2:18" s="2" customFormat="1">
      <c r="B18">
        <v>0</v>
      </c>
      <c r="C18">
        <v>-2</v>
      </c>
      <c r="D18" s="1">
        <v>17.387</v>
      </c>
      <c r="E18" s="1">
        <v>17.930800000000001</v>
      </c>
      <c r="F18" s="5">
        <f t="shared" si="0"/>
        <v>-0.54380000000000095</v>
      </c>
      <c r="G18" s="6"/>
      <c r="H18" s="1">
        <v>0.10613599999999999</v>
      </c>
      <c r="I18" s="1">
        <v>0.110801</v>
      </c>
      <c r="J18" s="5">
        <f t="shared" si="1"/>
        <v>-4.6650000000000025E-3</v>
      </c>
      <c r="K18" s="6"/>
      <c r="L18" s="1">
        <v>0.41289999999999999</v>
      </c>
      <c r="M18" s="1">
        <v>0.37240000000000001</v>
      </c>
      <c r="N18" s="8">
        <f t="shared" si="2"/>
        <v>4.049999999999998E-2</v>
      </c>
      <c r="O18" s="7"/>
      <c r="P18" s="1">
        <v>0.36470000000000002</v>
      </c>
      <c r="Q18" s="1">
        <v>0.33950000000000002</v>
      </c>
      <c r="R18" s="8">
        <f t="shared" si="3"/>
        <v>2.52E-2</v>
      </c>
    </row>
    <row r="19" spans="2:18" s="2" customFormat="1">
      <c r="B19">
        <v>1</v>
      </c>
      <c r="C19">
        <v>-2</v>
      </c>
      <c r="D19" s="1">
        <v>17.028600000000001</v>
      </c>
      <c r="E19" s="1">
        <v>17.951899999999998</v>
      </c>
      <c r="F19" s="5">
        <f t="shared" si="0"/>
        <v>-0.92329999999999757</v>
      </c>
      <c r="G19" s="6"/>
      <c r="H19" s="1">
        <v>0.106336</v>
      </c>
      <c r="I19" s="1">
        <v>0.11441</v>
      </c>
      <c r="J19" s="5">
        <f t="shared" si="1"/>
        <v>-8.0739999999999978E-3</v>
      </c>
      <c r="K19" s="6"/>
      <c r="L19" s="1">
        <v>0.41799999999999998</v>
      </c>
      <c r="M19" s="1">
        <v>0.36930000000000002</v>
      </c>
      <c r="N19" s="8">
        <f t="shared" si="2"/>
        <v>4.8699999999999966E-2</v>
      </c>
      <c r="O19" s="7"/>
      <c r="P19" s="1">
        <v>0.3836</v>
      </c>
      <c r="Q19" s="1">
        <v>0.33810000000000001</v>
      </c>
      <c r="R19" s="8">
        <f t="shared" si="3"/>
        <v>4.5499999999999985E-2</v>
      </c>
    </row>
    <row r="20" spans="2:18" s="2" customFormat="1">
      <c r="B20">
        <v>2</v>
      </c>
      <c r="C20">
        <v>-2</v>
      </c>
      <c r="D20" s="1">
        <v>17.316199999999998</v>
      </c>
      <c r="E20" s="1">
        <v>18.395600000000002</v>
      </c>
      <c r="F20" s="5">
        <f t="shared" si="0"/>
        <v>-1.0794000000000032</v>
      </c>
      <c r="G20" s="6"/>
      <c r="H20" s="1">
        <v>0.105619</v>
      </c>
      <c r="I20" s="1">
        <v>0.11999600000000001</v>
      </c>
      <c r="J20" s="5">
        <f t="shared" si="1"/>
        <v>-1.4377000000000001E-2</v>
      </c>
      <c r="K20" s="6"/>
      <c r="L20" s="1">
        <v>0.3987</v>
      </c>
      <c r="M20" s="1">
        <v>0.34989999999999999</v>
      </c>
      <c r="N20" s="8">
        <f t="shared" si="2"/>
        <v>4.880000000000001E-2</v>
      </c>
      <c r="O20" s="7"/>
      <c r="P20" s="1">
        <v>0.3548</v>
      </c>
      <c r="Q20" s="1">
        <v>0.31240000000000001</v>
      </c>
      <c r="R20" s="8">
        <f t="shared" si="3"/>
        <v>4.2399999999999993E-2</v>
      </c>
    </row>
    <row r="21" spans="2:18" s="2" customFormat="1">
      <c r="B21">
        <v>3</v>
      </c>
      <c r="C21">
        <v>-2</v>
      </c>
      <c r="D21" s="1">
        <v>16.217300000000002</v>
      </c>
      <c r="E21" s="1">
        <v>17.252300000000002</v>
      </c>
      <c r="F21" s="5">
        <f t="shared" si="0"/>
        <v>-1.0350000000000001</v>
      </c>
      <c r="G21" s="6"/>
      <c r="H21" s="1">
        <v>9.7683500000000006E-2</v>
      </c>
      <c r="I21" s="1">
        <v>0.104495</v>
      </c>
      <c r="J21" s="5">
        <f t="shared" si="1"/>
        <v>-6.8114999999999981E-3</v>
      </c>
      <c r="K21" s="6"/>
      <c r="L21" s="1">
        <v>0.43380000000000002</v>
      </c>
      <c r="M21" s="1">
        <v>0.4178</v>
      </c>
      <c r="N21" s="8">
        <f t="shared" si="2"/>
        <v>1.6000000000000014E-2</v>
      </c>
      <c r="O21" s="7"/>
      <c r="P21" s="1">
        <v>0.39090000000000003</v>
      </c>
      <c r="Q21" s="1">
        <v>0.3679</v>
      </c>
      <c r="R21" s="8">
        <f t="shared" si="3"/>
        <v>2.300000000000002E-2</v>
      </c>
    </row>
    <row r="22" spans="2:18" s="2" customFormat="1">
      <c r="B22">
        <v>4</v>
      </c>
      <c r="C22">
        <v>-2</v>
      </c>
      <c r="D22" s="1">
        <v>18.015599999999999</v>
      </c>
      <c r="E22" s="1">
        <v>17.252500000000001</v>
      </c>
      <c r="F22" s="5">
        <f t="shared" si="0"/>
        <v>0.76309999999999789</v>
      </c>
      <c r="G22" s="6"/>
      <c r="H22" s="1">
        <v>0.11404300000000001</v>
      </c>
      <c r="I22" s="1">
        <v>0.10672</v>
      </c>
      <c r="J22" s="5">
        <f t="shared" si="1"/>
        <v>7.3230000000000101E-3</v>
      </c>
      <c r="K22" s="6"/>
      <c r="L22" s="1">
        <v>0.3674</v>
      </c>
      <c r="M22" s="1">
        <v>0.41649999999999998</v>
      </c>
      <c r="N22" s="8">
        <f t="shared" si="2"/>
        <v>-4.9099999999999977E-2</v>
      </c>
      <c r="O22" s="7"/>
      <c r="P22" s="1">
        <v>0.33989999999999998</v>
      </c>
      <c r="Q22" s="1">
        <v>0.37819999999999998</v>
      </c>
      <c r="R22" s="8">
        <f t="shared" si="3"/>
        <v>-3.8300000000000001E-2</v>
      </c>
    </row>
    <row r="23" spans="2:18" s="2" customFormat="1">
      <c r="B23">
        <v>5</v>
      </c>
      <c r="C23">
        <v>-1</v>
      </c>
      <c r="D23" s="1">
        <v>17.059999999999999</v>
      </c>
      <c r="E23" s="1">
        <v>16.778400000000001</v>
      </c>
      <c r="F23" s="5">
        <f t="shared" si="0"/>
        <v>0.28159999999999741</v>
      </c>
      <c r="G23" s="6"/>
      <c r="H23" s="1">
        <v>0.108921</v>
      </c>
      <c r="I23" s="1">
        <v>0.107444</v>
      </c>
      <c r="J23" s="5">
        <f t="shared" si="1"/>
        <v>1.4770000000000061E-3</v>
      </c>
      <c r="K23" s="6"/>
      <c r="L23" s="1">
        <v>0.39410000000000001</v>
      </c>
      <c r="M23" s="1">
        <v>0.4002</v>
      </c>
      <c r="N23" s="8">
        <f t="shared" si="2"/>
        <v>-6.0999999999999943E-3</v>
      </c>
      <c r="O23" s="7"/>
      <c r="P23" s="1">
        <v>0.34060000000000001</v>
      </c>
      <c r="Q23" s="1">
        <v>0.34210000000000002</v>
      </c>
      <c r="R23" s="8">
        <f t="shared" si="3"/>
        <v>-1.5000000000000013E-3</v>
      </c>
    </row>
    <row r="24" spans="2:18" s="2" customFormat="1">
      <c r="B24">
        <v>4</v>
      </c>
      <c r="C24">
        <v>-1</v>
      </c>
      <c r="D24" s="1">
        <v>17.344000000000001</v>
      </c>
      <c r="E24" s="1">
        <v>17.108000000000001</v>
      </c>
      <c r="F24" s="5">
        <f t="shared" si="0"/>
        <v>0.23600000000000065</v>
      </c>
      <c r="G24" s="6"/>
      <c r="H24" s="1">
        <v>0.108811</v>
      </c>
      <c r="I24" s="1">
        <v>0.10470500000000001</v>
      </c>
      <c r="J24" s="5">
        <f t="shared" si="1"/>
        <v>4.1059999999999985E-3</v>
      </c>
      <c r="K24" s="6"/>
      <c r="L24" s="1">
        <v>0.379</v>
      </c>
      <c r="M24" s="1">
        <v>0.4279</v>
      </c>
      <c r="N24" s="8">
        <f t="shared" si="2"/>
        <v>-4.8899999999999999E-2</v>
      </c>
      <c r="O24" s="7"/>
      <c r="P24" s="1">
        <v>0.31819999999999998</v>
      </c>
      <c r="Q24" s="1">
        <v>0.38200000000000001</v>
      </c>
      <c r="R24" s="8">
        <f t="shared" si="3"/>
        <v>-6.3800000000000023E-2</v>
      </c>
    </row>
    <row r="25" spans="2:18" s="2" customFormat="1">
      <c r="B25">
        <v>3</v>
      </c>
      <c r="C25">
        <v>-1</v>
      </c>
      <c r="D25" s="1">
        <v>17.465499999999999</v>
      </c>
      <c r="E25" s="1">
        <v>17.263000000000002</v>
      </c>
      <c r="F25" s="5">
        <f t="shared" si="0"/>
        <v>0.20249999999999702</v>
      </c>
      <c r="G25" s="6"/>
      <c r="H25" s="1">
        <v>0.10977099999999999</v>
      </c>
      <c r="I25" s="1">
        <v>0.105102</v>
      </c>
      <c r="J25" s="5">
        <f t="shared" si="1"/>
        <v>4.6689999999999926E-3</v>
      </c>
      <c r="K25" s="6"/>
      <c r="L25" s="1">
        <v>0.37959999999999999</v>
      </c>
      <c r="M25" s="1">
        <v>0.41870000000000002</v>
      </c>
      <c r="N25" s="8">
        <f t="shared" si="2"/>
        <v>-3.9100000000000024E-2</v>
      </c>
      <c r="O25" s="7"/>
      <c r="P25" s="1">
        <v>0.34860000000000002</v>
      </c>
      <c r="Q25" s="1">
        <v>0.39290000000000003</v>
      </c>
      <c r="R25" s="8">
        <f t="shared" si="3"/>
        <v>-4.4300000000000006E-2</v>
      </c>
    </row>
    <row r="26" spans="2:18" s="2" customFormat="1">
      <c r="B26">
        <v>2</v>
      </c>
      <c r="C26">
        <v>-1</v>
      </c>
      <c r="D26" s="1">
        <v>17.048500000000001</v>
      </c>
      <c r="E26" s="1">
        <v>17.261299999999999</v>
      </c>
      <c r="F26" s="5">
        <f t="shared" si="0"/>
        <v>-0.21279999999999788</v>
      </c>
      <c r="G26" s="6"/>
      <c r="H26" s="1">
        <v>0.104196</v>
      </c>
      <c r="I26" s="1">
        <v>0.10711900000000001</v>
      </c>
      <c r="J26" s="5">
        <f t="shared" si="1"/>
        <v>-2.9230000000000089E-3</v>
      </c>
      <c r="K26" s="6"/>
      <c r="L26" s="1">
        <v>0.40310000000000001</v>
      </c>
      <c r="M26" s="1">
        <v>0.40770000000000001</v>
      </c>
      <c r="N26" s="8">
        <f t="shared" si="2"/>
        <v>-4.599999999999993E-3</v>
      </c>
      <c r="O26" s="7"/>
      <c r="P26" s="1">
        <v>0.36259999999999998</v>
      </c>
      <c r="Q26" s="1">
        <v>0.36159999999999998</v>
      </c>
      <c r="R26" s="8">
        <f t="shared" si="3"/>
        <v>1.0000000000000009E-3</v>
      </c>
    </row>
    <row r="27" spans="2:18" s="2" customFormat="1">
      <c r="B27">
        <v>1</v>
      </c>
      <c r="C27">
        <v>-1</v>
      </c>
      <c r="D27" s="1">
        <v>16.779299999999999</v>
      </c>
      <c r="E27" s="1">
        <v>17.593499999999999</v>
      </c>
      <c r="F27" s="5">
        <f t="shared" si="0"/>
        <v>-0.81419999999999959</v>
      </c>
      <c r="G27" s="6"/>
      <c r="H27" s="1">
        <v>0.103992</v>
      </c>
      <c r="I27" s="1">
        <v>0.107478</v>
      </c>
      <c r="J27" s="5">
        <f t="shared" si="1"/>
        <v>-3.486000000000003E-3</v>
      </c>
      <c r="K27" s="6"/>
      <c r="L27" s="1">
        <v>0.44</v>
      </c>
      <c r="M27" s="1">
        <v>0.39410000000000001</v>
      </c>
      <c r="N27" s="8">
        <f t="shared" si="2"/>
        <v>4.5899999999999996E-2</v>
      </c>
      <c r="O27" s="7"/>
      <c r="P27" s="1">
        <v>0.38700000000000001</v>
      </c>
      <c r="Q27" s="1">
        <v>0.35570000000000002</v>
      </c>
      <c r="R27" s="8">
        <f t="shared" si="3"/>
        <v>3.1299999999999994E-2</v>
      </c>
    </row>
    <row r="28" spans="2:18" s="2" customFormat="1">
      <c r="B28">
        <v>0</v>
      </c>
      <c r="C28">
        <v>-1</v>
      </c>
      <c r="D28" s="1">
        <v>18.680700000000002</v>
      </c>
      <c r="E28" s="1">
        <v>17.244700000000002</v>
      </c>
      <c r="F28" s="5">
        <f t="shared" si="0"/>
        <v>1.4359999999999999</v>
      </c>
      <c r="G28" s="6"/>
      <c r="H28" s="1">
        <v>0.11440599999999999</v>
      </c>
      <c r="I28" s="1">
        <v>0.10578700000000001</v>
      </c>
      <c r="J28" s="5">
        <f t="shared" si="1"/>
        <v>8.6189999999999878E-3</v>
      </c>
      <c r="K28" s="6"/>
      <c r="L28" s="1">
        <v>0.37669999999999998</v>
      </c>
      <c r="M28" s="1">
        <v>0.41449999999999998</v>
      </c>
      <c r="N28" s="8">
        <f t="shared" si="2"/>
        <v>-3.78E-2</v>
      </c>
      <c r="O28" s="7"/>
      <c r="P28" s="1">
        <v>0.33529999999999999</v>
      </c>
      <c r="Q28" s="1">
        <v>0.38069999999999998</v>
      </c>
      <c r="R28" s="8">
        <f t="shared" si="3"/>
        <v>-4.5399999999999996E-2</v>
      </c>
    </row>
    <row r="29" spans="2:18" s="2" customFormat="1">
      <c r="B29">
        <v>-1</v>
      </c>
      <c r="C29">
        <v>-1</v>
      </c>
      <c r="D29" s="1">
        <v>17.634799999999998</v>
      </c>
      <c r="E29" s="1">
        <v>17.4955</v>
      </c>
      <c r="F29" s="5">
        <f t="shared" si="0"/>
        <v>0.13929999999999865</v>
      </c>
      <c r="G29" s="6"/>
      <c r="H29" s="1">
        <v>0.108377</v>
      </c>
      <c r="I29" s="1">
        <v>0.111453</v>
      </c>
      <c r="J29" s="5">
        <f t="shared" si="1"/>
        <v>-3.0759999999999954E-3</v>
      </c>
      <c r="K29" s="6"/>
      <c r="L29" s="1">
        <v>0.39579999999999999</v>
      </c>
      <c r="M29" s="1">
        <v>0.4118</v>
      </c>
      <c r="N29" s="8">
        <f t="shared" si="2"/>
        <v>-1.6000000000000014E-2</v>
      </c>
      <c r="O29" s="7"/>
      <c r="P29" s="1">
        <v>0.36180000000000001</v>
      </c>
      <c r="Q29" s="1">
        <v>0.35589999999999999</v>
      </c>
      <c r="R29" s="8">
        <f t="shared" si="3"/>
        <v>5.9000000000000163E-3</v>
      </c>
    </row>
    <row r="30" spans="2:18" s="2" customFormat="1">
      <c r="B30">
        <v>-2</v>
      </c>
      <c r="C30">
        <v>-1</v>
      </c>
      <c r="D30" s="1">
        <v>17.551400000000001</v>
      </c>
      <c r="E30" s="1">
        <v>16.958400000000001</v>
      </c>
      <c r="F30" s="5">
        <f t="shared" si="0"/>
        <v>0.59299999999999997</v>
      </c>
      <c r="G30" s="6"/>
      <c r="H30" s="1">
        <v>0.10750899999999999</v>
      </c>
      <c r="I30" s="1">
        <v>0.107555</v>
      </c>
      <c r="J30" s="5">
        <f t="shared" si="1"/>
        <v>-4.6000000000004371E-5</v>
      </c>
      <c r="K30" s="6"/>
      <c r="L30" s="1">
        <v>0.3997</v>
      </c>
      <c r="M30" s="1">
        <v>0.36859999999999998</v>
      </c>
      <c r="N30" s="8">
        <f t="shared" si="2"/>
        <v>3.1100000000000017E-2</v>
      </c>
      <c r="O30" s="7"/>
      <c r="P30" s="1">
        <v>0.36099999999999999</v>
      </c>
      <c r="Q30" s="1">
        <v>0.32769999999999999</v>
      </c>
      <c r="R30" s="8">
        <f t="shared" si="3"/>
        <v>3.3299999999999996E-2</v>
      </c>
    </row>
    <row r="31" spans="2:18" s="2" customFormat="1">
      <c r="B31">
        <v>-3</v>
      </c>
      <c r="C31">
        <v>-1</v>
      </c>
      <c r="D31" s="1">
        <v>19.006</v>
      </c>
      <c r="E31" s="1">
        <v>17.681100000000001</v>
      </c>
      <c r="F31" s="5">
        <f t="shared" si="0"/>
        <v>1.3248999999999995</v>
      </c>
      <c r="G31" s="6"/>
      <c r="H31" s="1">
        <v>0.125915</v>
      </c>
      <c r="I31" s="1">
        <v>0.10906100000000001</v>
      </c>
      <c r="J31" s="5">
        <f t="shared" si="1"/>
        <v>1.6853999999999994E-2</v>
      </c>
      <c r="K31" s="6"/>
      <c r="L31" s="1">
        <v>0.35249999999999998</v>
      </c>
      <c r="M31" s="1">
        <v>0.39229999999999998</v>
      </c>
      <c r="N31" s="8">
        <f t="shared" si="2"/>
        <v>-3.9800000000000002E-2</v>
      </c>
      <c r="O31" s="7"/>
      <c r="P31" s="1">
        <v>0.28270000000000001</v>
      </c>
      <c r="Q31" s="1">
        <v>0.35210000000000002</v>
      </c>
      <c r="R31" s="8">
        <f t="shared" si="3"/>
        <v>-6.9400000000000017E-2</v>
      </c>
    </row>
    <row r="32" spans="2:18" s="2" customFormat="1">
      <c r="B32">
        <v>-4</v>
      </c>
      <c r="C32">
        <v>-1</v>
      </c>
      <c r="D32" s="1">
        <v>16.8005</v>
      </c>
      <c r="E32" s="1">
        <v>17.157599999999999</v>
      </c>
      <c r="F32" s="5">
        <f t="shared" si="0"/>
        <v>-0.35709999999999908</v>
      </c>
      <c r="G32" s="6"/>
      <c r="H32" s="1">
        <v>0.106155</v>
      </c>
      <c r="I32" s="1">
        <v>0.107958</v>
      </c>
      <c r="J32" s="5">
        <f t="shared" si="1"/>
        <v>-1.802999999999999E-3</v>
      </c>
      <c r="K32" s="6"/>
      <c r="L32" s="1">
        <v>0.4052</v>
      </c>
      <c r="M32" s="1">
        <v>0.41889999999999999</v>
      </c>
      <c r="N32" s="8">
        <f t="shared" si="2"/>
        <v>-1.369999999999999E-2</v>
      </c>
      <c r="O32" s="7"/>
      <c r="P32" s="1">
        <v>0.36859999999999998</v>
      </c>
      <c r="Q32" s="1">
        <v>0.36570000000000003</v>
      </c>
      <c r="R32" s="8">
        <f t="shared" si="3"/>
        <v>2.8999999999999582E-3</v>
      </c>
    </row>
    <row r="33" spans="2:18" s="2" customFormat="1">
      <c r="B33">
        <v>-5</v>
      </c>
      <c r="C33">
        <v>-1</v>
      </c>
      <c r="D33" s="1">
        <v>16.234200000000001</v>
      </c>
      <c r="E33" s="1">
        <v>16.448399999999999</v>
      </c>
      <c r="F33" s="5">
        <f t="shared" si="0"/>
        <v>-0.21419999999999817</v>
      </c>
      <c r="G33" s="6"/>
      <c r="H33" s="1">
        <v>9.9496500000000002E-2</v>
      </c>
      <c r="I33" s="1">
        <v>0.102358</v>
      </c>
      <c r="J33" s="5">
        <f t="shared" si="1"/>
        <v>-2.8615000000000029E-3</v>
      </c>
      <c r="K33" s="6"/>
      <c r="L33" s="1">
        <v>0.41260000000000002</v>
      </c>
      <c r="M33" s="1">
        <v>0.44130000000000003</v>
      </c>
      <c r="N33" s="8">
        <f t="shared" si="2"/>
        <v>-2.8700000000000003E-2</v>
      </c>
      <c r="O33" s="7"/>
      <c r="P33" s="1">
        <v>0.38719999999999999</v>
      </c>
      <c r="Q33" s="1">
        <v>0.41260000000000002</v>
      </c>
      <c r="R33" s="8">
        <f t="shared" si="3"/>
        <v>-2.5400000000000034E-2</v>
      </c>
    </row>
    <row r="34" spans="2:18" s="2" customFormat="1">
      <c r="B34">
        <v>-5</v>
      </c>
      <c r="C34">
        <v>0</v>
      </c>
      <c r="D34" s="1">
        <v>16.042100000000001</v>
      </c>
      <c r="E34" s="1">
        <v>16.700500000000002</v>
      </c>
      <c r="F34" s="5">
        <f t="shared" si="0"/>
        <v>-0.65840000000000032</v>
      </c>
      <c r="G34" s="6"/>
      <c r="H34" s="1">
        <v>9.9238699999999999E-2</v>
      </c>
      <c r="I34" s="1">
        <v>0.10606500000000001</v>
      </c>
      <c r="J34" s="5">
        <f t="shared" si="1"/>
        <v>-6.8263000000000074E-3</v>
      </c>
      <c r="K34" s="6"/>
      <c r="L34" s="1">
        <v>0.42020000000000002</v>
      </c>
      <c r="M34" s="1">
        <v>0.41870000000000002</v>
      </c>
      <c r="N34" s="8">
        <f t="shared" si="2"/>
        <v>1.5000000000000013E-3</v>
      </c>
      <c r="O34" s="7"/>
      <c r="P34" s="1">
        <v>0.3856</v>
      </c>
      <c r="Q34" s="1">
        <v>0.38700000000000001</v>
      </c>
      <c r="R34" s="8">
        <f t="shared" si="3"/>
        <v>-1.4000000000000123E-3</v>
      </c>
    </row>
    <row r="35" spans="2:18" s="2" customFormat="1">
      <c r="B35">
        <v>-4</v>
      </c>
      <c r="C35">
        <v>0</v>
      </c>
      <c r="D35" s="1">
        <v>16.0352</v>
      </c>
      <c r="E35" s="1">
        <v>17.2012</v>
      </c>
      <c r="F35" s="5">
        <f t="shared" si="0"/>
        <v>-1.1660000000000004</v>
      </c>
      <c r="G35" s="6"/>
      <c r="H35" s="1">
        <v>0.10016799999999999</v>
      </c>
      <c r="I35" s="1">
        <v>0.10783</v>
      </c>
      <c r="J35" s="5">
        <f t="shared" si="1"/>
        <v>-7.6620000000000021E-3</v>
      </c>
      <c r="K35" s="6"/>
      <c r="L35" s="1">
        <v>0.39019999999999999</v>
      </c>
      <c r="M35" s="1">
        <v>0.39500000000000002</v>
      </c>
      <c r="N35" s="8">
        <f t="shared" si="2"/>
        <v>-4.8000000000000265E-3</v>
      </c>
      <c r="O35" s="7"/>
      <c r="P35" s="1">
        <v>0.36109999999999998</v>
      </c>
      <c r="Q35" s="1">
        <v>0.3342</v>
      </c>
      <c r="R35" s="8">
        <f t="shared" si="3"/>
        <v>2.6899999999999979E-2</v>
      </c>
    </row>
    <row r="36" spans="2:18" s="2" customFormat="1">
      <c r="B36">
        <v>-3</v>
      </c>
      <c r="C36">
        <v>0</v>
      </c>
      <c r="D36" s="1">
        <v>17.275099999999998</v>
      </c>
      <c r="E36" s="1">
        <v>16.724699999999999</v>
      </c>
      <c r="F36" s="5">
        <f t="shared" si="0"/>
        <v>0.55039999999999978</v>
      </c>
      <c r="G36" s="6"/>
      <c r="H36" s="1">
        <v>0.106956</v>
      </c>
      <c r="I36" s="1">
        <v>0.105559</v>
      </c>
      <c r="J36" s="5">
        <f t="shared" si="1"/>
        <v>1.3969999999999955E-3</v>
      </c>
      <c r="K36" s="6"/>
      <c r="L36" s="1">
        <v>0.4148</v>
      </c>
      <c r="M36" s="1">
        <v>0.43409999999999999</v>
      </c>
      <c r="N36" s="8">
        <f t="shared" si="2"/>
        <v>-1.9299999999999984E-2</v>
      </c>
      <c r="O36" s="7"/>
      <c r="P36" s="1">
        <v>0.38950000000000001</v>
      </c>
      <c r="Q36" s="1">
        <v>0.38679999999999998</v>
      </c>
      <c r="R36" s="8">
        <f t="shared" si="3"/>
        <v>2.7000000000000357E-3</v>
      </c>
    </row>
    <row r="37" spans="2:18" s="2" customFormat="1">
      <c r="B37">
        <v>-2</v>
      </c>
      <c r="C37">
        <v>0</v>
      </c>
      <c r="D37" s="1">
        <v>17.363700000000001</v>
      </c>
      <c r="E37" s="1">
        <v>17.673400000000001</v>
      </c>
      <c r="F37" s="5">
        <f t="shared" si="0"/>
        <v>-0.30969999999999942</v>
      </c>
      <c r="G37" s="6"/>
      <c r="H37" s="1">
        <v>0.105335</v>
      </c>
      <c r="I37" s="1">
        <v>0.10938100000000001</v>
      </c>
      <c r="J37" s="5">
        <f t="shared" si="1"/>
        <v>-4.0460000000000079E-3</v>
      </c>
      <c r="K37" s="6"/>
      <c r="L37" s="1">
        <v>0.42620000000000002</v>
      </c>
      <c r="M37" s="1">
        <v>0.379</v>
      </c>
      <c r="N37" s="8">
        <f t="shared" si="2"/>
        <v>4.720000000000002E-2</v>
      </c>
      <c r="O37" s="7"/>
      <c r="P37" s="1">
        <v>0.39500000000000002</v>
      </c>
      <c r="Q37" s="1">
        <v>0.35270000000000001</v>
      </c>
      <c r="R37" s="8">
        <f t="shared" si="3"/>
        <v>4.2300000000000004E-2</v>
      </c>
    </row>
    <row r="38" spans="2:18" s="2" customFormat="1">
      <c r="B38">
        <v>-1</v>
      </c>
      <c r="C38">
        <v>0</v>
      </c>
      <c r="D38" s="1">
        <v>16.372599999999998</v>
      </c>
      <c r="E38" s="1">
        <v>17.411799999999999</v>
      </c>
      <c r="F38" s="5">
        <f t="shared" si="0"/>
        <v>-1.039200000000001</v>
      </c>
      <c r="G38" s="6"/>
      <c r="H38" s="1">
        <v>0.10119</v>
      </c>
      <c r="I38" s="1">
        <v>0.106435</v>
      </c>
      <c r="J38" s="5">
        <f t="shared" si="1"/>
        <v>-5.2449999999999997E-3</v>
      </c>
      <c r="K38" s="6"/>
      <c r="L38" s="1">
        <v>0.43709999999999999</v>
      </c>
      <c r="M38" s="1">
        <v>0.41160000000000002</v>
      </c>
      <c r="N38" s="8">
        <f t="shared" si="2"/>
        <v>2.5499999999999967E-2</v>
      </c>
      <c r="O38" s="7"/>
      <c r="P38" s="1">
        <v>0.3997</v>
      </c>
      <c r="Q38" s="1">
        <v>0.36959999999999998</v>
      </c>
      <c r="R38" s="8">
        <f t="shared" si="3"/>
        <v>3.0100000000000016E-2</v>
      </c>
    </row>
    <row r="39" spans="2:18" s="2" customFormat="1">
      <c r="B39">
        <v>0</v>
      </c>
      <c r="C39">
        <v>0</v>
      </c>
      <c r="D39" s="1">
        <v>18.382100000000001</v>
      </c>
      <c r="E39" s="1">
        <v>18.2331</v>
      </c>
      <c r="F39" s="5">
        <f t="shared" si="0"/>
        <v>0.14900000000000091</v>
      </c>
      <c r="G39" s="6"/>
      <c r="H39" s="1">
        <v>0.111418</v>
      </c>
      <c r="I39" s="1">
        <v>0.10657700000000001</v>
      </c>
      <c r="J39" s="5">
        <f t="shared" si="1"/>
        <v>4.8409999999999981E-3</v>
      </c>
      <c r="K39" s="6"/>
      <c r="L39" s="1">
        <v>0.40089999999999998</v>
      </c>
      <c r="M39" s="1">
        <v>0.39960000000000001</v>
      </c>
      <c r="N39" s="8">
        <f t="shared" si="2"/>
        <v>1.2999999999999678E-3</v>
      </c>
      <c r="O39" s="7"/>
      <c r="P39" s="1">
        <v>0.37959999999999999</v>
      </c>
      <c r="Q39" s="1">
        <v>0.3533</v>
      </c>
      <c r="R39" s="8">
        <f t="shared" si="3"/>
        <v>2.629999999999999E-2</v>
      </c>
    </row>
    <row r="40" spans="2:18" s="2" customFormat="1">
      <c r="B40">
        <v>1</v>
      </c>
      <c r="C40">
        <v>0</v>
      </c>
      <c r="D40" s="1">
        <v>16.892199999999999</v>
      </c>
      <c r="E40" s="1">
        <v>17.277699999999999</v>
      </c>
      <c r="F40" s="5">
        <f t="shared" si="0"/>
        <v>-0.3855000000000004</v>
      </c>
      <c r="G40" s="6"/>
      <c r="H40" s="1">
        <v>0.102593</v>
      </c>
      <c r="I40" s="1">
        <v>0.10630000000000001</v>
      </c>
      <c r="J40" s="5">
        <f t="shared" si="1"/>
        <v>-3.707000000000002E-3</v>
      </c>
      <c r="K40" s="6"/>
      <c r="L40" s="1">
        <v>0.40039999999999998</v>
      </c>
      <c r="M40" s="1">
        <v>0.42970000000000003</v>
      </c>
      <c r="N40" s="8">
        <f t="shared" si="2"/>
        <v>-2.9300000000000048E-2</v>
      </c>
      <c r="O40" s="7"/>
      <c r="P40" s="1">
        <v>0.35149999999999998</v>
      </c>
      <c r="Q40" s="1">
        <v>0.39229999999999998</v>
      </c>
      <c r="R40" s="8">
        <f t="shared" si="3"/>
        <v>-4.0800000000000003E-2</v>
      </c>
    </row>
    <row r="41" spans="2:18" s="2" customFormat="1">
      <c r="B41">
        <v>2</v>
      </c>
      <c r="C41">
        <v>0</v>
      </c>
      <c r="D41" s="1">
        <v>17.345700000000001</v>
      </c>
      <c r="E41" s="1">
        <v>16.179400000000001</v>
      </c>
      <c r="F41" s="5">
        <f t="shared" si="0"/>
        <v>1.1662999999999997</v>
      </c>
      <c r="G41" s="6"/>
      <c r="H41" s="1">
        <v>0.108433</v>
      </c>
      <c r="I41" s="1">
        <v>9.7178299999999995E-2</v>
      </c>
      <c r="J41" s="5">
        <f t="shared" si="1"/>
        <v>1.1254700000000006E-2</v>
      </c>
      <c r="K41" s="6"/>
      <c r="L41" s="1">
        <v>0.4012</v>
      </c>
      <c r="M41" s="1">
        <v>0.42620000000000002</v>
      </c>
      <c r="N41" s="8">
        <f t="shared" si="2"/>
        <v>-2.5000000000000022E-2</v>
      </c>
      <c r="O41" s="7"/>
      <c r="P41" s="1">
        <v>0.34670000000000001</v>
      </c>
      <c r="Q41" s="1">
        <v>0.376</v>
      </c>
      <c r="R41" s="8">
        <f t="shared" si="3"/>
        <v>-2.9299999999999993E-2</v>
      </c>
    </row>
    <row r="42" spans="2:18" s="2" customFormat="1">
      <c r="B42">
        <v>3</v>
      </c>
      <c r="C42">
        <v>0</v>
      </c>
      <c r="D42" s="1">
        <v>16.710699999999999</v>
      </c>
      <c r="E42" s="1">
        <v>18.4056</v>
      </c>
      <c r="F42" s="5">
        <f t="shared" si="0"/>
        <v>-1.6949000000000005</v>
      </c>
      <c r="G42" s="6"/>
      <c r="H42" s="1">
        <v>0.105722</v>
      </c>
      <c r="I42" s="1">
        <v>0.118129</v>
      </c>
      <c r="J42" s="5">
        <f t="shared" si="1"/>
        <v>-1.2407000000000001E-2</v>
      </c>
      <c r="K42" s="6"/>
      <c r="L42" s="1">
        <v>0.40839999999999999</v>
      </c>
      <c r="M42" s="1">
        <v>0.39069999999999999</v>
      </c>
      <c r="N42" s="8">
        <f t="shared" si="2"/>
        <v>1.7699999999999994E-2</v>
      </c>
      <c r="O42" s="7"/>
      <c r="P42" s="1">
        <v>0.36370000000000002</v>
      </c>
      <c r="Q42" s="1">
        <v>0.35639999999999999</v>
      </c>
      <c r="R42" s="8">
        <f t="shared" si="3"/>
        <v>7.3000000000000287E-3</v>
      </c>
    </row>
    <row r="43" spans="2:18" s="2" customFormat="1">
      <c r="B43">
        <v>4</v>
      </c>
      <c r="C43">
        <v>0</v>
      </c>
      <c r="D43" s="1">
        <v>17.697900000000001</v>
      </c>
      <c r="E43" s="1">
        <v>17.287299999999998</v>
      </c>
      <c r="F43" s="5">
        <f t="shared" si="0"/>
        <v>0.4106000000000023</v>
      </c>
      <c r="G43" s="6"/>
      <c r="H43" s="1">
        <v>0.110774</v>
      </c>
      <c r="I43" s="1">
        <v>0.10906100000000001</v>
      </c>
      <c r="J43" s="5">
        <f t="shared" si="1"/>
        <v>1.7129999999999923E-3</v>
      </c>
      <c r="K43" s="6"/>
      <c r="L43" s="1">
        <v>0.37140000000000001</v>
      </c>
      <c r="M43" s="1">
        <v>0.38919999999999999</v>
      </c>
      <c r="N43" s="8">
        <f t="shared" si="2"/>
        <v>-1.7799999999999983E-2</v>
      </c>
      <c r="O43" s="7"/>
      <c r="P43" s="1">
        <v>0.33379999999999999</v>
      </c>
      <c r="Q43" s="1">
        <v>0.35160000000000002</v>
      </c>
      <c r="R43" s="8">
        <f t="shared" si="3"/>
        <v>-1.7800000000000038E-2</v>
      </c>
    </row>
    <row r="44" spans="2:18" s="2" customFormat="1">
      <c r="B44">
        <v>5</v>
      </c>
      <c r="C44">
        <v>0</v>
      </c>
      <c r="D44" s="1">
        <v>17.7486</v>
      </c>
      <c r="E44" s="1">
        <v>17.1494</v>
      </c>
      <c r="F44" s="5">
        <f t="shared" si="0"/>
        <v>0.59919999999999973</v>
      </c>
      <c r="G44" s="6"/>
      <c r="H44" s="1">
        <v>0.116601</v>
      </c>
      <c r="I44" s="1">
        <v>0.10578700000000001</v>
      </c>
      <c r="J44" s="5">
        <f t="shared" si="1"/>
        <v>1.081399999999999E-2</v>
      </c>
      <c r="K44" s="6"/>
      <c r="L44" s="1">
        <v>0.38109999999999999</v>
      </c>
      <c r="M44" s="1">
        <v>0.4194</v>
      </c>
      <c r="N44" s="8">
        <f t="shared" si="2"/>
        <v>-3.8300000000000001E-2</v>
      </c>
      <c r="O44" s="7"/>
      <c r="P44" s="1">
        <v>0.3054</v>
      </c>
      <c r="Q44" s="1">
        <v>0.3987</v>
      </c>
      <c r="R44" s="8">
        <f t="shared" si="3"/>
        <v>-9.3299999999999994E-2</v>
      </c>
    </row>
    <row r="45" spans="2:18" s="2" customFormat="1">
      <c r="B45">
        <v>5</v>
      </c>
      <c r="C45">
        <v>1</v>
      </c>
      <c r="D45" s="1">
        <v>17.698</v>
      </c>
      <c r="E45" s="1">
        <v>17.015499999999999</v>
      </c>
      <c r="F45" s="5">
        <f t="shared" si="0"/>
        <v>0.68250000000000099</v>
      </c>
      <c r="G45" s="6"/>
      <c r="H45" s="1">
        <v>0.11516700000000001</v>
      </c>
      <c r="I45" s="1">
        <v>0.10509599999999999</v>
      </c>
      <c r="J45" s="5">
        <f t="shared" si="1"/>
        <v>1.007100000000001E-2</v>
      </c>
      <c r="K45" s="6"/>
      <c r="L45" s="1">
        <v>0.38400000000000001</v>
      </c>
      <c r="M45" s="1">
        <v>0.40770000000000001</v>
      </c>
      <c r="N45" s="8">
        <f t="shared" si="2"/>
        <v>-2.3699999999999999E-2</v>
      </c>
      <c r="O45" s="7"/>
      <c r="P45" s="1">
        <v>0.35920000000000002</v>
      </c>
      <c r="Q45" s="1">
        <v>0.38040000000000002</v>
      </c>
      <c r="R45" s="8">
        <f t="shared" si="3"/>
        <v>-2.1199999999999997E-2</v>
      </c>
    </row>
    <row r="46" spans="2:18" s="2" customFormat="1">
      <c r="B46">
        <v>3</v>
      </c>
      <c r="C46">
        <v>1</v>
      </c>
      <c r="D46" s="1">
        <v>15.5914</v>
      </c>
      <c r="E46" s="1">
        <v>17.169599999999999</v>
      </c>
      <c r="F46" s="5">
        <f t="shared" si="0"/>
        <v>-1.5781999999999989</v>
      </c>
      <c r="G46" s="6"/>
      <c r="H46" s="1">
        <v>0.108735</v>
      </c>
      <c r="I46" s="1">
        <v>0.109822</v>
      </c>
      <c r="J46" s="5">
        <f t="shared" si="1"/>
        <v>-1.0870000000000046E-3</v>
      </c>
      <c r="K46" s="6"/>
      <c r="L46" s="1">
        <v>0.39119999999999999</v>
      </c>
      <c r="M46" s="1">
        <v>0.36840000000000001</v>
      </c>
      <c r="N46" s="8">
        <f t="shared" si="2"/>
        <v>2.2799999999999987E-2</v>
      </c>
      <c r="O46" s="7"/>
      <c r="P46" s="1">
        <v>0.35570000000000002</v>
      </c>
      <c r="Q46" s="1">
        <v>0.31790000000000002</v>
      </c>
      <c r="R46" s="8">
        <f t="shared" si="3"/>
        <v>3.78E-2</v>
      </c>
    </row>
    <row r="47" spans="2:18" s="2" customFormat="1">
      <c r="B47">
        <v>2</v>
      </c>
      <c r="C47">
        <v>1</v>
      </c>
      <c r="D47" s="1">
        <v>18.304300000000001</v>
      </c>
      <c r="E47" s="1">
        <v>17.678699999999999</v>
      </c>
      <c r="F47" s="5">
        <f t="shared" si="0"/>
        <v>0.62560000000000215</v>
      </c>
      <c r="G47" s="6"/>
      <c r="H47" s="1">
        <v>0.11523700000000001</v>
      </c>
      <c r="I47" s="1">
        <v>0.113507</v>
      </c>
      <c r="J47" s="5">
        <f t="shared" si="1"/>
        <v>1.7300000000000093E-3</v>
      </c>
      <c r="K47" s="6"/>
      <c r="L47" s="1">
        <v>0.38219999999999998</v>
      </c>
      <c r="M47" s="1">
        <v>0.39050000000000001</v>
      </c>
      <c r="N47" s="8">
        <f t="shared" si="2"/>
        <v>-8.3000000000000296E-3</v>
      </c>
      <c r="O47" s="7"/>
      <c r="P47" s="1">
        <v>0.3392</v>
      </c>
      <c r="Q47" s="1">
        <v>0.36030000000000001</v>
      </c>
      <c r="R47" s="8">
        <f t="shared" si="3"/>
        <v>-2.1100000000000008E-2</v>
      </c>
    </row>
    <row r="48" spans="2:18" s="2" customFormat="1">
      <c r="B48">
        <v>1</v>
      </c>
      <c r="C48">
        <v>1</v>
      </c>
      <c r="D48" s="1">
        <v>17.654299999999999</v>
      </c>
      <c r="E48" s="1">
        <v>16.638200000000001</v>
      </c>
      <c r="F48" s="5">
        <f t="shared" si="0"/>
        <v>1.016099999999998</v>
      </c>
      <c r="G48" s="6"/>
      <c r="H48" s="1">
        <v>0.10846699999999999</v>
      </c>
      <c r="I48" s="1">
        <v>0.10533099999999999</v>
      </c>
      <c r="J48" s="5">
        <f t="shared" si="1"/>
        <v>3.1359999999999999E-3</v>
      </c>
      <c r="K48" s="6"/>
      <c r="L48" s="1">
        <v>0.38090000000000002</v>
      </c>
      <c r="M48" s="1">
        <v>0.42580000000000001</v>
      </c>
      <c r="N48" s="8">
        <f t="shared" si="2"/>
        <v>-4.4899999999999995E-2</v>
      </c>
      <c r="O48" s="7"/>
      <c r="P48" s="1">
        <v>0.31719999999999998</v>
      </c>
      <c r="Q48" s="1">
        <v>0.37130000000000002</v>
      </c>
      <c r="R48" s="8">
        <f t="shared" si="3"/>
        <v>-5.4100000000000037E-2</v>
      </c>
    </row>
    <row r="49" spans="2:18" s="2" customFormat="1">
      <c r="B49">
        <v>0</v>
      </c>
      <c r="C49">
        <v>1</v>
      </c>
      <c r="D49" s="1">
        <v>17.209299999999999</v>
      </c>
      <c r="E49" s="1">
        <v>16.690000000000001</v>
      </c>
      <c r="F49" s="5">
        <f t="shared" si="0"/>
        <v>0.51929999999999765</v>
      </c>
      <c r="G49" s="6"/>
      <c r="H49" s="1">
        <v>0.107055</v>
      </c>
      <c r="I49" s="1">
        <v>0.103078</v>
      </c>
      <c r="J49" s="5">
        <f t="shared" si="1"/>
        <v>3.9769999999999944E-3</v>
      </c>
      <c r="K49" s="6"/>
      <c r="L49" s="1">
        <v>0.4123</v>
      </c>
      <c r="M49" s="1">
        <v>0.42480000000000001</v>
      </c>
      <c r="N49" s="8">
        <f t="shared" si="2"/>
        <v>-1.2500000000000011E-2</v>
      </c>
      <c r="O49" s="7"/>
      <c r="P49" s="1">
        <v>0.3584</v>
      </c>
      <c r="Q49" s="1">
        <v>0.36299999999999999</v>
      </c>
      <c r="R49" s="8">
        <f t="shared" si="3"/>
        <v>-4.599999999999993E-3</v>
      </c>
    </row>
    <row r="50" spans="2:18" s="2" customFormat="1">
      <c r="B50">
        <v>-1</v>
      </c>
      <c r="C50">
        <v>1</v>
      </c>
      <c r="D50" s="1">
        <v>16.896799999999999</v>
      </c>
      <c r="E50" s="1">
        <v>16.705100000000002</v>
      </c>
      <c r="F50" s="5">
        <f t="shared" si="0"/>
        <v>0.19169999999999732</v>
      </c>
      <c r="G50" s="6"/>
      <c r="H50" s="1">
        <v>0.10249999999999999</v>
      </c>
      <c r="I50" s="1">
        <v>0.105833</v>
      </c>
      <c r="J50" s="5">
        <f t="shared" si="1"/>
        <v>-3.3330000000000026E-3</v>
      </c>
      <c r="K50" s="6"/>
      <c r="L50" s="1">
        <v>0.39240000000000003</v>
      </c>
      <c r="M50" s="1">
        <v>0.3926</v>
      </c>
      <c r="N50" s="8">
        <f t="shared" si="2"/>
        <v>-1.9999999999997797E-4</v>
      </c>
      <c r="O50" s="7"/>
      <c r="P50" s="1">
        <v>0.36009999999999998</v>
      </c>
      <c r="Q50" s="1">
        <v>0.35720000000000002</v>
      </c>
      <c r="R50" s="8">
        <f t="shared" si="3"/>
        <v>2.8999999999999582E-3</v>
      </c>
    </row>
    <row r="51" spans="2:18" s="2" customFormat="1">
      <c r="B51">
        <v>-2</v>
      </c>
      <c r="C51">
        <v>1</v>
      </c>
      <c r="D51" s="1">
        <v>17.6905</v>
      </c>
      <c r="E51" s="1">
        <v>16.847999999999999</v>
      </c>
      <c r="F51" s="5">
        <f t="shared" si="0"/>
        <v>0.84250000000000114</v>
      </c>
      <c r="G51" s="6"/>
      <c r="H51" s="1">
        <v>0.109199</v>
      </c>
      <c r="I51" s="1">
        <v>0.105854</v>
      </c>
      <c r="J51" s="5">
        <f t="shared" si="1"/>
        <v>3.3450000000000008E-3</v>
      </c>
      <c r="K51" s="6"/>
      <c r="L51" s="1">
        <v>0.4284</v>
      </c>
      <c r="M51" s="1">
        <v>0.39129999999999998</v>
      </c>
      <c r="N51" s="8">
        <f t="shared" si="2"/>
        <v>3.7100000000000022E-2</v>
      </c>
      <c r="O51" s="7"/>
      <c r="P51" s="1">
        <v>0.4007</v>
      </c>
      <c r="Q51" s="1">
        <v>0.35010000000000002</v>
      </c>
      <c r="R51" s="8">
        <f t="shared" si="3"/>
        <v>5.0599999999999978E-2</v>
      </c>
    </row>
    <row r="52" spans="2:18" s="2" customFormat="1">
      <c r="B52">
        <v>-3</v>
      </c>
      <c r="C52">
        <v>1</v>
      </c>
      <c r="D52" s="1">
        <v>16.7456</v>
      </c>
      <c r="E52" s="1">
        <v>17.526199999999999</v>
      </c>
      <c r="F52" s="5">
        <f t="shared" si="0"/>
        <v>-0.78059999999999974</v>
      </c>
      <c r="G52" s="6"/>
      <c r="H52" s="1">
        <v>0.10617699999999999</v>
      </c>
      <c r="I52" s="1">
        <v>0.109374</v>
      </c>
      <c r="J52" s="5">
        <f t="shared" si="1"/>
        <v>-3.1970000000000054E-3</v>
      </c>
      <c r="K52" s="6"/>
      <c r="L52" s="1">
        <v>0.41239999999999999</v>
      </c>
      <c r="M52" s="1">
        <v>0.40400000000000003</v>
      </c>
      <c r="N52" s="8">
        <f t="shared" si="2"/>
        <v>8.3999999999999631E-3</v>
      </c>
      <c r="O52" s="7"/>
      <c r="P52" s="1">
        <v>0.37769999999999998</v>
      </c>
      <c r="Q52" s="1">
        <v>0.35920000000000002</v>
      </c>
      <c r="R52" s="8">
        <f t="shared" si="3"/>
        <v>1.8499999999999961E-2</v>
      </c>
    </row>
    <row r="53" spans="2:18" s="2" customFormat="1">
      <c r="B53">
        <v>-4</v>
      </c>
      <c r="C53">
        <v>1</v>
      </c>
      <c r="D53" s="1">
        <v>17.5106</v>
      </c>
      <c r="E53" s="1">
        <v>16.520399999999999</v>
      </c>
      <c r="F53" s="5">
        <f t="shared" si="0"/>
        <v>0.99020000000000152</v>
      </c>
      <c r="G53" s="6"/>
      <c r="H53" s="1">
        <v>0.111674</v>
      </c>
      <c r="I53" s="1">
        <v>0.101506</v>
      </c>
      <c r="J53" s="5">
        <f t="shared" si="1"/>
        <v>1.0167999999999996E-2</v>
      </c>
      <c r="K53" s="6"/>
      <c r="L53" s="1">
        <v>0.4012</v>
      </c>
      <c r="M53" s="1">
        <v>0.45660000000000001</v>
      </c>
      <c r="N53" s="8">
        <f t="shared" si="2"/>
        <v>-5.5400000000000005E-2</v>
      </c>
      <c r="O53" s="7"/>
      <c r="P53" s="1">
        <v>0.36480000000000001</v>
      </c>
      <c r="Q53" s="1">
        <v>0.40479999999999999</v>
      </c>
      <c r="R53" s="8">
        <f t="shared" si="3"/>
        <v>-3.999999999999998E-2</v>
      </c>
    </row>
    <row r="54" spans="2:18" s="2" customFormat="1">
      <c r="B54">
        <v>-5</v>
      </c>
      <c r="C54">
        <v>1</v>
      </c>
      <c r="D54" s="1">
        <v>16.516100000000002</v>
      </c>
      <c r="E54" s="1">
        <v>16.357700000000001</v>
      </c>
      <c r="F54" s="5">
        <f t="shared" si="0"/>
        <v>0.15840000000000032</v>
      </c>
      <c r="G54" s="6"/>
      <c r="H54" s="1">
        <v>0.10641100000000001</v>
      </c>
      <c r="I54" s="1">
        <v>0.10875</v>
      </c>
      <c r="J54" s="5">
        <f t="shared" si="1"/>
        <v>-2.3389999999999939E-3</v>
      </c>
      <c r="K54" s="6"/>
      <c r="L54" s="1">
        <v>0.39329999999999998</v>
      </c>
      <c r="M54" s="1">
        <v>0.40739999999999998</v>
      </c>
      <c r="N54" s="8">
        <f t="shared" si="2"/>
        <v>-1.4100000000000001E-2</v>
      </c>
      <c r="O54" s="7"/>
      <c r="P54" s="1">
        <v>0.35720000000000002</v>
      </c>
      <c r="Q54" s="1">
        <v>0.37259999999999999</v>
      </c>
      <c r="R54" s="8">
        <f t="shared" si="3"/>
        <v>-1.5399999999999969E-2</v>
      </c>
    </row>
    <row r="55" spans="2:18" s="2" customFormat="1">
      <c r="B55">
        <v>-4</v>
      </c>
      <c r="C55">
        <v>2</v>
      </c>
      <c r="D55" s="1">
        <v>16.059899999999999</v>
      </c>
      <c r="E55" s="1">
        <v>15.5974</v>
      </c>
      <c r="F55" s="5">
        <f t="shared" si="0"/>
        <v>0.46249999999999858</v>
      </c>
      <c r="G55" s="6"/>
      <c r="H55" s="1">
        <v>0.102538</v>
      </c>
      <c r="I55" s="1">
        <v>0.100021</v>
      </c>
      <c r="J55" s="5">
        <f t="shared" si="1"/>
        <v>2.5170000000000053E-3</v>
      </c>
      <c r="K55" s="6"/>
      <c r="L55" s="1">
        <v>0.43580000000000002</v>
      </c>
      <c r="M55" s="1">
        <v>0.43280000000000002</v>
      </c>
      <c r="N55" s="8">
        <f t="shared" si="2"/>
        <v>3.0000000000000027E-3</v>
      </c>
      <c r="O55" s="7"/>
      <c r="P55" s="1">
        <v>0.3765</v>
      </c>
      <c r="Q55" s="1">
        <v>0.38379999999999997</v>
      </c>
      <c r="R55" s="8">
        <f t="shared" si="3"/>
        <v>-7.2999999999999732E-3</v>
      </c>
    </row>
    <row r="56" spans="2:18" s="2" customFormat="1">
      <c r="B56">
        <v>-3</v>
      </c>
      <c r="C56">
        <v>2</v>
      </c>
      <c r="D56" s="1">
        <v>17.514500000000002</v>
      </c>
      <c r="E56" s="1">
        <v>16.0946</v>
      </c>
      <c r="F56" s="5">
        <f t="shared" si="0"/>
        <v>1.4199000000000019</v>
      </c>
      <c r="G56" s="6"/>
      <c r="H56" s="1">
        <v>0.112445</v>
      </c>
      <c r="I56" s="1">
        <v>0.102241</v>
      </c>
      <c r="J56" s="5">
        <f t="shared" si="1"/>
        <v>1.0204000000000005E-2</v>
      </c>
      <c r="K56" s="6"/>
      <c r="L56" s="1">
        <v>0.38240000000000002</v>
      </c>
      <c r="M56" s="1">
        <v>0.43590000000000001</v>
      </c>
      <c r="N56" s="8">
        <f t="shared" si="2"/>
        <v>-5.3499999999999992E-2</v>
      </c>
      <c r="O56" s="7"/>
      <c r="P56" s="1">
        <v>0.32600000000000001</v>
      </c>
      <c r="Q56" s="1">
        <v>0.3931</v>
      </c>
      <c r="R56" s="8">
        <f t="shared" si="3"/>
        <v>-6.7099999999999993E-2</v>
      </c>
    </row>
    <row r="57" spans="2:18" s="2" customFormat="1">
      <c r="B57">
        <v>-2</v>
      </c>
      <c r="C57">
        <v>2</v>
      </c>
      <c r="D57" s="1">
        <v>16.883199999999999</v>
      </c>
      <c r="E57" s="1">
        <v>16.6677</v>
      </c>
      <c r="F57" s="5">
        <f t="shared" si="0"/>
        <v>0.21549999999999869</v>
      </c>
      <c r="G57" s="6"/>
      <c r="H57" s="1">
        <v>9.9957000000000004E-2</v>
      </c>
      <c r="I57" s="1">
        <v>0.104921</v>
      </c>
      <c r="J57" s="5">
        <f t="shared" si="1"/>
        <v>-4.9639999999999962E-3</v>
      </c>
      <c r="K57" s="6"/>
      <c r="L57" s="1">
        <v>0.45100000000000001</v>
      </c>
      <c r="M57" s="1">
        <v>0.40089999999999998</v>
      </c>
      <c r="N57" s="8">
        <f t="shared" si="2"/>
        <v>5.0100000000000033E-2</v>
      </c>
      <c r="O57" s="7"/>
      <c r="P57" s="1">
        <v>0.38790000000000002</v>
      </c>
      <c r="Q57" s="1">
        <v>0.36990000000000001</v>
      </c>
      <c r="R57" s="8">
        <f t="shared" si="3"/>
        <v>1.8000000000000016E-2</v>
      </c>
    </row>
    <row r="58" spans="2:18" s="2" customFormat="1">
      <c r="B58">
        <v>-1</v>
      </c>
      <c r="C58">
        <v>2</v>
      </c>
      <c r="D58" s="1">
        <v>17.325600000000001</v>
      </c>
      <c r="E58" s="1">
        <v>17.752099999999999</v>
      </c>
      <c r="F58" s="5">
        <f t="shared" si="0"/>
        <v>-0.42649999999999721</v>
      </c>
      <c r="G58" s="6"/>
      <c r="H58" s="1">
        <v>0.108837</v>
      </c>
      <c r="I58" s="1">
        <v>0.111854</v>
      </c>
      <c r="J58" s="5">
        <f t="shared" si="1"/>
        <v>-3.0169999999999919E-3</v>
      </c>
      <c r="K58" s="6"/>
      <c r="L58" s="1">
        <v>0.3982</v>
      </c>
      <c r="M58" s="1">
        <v>0.41420000000000001</v>
      </c>
      <c r="N58" s="8">
        <f t="shared" si="2"/>
        <v>-1.6000000000000014E-2</v>
      </c>
      <c r="O58" s="7"/>
      <c r="P58" s="1">
        <v>0.36420000000000002</v>
      </c>
      <c r="Q58" s="1">
        <v>0.3755</v>
      </c>
      <c r="R58" s="8">
        <f t="shared" si="3"/>
        <v>-1.1299999999999977E-2</v>
      </c>
    </row>
    <row r="59" spans="2:18" s="2" customFormat="1">
      <c r="B59">
        <v>0</v>
      </c>
      <c r="C59">
        <v>2</v>
      </c>
      <c r="D59" s="1">
        <v>17.4438</v>
      </c>
      <c r="E59" s="1">
        <v>16.679099999999998</v>
      </c>
      <c r="F59" s="5">
        <f t="shared" si="0"/>
        <v>0.76470000000000127</v>
      </c>
      <c r="G59" s="6"/>
      <c r="H59" s="1">
        <v>0.110502</v>
      </c>
      <c r="I59" s="1">
        <v>0.103044</v>
      </c>
      <c r="J59" s="5">
        <f t="shared" si="1"/>
        <v>7.4580000000000063E-3</v>
      </c>
      <c r="K59" s="6"/>
      <c r="L59" s="1">
        <v>0.39379999999999998</v>
      </c>
      <c r="M59" s="1">
        <v>0.4133</v>
      </c>
      <c r="N59" s="8">
        <f t="shared" si="2"/>
        <v>-1.9500000000000017E-2</v>
      </c>
      <c r="O59" s="7"/>
      <c r="P59" s="1">
        <v>0.35199999999999998</v>
      </c>
      <c r="Q59" s="1">
        <v>0.38600000000000001</v>
      </c>
      <c r="R59" s="8">
        <f t="shared" si="3"/>
        <v>-3.400000000000003E-2</v>
      </c>
    </row>
    <row r="60" spans="2:18" s="2" customFormat="1">
      <c r="B60">
        <v>1</v>
      </c>
      <c r="C60">
        <v>2</v>
      </c>
      <c r="D60" s="1">
        <v>17.4008</v>
      </c>
      <c r="E60" s="1">
        <v>17.504999999999999</v>
      </c>
      <c r="F60" s="5">
        <f t="shared" si="0"/>
        <v>-0.10419999999999874</v>
      </c>
      <c r="G60" s="6"/>
      <c r="H60" s="1">
        <v>0.11243499999999999</v>
      </c>
      <c r="I60" s="1">
        <v>0.109637</v>
      </c>
      <c r="J60" s="5">
        <f t="shared" si="1"/>
        <v>2.7979999999999949E-3</v>
      </c>
      <c r="K60" s="6"/>
      <c r="L60" s="1">
        <v>0.37819999999999998</v>
      </c>
      <c r="M60" s="1">
        <v>0.40379999999999999</v>
      </c>
      <c r="N60" s="8">
        <f t="shared" si="2"/>
        <v>-2.5600000000000012E-2</v>
      </c>
      <c r="O60" s="7"/>
      <c r="P60" s="1">
        <v>0.28170000000000001</v>
      </c>
      <c r="Q60" s="1">
        <v>0.36130000000000001</v>
      </c>
      <c r="R60" s="8">
        <f t="shared" si="3"/>
        <v>-7.9600000000000004E-2</v>
      </c>
    </row>
    <row r="61" spans="2:18" s="2" customFormat="1">
      <c r="B61">
        <v>2</v>
      </c>
      <c r="C61">
        <v>2</v>
      </c>
      <c r="D61" s="1">
        <v>17.014399999999998</v>
      </c>
      <c r="E61" s="1">
        <v>16.6312</v>
      </c>
      <c r="F61" s="5">
        <f t="shared" si="0"/>
        <v>0.38319999999999865</v>
      </c>
      <c r="G61" s="6"/>
      <c r="H61" s="1">
        <v>0.112631</v>
      </c>
      <c r="I61" s="1">
        <v>0.10649500000000001</v>
      </c>
      <c r="J61" s="5">
        <f t="shared" si="1"/>
        <v>6.1359999999999887E-3</v>
      </c>
      <c r="K61" s="6"/>
      <c r="L61" s="1">
        <v>0.38040000000000002</v>
      </c>
      <c r="M61" s="1">
        <v>0.40839999999999999</v>
      </c>
      <c r="N61" s="8">
        <f t="shared" si="2"/>
        <v>-2.7999999999999969E-2</v>
      </c>
      <c r="O61" s="7"/>
      <c r="P61" s="1">
        <v>0.34770000000000001</v>
      </c>
      <c r="Q61" s="1">
        <v>0.38059999999999999</v>
      </c>
      <c r="R61" s="8">
        <f t="shared" si="3"/>
        <v>-3.2899999999999985E-2</v>
      </c>
    </row>
    <row r="62" spans="2:18" s="2" customFormat="1">
      <c r="B62">
        <v>3</v>
      </c>
      <c r="C62">
        <v>2</v>
      </c>
      <c r="D62" s="1">
        <v>17.668800000000001</v>
      </c>
      <c r="E62" s="1">
        <v>17.703199999999999</v>
      </c>
      <c r="F62" s="5">
        <f t="shared" si="0"/>
        <v>-3.4399999999997988E-2</v>
      </c>
      <c r="G62" s="6"/>
      <c r="H62" s="1">
        <v>0.110412</v>
      </c>
      <c r="I62" s="1">
        <v>0.109642</v>
      </c>
      <c r="J62" s="5">
        <f t="shared" si="1"/>
        <v>7.6999999999999291E-4</v>
      </c>
      <c r="K62" s="6"/>
      <c r="L62" s="1">
        <v>0.39460000000000001</v>
      </c>
      <c r="M62" s="1">
        <v>0.4163</v>
      </c>
      <c r="N62" s="8">
        <f t="shared" si="2"/>
        <v>-2.1699999999999997E-2</v>
      </c>
      <c r="O62" s="7"/>
      <c r="P62" s="1">
        <v>0.34910000000000002</v>
      </c>
      <c r="Q62" s="1">
        <v>0.39090000000000003</v>
      </c>
      <c r="R62" s="8">
        <f t="shared" si="3"/>
        <v>-4.1800000000000004E-2</v>
      </c>
    </row>
    <row r="63" spans="2:18" s="2" customFormat="1">
      <c r="B63">
        <v>4</v>
      </c>
      <c r="C63">
        <v>2</v>
      </c>
      <c r="D63" s="1">
        <v>16.403600000000001</v>
      </c>
      <c r="E63" s="1">
        <v>17.3064</v>
      </c>
      <c r="F63" s="5">
        <f t="shared" si="0"/>
        <v>-0.90279999999999916</v>
      </c>
      <c r="G63" s="6"/>
      <c r="H63" s="1">
        <v>0.106284</v>
      </c>
      <c r="I63" s="1">
        <v>0.110684</v>
      </c>
      <c r="J63" s="5">
        <f t="shared" si="1"/>
        <v>-4.4000000000000011E-3</v>
      </c>
      <c r="K63" s="6"/>
      <c r="L63" s="1">
        <v>0.39829999999999999</v>
      </c>
      <c r="M63" s="1">
        <v>0.39190000000000003</v>
      </c>
      <c r="N63" s="8">
        <f t="shared" si="2"/>
        <v>6.3999999999999613E-3</v>
      </c>
      <c r="O63" s="7"/>
      <c r="P63" s="1">
        <v>0.34399999999999997</v>
      </c>
      <c r="Q63" s="1">
        <v>0.35639999999999999</v>
      </c>
      <c r="R63" s="8">
        <f t="shared" si="3"/>
        <v>-1.2400000000000022E-2</v>
      </c>
    </row>
    <row r="64" spans="2:18" s="2" customFormat="1">
      <c r="B64">
        <v>3</v>
      </c>
      <c r="C64">
        <v>3</v>
      </c>
      <c r="D64" s="1">
        <v>16.7074</v>
      </c>
      <c r="E64" s="1">
        <v>17.183</v>
      </c>
      <c r="F64" s="5">
        <f t="shared" si="0"/>
        <v>-0.47560000000000002</v>
      </c>
      <c r="G64" s="6"/>
      <c r="H64" s="1">
        <v>0.109998</v>
      </c>
      <c r="I64" s="1">
        <v>0.11249099999999999</v>
      </c>
      <c r="J64" s="5">
        <f t="shared" si="1"/>
        <v>-2.4929999999999952E-3</v>
      </c>
      <c r="K64" s="6"/>
      <c r="L64" s="1">
        <v>0.40720000000000001</v>
      </c>
      <c r="M64" s="1">
        <v>0.35060000000000002</v>
      </c>
      <c r="N64" s="8">
        <f t="shared" si="2"/>
        <v>5.6599999999999984E-2</v>
      </c>
      <c r="O64" s="7"/>
      <c r="P64" s="1">
        <v>0.36840000000000001</v>
      </c>
      <c r="Q64" s="1">
        <v>0.31690000000000002</v>
      </c>
      <c r="R64" s="8">
        <f t="shared" si="3"/>
        <v>5.149999999999999E-2</v>
      </c>
    </row>
    <row r="65" spans="2:18" s="2" customFormat="1">
      <c r="B65">
        <v>2</v>
      </c>
      <c r="C65">
        <v>3</v>
      </c>
      <c r="D65" s="1">
        <v>15.552199999999999</v>
      </c>
      <c r="E65" s="1">
        <v>2.6943000000000002E-2</v>
      </c>
      <c r="F65" s="5">
        <f t="shared" si="0"/>
        <v>15.525257</v>
      </c>
      <c r="G65" s="6"/>
      <c r="H65" s="1">
        <v>0.10383100000000001</v>
      </c>
      <c r="I65" s="1">
        <v>9.4341700000000001E-2</v>
      </c>
      <c r="J65" s="5">
        <f t="shared" si="1"/>
        <v>9.4893000000000061E-3</v>
      </c>
      <c r="K65" s="6"/>
      <c r="L65" s="1">
        <v>0.40799999999999997</v>
      </c>
      <c r="M65" s="1">
        <v>0.45929999999999999</v>
      </c>
      <c r="N65" s="8">
        <f t="shared" si="2"/>
        <v>-5.1300000000000012E-2</v>
      </c>
      <c r="O65" s="7"/>
      <c r="P65" s="1">
        <v>0.3347</v>
      </c>
      <c r="Q65" s="1">
        <v>0.38190000000000002</v>
      </c>
      <c r="R65" s="8">
        <f t="shared" si="3"/>
        <v>-4.720000000000002E-2</v>
      </c>
    </row>
    <row r="66" spans="2:18" s="2" customFormat="1">
      <c r="B66">
        <v>1</v>
      </c>
      <c r="C66">
        <v>3</v>
      </c>
      <c r="D66" s="1">
        <v>16.365300000000001</v>
      </c>
      <c r="E66" s="1">
        <v>15.6549</v>
      </c>
      <c r="F66" s="5">
        <f t="shared" si="0"/>
        <v>0.7104000000000017</v>
      </c>
      <c r="G66" s="6"/>
      <c r="H66" s="1">
        <v>0.106082</v>
      </c>
      <c r="I66" s="1">
        <v>0.102979</v>
      </c>
      <c r="J66" s="5">
        <f t="shared" si="1"/>
        <v>3.1029999999999947E-3</v>
      </c>
      <c r="K66" s="6"/>
      <c r="L66" s="1">
        <v>0.41389999999999999</v>
      </c>
      <c r="M66" s="1">
        <v>0.39939999999999998</v>
      </c>
      <c r="N66" s="8">
        <f t="shared" si="2"/>
        <v>1.4500000000000013E-2</v>
      </c>
      <c r="O66" s="7"/>
      <c r="P66" s="1">
        <v>0.37090000000000001</v>
      </c>
      <c r="Q66" s="1">
        <v>0.34520000000000001</v>
      </c>
      <c r="R66" s="8">
        <f t="shared" si="3"/>
        <v>2.5700000000000001E-2</v>
      </c>
    </row>
    <row r="67" spans="2:18" s="2" customFormat="1">
      <c r="B67">
        <v>0</v>
      </c>
      <c r="C67">
        <v>3</v>
      </c>
      <c r="D67" s="1">
        <v>16.8079</v>
      </c>
      <c r="E67" s="1">
        <v>17.204499999999999</v>
      </c>
      <c r="F67" s="5">
        <f t="shared" si="0"/>
        <v>-0.3965999999999994</v>
      </c>
      <c r="G67" s="6"/>
      <c r="H67" s="1">
        <v>0.107001</v>
      </c>
      <c r="I67" s="1">
        <v>0.109218</v>
      </c>
      <c r="J67" s="5">
        <f t="shared" si="1"/>
        <v>-2.2169999999999968E-3</v>
      </c>
      <c r="K67" s="6"/>
      <c r="L67" s="1">
        <v>0.40560000000000002</v>
      </c>
      <c r="M67" s="1">
        <v>0.3962</v>
      </c>
      <c r="N67" s="8">
        <f t="shared" si="2"/>
        <v>9.4000000000000195E-3</v>
      </c>
      <c r="O67" s="7"/>
      <c r="P67" s="1">
        <v>0.35160000000000002</v>
      </c>
      <c r="Q67" s="1">
        <v>0.34549999999999997</v>
      </c>
      <c r="R67" s="8">
        <f t="shared" si="3"/>
        <v>6.1000000000000498E-3</v>
      </c>
    </row>
    <row r="68" spans="2:18" s="2" customFormat="1">
      <c r="B68">
        <v>-1</v>
      </c>
      <c r="C68">
        <v>3</v>
      </c>
      <c r="D68" s="1">
        <v>17.385400000000001</v>
      </c>
      <c r="E68" s="1">
        <v>16.212399999999999</v>
      </c>
      <c r="F68" s="5">
        <f t="shared" ref="F68:F73" si="4">D68-E68</f>
        <v>1.1730000000000018</v>
      </c>
      <c r="G68" s="6"/>
      <c r="H68" s="1">
        <v>0.108212</v>
      </c>
      <c r="I68" s="1">
        <v>9.8745799999999995E-2</v>
      </c>
      <c r="J68" s="5">
        <f t="shared" ref="J68:J73" si="5">H68-I68</f>
        <v>9.4662000000000079E-3</v>
      </c>
      <c r="K68" s="6"/>
      <c r="L68" s="1">
        <v>0.40039999999999998</v>
      </c>
      <c r="M68" s="1">
        <v>0.43990000000000001</v>
      </c>
      <c r="N68" s="8">
        <f t="shared" ref="N68:N73" si="6">L68-M68</f>
        <v>-3.9500000000000035E-2</v>
      </c>
      <c r="O68" s="7"/>
      <c r="P68" s="1">
        <v>0.37330000000000002</v>
      </c>
      <c r="Q68" s="1">
        <v>0.4113</v>
      </c>
      <c r="R68" s="8">
        <f t="shared" ref="R68:R73" si="7">P68-Q68</f>
        <v>-3.7999999999999978E-2</v>
      </c>
    </row>
    <row r="69" spans="2:18" s="2" customFormat="1">
      <c r="B69">
        <v>-2</v>
      </c>
      <c r="C69">
        <v>3</v>
      </c>
      <c r="D69" s="1">
        <v>15.3378</v>
      </c>
      <c r="E69" s="1">
        <v>16.150200000000002</v>
      </c>
      <c r="F69" s="5">
        <f t="shared" si="4"/>
        <v>-0.81240000000000201</v>
      </c>
      <c r="G69" s="6"/>
      <c r="H69" s="1">
        <v>9.3413999999999997E-2</v>
      </c>
      <c r="I69" s="1">
        <v>0.108372</v>
      </c>
      <c r="J69" s="5">
        <f t="shared" si="5"/>
        <v>-1.4957999999999999E-2</v>
      </c>
      <c r="K69" s="6"/>
      <c r="L69" s="1">
        <v>0.45300000000000001</v>
      </c>
      <c r="M69" s="1">
        <v>0.40460000000000002</v>
      </c>
      <c r="N69" s="8">
        <f t="shared" si="6"/>
        <v>4.8399999999999999E-2</v>
      </c>
      <c r="O69" s="7"/>
      <c r="P69" s="1">
        <v>0.42509999999999998</v>
      </c>
      <c r="Q69" s="1">
        <v>0.36420000000000002</v>
      </c>
      <c r="R69" s="8">
        <f t="shared" si="7"/>
        <v>6.0899999999999954E-2</v>
      </c>
    </row>
    <row r="70" spans="2:18" s="2" customFormat="1">
      <c r="B70">
        <v>-3</v>
      </c>
      <c r="C70">
        <v>3</v>
      </c>
      <c r="D70" s="1">
        <v>15.575900000000001</v>
      </c>
      <c r="E70" s="1">
        <v>16.8109</v>
      </c>
      <c r="F70" s="5">
        <f t="shared" si="4"/>
        <v>-1.2349999999999994</v>
      </c>
      <c r="G70" s="6"/>
      <c r="H70" s="1">
        <v>0.100477</v>
      </c>
      <c r="I70" s="1">
        <v>0.109458</v>
      </c>
      <c r="J70" s="5">
        <f t="shared" si="5"/>
        <v>-8.9810000000000029E-3</v>
      </c>
      <c r="K70" s="6"/>
      <c r="L70" s="1">
        <v>0.40799999999999997</v>
      </c>
      <c r="M70" s="1">
        <v>0.39019999999999999</v>
      </c>
      <c r="N70" s="8">
        <f t="shared" si="6"/>
        <v>1.7799999999999983E-2</v>
      </c>
      <c r="O70" s="7"/>
      <c r="P70" s="1">
        <v>0.3765</v>
      </c>
      <c r="Q70" s="1">
        <v>0.35160000000000002</v>
      </c>
      <c r="R70" s="8">
        <f t="shared" si="7"/>
        <v>2.4899999999999978E-2</v>
      </c>
    </row>
    <row r="71" spans="2:18" s="2" customFormat="1">
      <c r="B71">
        <v>-1</v>
      </c>
      <c r="C71">
        <v>4</v>
      </c>
      <c r="D71" s="1">
        <v>15.549799999999999</v>
      </c>
      <c r="E71" s="1">
        <v>16.082599999999999</v>
      </c>
      <c r="F71" s="5">
        <f t="shared" si="4"/>
        <v>-0.53279999999999994</v>
      </c>
      <c r="G71" s="6"/>
      <c r="H71" s="1">
        <v>0.100212</v>
      </c>
      <c r="I71" s="1">
        <v>0.105146</v>
      </c>
      <c r="J71" s="5">
        <f t="shared" si="5"/>
        <v>-4.9340000000000078E-3</v>
      </c>
      <c r="K71" s="6"/>
      <c r="L71" s="1">
        <v>0.41499999999999998</v>
      </c>
      <c r="M71" s="1">
        <v>0.40079999999999999</v>
      </c>
      <c r="N71" s="8">
        <f t="shared" si="6"/>
        <v>1.419999999999999E-2</v>
      </c>
      <c r="O71" s="7"/>
      <c r="P71" s="1">
        <v>0.38650000000000001</v>
      </c>
      <c r="Q71" s="1">
        <v>0.37180000000000002</v>
      </c>
      <c r="R71" s="8">
        <f t="shared" si="7"/>
        <v>1.4699999999999991E-2</v>
      </c>
    </row>
    <row r="72" spans="2:18" s="2" customFormat="1">
      <c r="B72">
        <v>0</v>
      </c>
      <c r="C72">
        <v>4</v>
      </c>
      <c r="D72" s="1">
        <v>16.7456</v>
      </c>
      <c r="E72" s="1">
        <v>16.0167</v>
      </c>
      <c r="F72" s="5">
        <f t="shared" si="4"/>
        <v>0.72889999999999944</v>
      </c>
      <c r="G72" s="6"/>
      <c r="H72" s="1">
        <v>0.105202</v>
      </c>
      <c r="I72" s="1">
        <v>0.100636</v>
      </c>
      <c r="J72" s="5">
        <f t="shared" si="5"/>
        <v>4.5660000000000006E-3</v>
      </c>
      <c r="K72" s="6"/>
      <c r="L72" s="1">
        <v>0.40899999999999997</v>
      </c>
      <c r="M72" s="1">
        <v>0.43180000000000002</v>
      </c>
      <c r="N72" s="8">
        <f t="shared" si="6"/>
        <v>-2.2800000000000042E-2</v>
      </c>
      <c r="O72" s="7"/>
      <c r="P72" s="1">
        <v>0.37440000000000001</v>
      </c>
      <c r="Q72" s="1">
        <v>0.3841</v>
      </c>
      <c r="R72" s="8">
        <f t="shared" si="7"/>
        <v>-9.6999999999999864E-3</v>
      </c>
    </row>
    <row r="73" spans="2:18" s="2" customFormat="1">
      <c r="B73">
        <v>1</v>
      </c>
      <c r="C73">
        <v>4</v>
      </c>
      <c r="D73" s="1">
        <v>15.4666</v>
      </c>
      <c r="E73" s="1">
        <v>15.271000000000001</v>
      </c>
      <c r="F73" s="5">
        <f t="shared" si="4"/>
        <v>0.19559999999999889</v>
      </c>
      <c r="G73" s="6"/>
      <c r="H73" s="1">
        <v>9.8835000000000006E-2</v>
      </c>
      <c r="I73" s="1">
        <v>0.107235</v>
      </c>
      <c r="J73" s="5">
        <f t="shared" si="5"/>
        <v>-8.3999999999999908E-3</v>
      </c>
      <c r="K73" s="6"/>
      <c r="L73" s="1">
        <v>0.42359999999999998</v>
      </c>
      <c r="M73" s="1">
        <v>0.39610000000000001</v>
      </c>
      <c r="N73" s="8">
        <f t="shared" si="6"/>
        <v>2.7499999999999969E-2</v>
      </c>
      <c r="O73" s="7"/>
      <c r="P73" s="1">
        <v>0.38529999999999998</v>
      </c>
      <c r="Q73" s="1">
        <v>0.3654</v>
      </c>
      <c r="R73" s="8">
        <f t="shared" si="7"/>
        <v>1.9899999999999973E-2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5.8560697410525542</v>
      </c>
      <c r="D77" s="21">
        <f>AVERAGE(D4:E73)</f>
        <v>16.965149592857134</v>
      </c>
      <c r="E77" s="16"/>
      <c r="F77" s="16">
        <f>STDEV(F4:F73)</f>
        <v>2.0293493908646814</v>
      </c>
      <c r="G77" s="16"/>
      <c r="H77" s="17">
        <f>AVERAGE(H4:I73)</f>
        <v>0.10739506642857137</v>
      </c>
      <c r="I77" s="16"/>
      <c r="J77" s="16">
        <f>STDEV(J4:J73)</f>
        <v>6.8274625898665257E-3</v>
      </c>
      <c r="K77" s="16"/>
      <c r="L77" s="17">
        <f>AVERAGE(L4:M73)</f>
        <v>0.40299428571428586</v>
      </c>
      <c r="M77" s="16"/>
      <c r="N77" s="16">
        <f>STDEV(N4:N73)</f>
        <v>3.1043307223867844E-2</v>
      </c>
      <c r="O77" s="16"/>
      <c r="P77" s="17">
        <f>AVERAGE(P4:Q73)</f>
        <v>0.3606307142857143</v>
      </c>
      <c r="Q77" s="16"/>
      <c r="R77" s="22">
        <f>STDEV(R4:R73)</f>
        <v>3.7386517565188848E-2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 t="e">
        <f>F77/E77</f>
        <v>#DIV/0!</v>
      </c>
      <c r="G79" s="25"/>
      <c r="H79" s="25"/>
      <c r="I79" s="25"/>
      <c r="J79" s="25" t="e">
        <f>J77/I77</f>
        <v>#DIV/0!</v>
      </c>
      <c r="K79" s="25"/>
      <c r="L79" s="25"/>
      <c r="M79" s="25"/>
      <c r="N79" s="25">
        <f>N77</f>
        <v>3.1043307223867844E-2</v>
      </c>
      <c r="O79" s="25"/>
      <c r="P79" s="25"/>
      <c r="Q79" s="25"/>
      <c r="R79" s="26">
        <f>R77</f>
        <v>3.7386517565188848E-2</v>
      </c>
    </row>
    <row r="83" spans="2:18" s="2" customFormat="1">
      <c r="B83">
        <v>4</v>
      </c>
      <c r="C83">
        <v>1</v>
      </c>
      <c r="D83" s="1">
        <v>2.8601999999999999E-2</v>
      </c>
      <c r="E83" s="1">
        <v>1.9479E-2</v>
      </c>
      <c r="F83" s="5">
        <f>D83-E83</f>
        <v>9.1229999999999992E-3</v>
      </c>
      <c r="G83" s="6"/>
      <c r="H83" s="1">
        <v>4.8518299999999998E-4</v>
      </c>
      <c r="I83" s="1">
        <v>3.3018899999999999E-4</v>
      </c>
      <c r="J83" s="5">
        <f>H83-I83</f>
        <v>1.5499399999999999E-4</v>
      </c>
      <c r="K83" s="6"/>
      <c r="L83" s="1">
        <v>-8888889</v>
      </c>
      <c r="M83" s="1">
        <v>-8888889</v>
      </c>
      <c r="N83" s="8">
        <f>L83-M83</f>
        <v>0</v>
      </c>
      <c r="O83" s="7"/>
      <c r="P83" s="1">
        <v>0.6079</v>
      </c>
      <c r="Q83" s="1">
        <v>0.62870000000000004</v>
      </c>
      <c r="R83" s="8">
        <f>P83-Q83</f>
        <v>-2.0800000000000041E-2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85"/>
  <sheetViews>
    <sheetView topLeftCell="A61" workbookViewId="0">
      <selection activeCell="A85" sqref="A85:XFD85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0.09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18.9956</v>
      </c>
      <c r="E4" s="1">
        <v>19.944099999999999</v>
      </c>
      <c r="F4" s="5">
        <f>D4-E4</f>
        <v>-0.94849999999999923</v>
      </c>
      <c r="G4" s="6"/>
      <c r="H4" s="1">
        <v>0.11636299999999999</v>
      </c>
      <c r="I4" s="1">
        <v>0.121374</v>
      </c>
      <c r="J4" s="5">
        <f>H4-I4</f>
        <v>-5.0110000000000016E-3</v>
      </c>
      <c r="K4" s="6"/>
      <c r="L4" s="1">
        <v>0.4118</v>
      </c>
      <c r="M4" s="1">
        <v>0.42459999999999998</v>
      </c>
      <c r="N4" s="8">
        <f>L4-M4</f>
        <v>-1.2799999999999978E-2</v>
      </c>
      <c r="O4" s="7"/>
      <c r="P4" s="1">
        <v>0.34949999999999998</v>
      </c>
      <c r="Q4" s="1">
        <v>0.4007</v>
      </c>
      <c r="R4" s="8">
        <f>P4-Q4</f>
        <v>-5.1200000000000023E-2</v>
      </c>
    </row>
    <row r="5" spans="1:18" s="2" customFormat="1">
      <c r="B5">
        <v>0</v>
      </c>
      <c r="C5">
        <v>-4</v>
      </c>
      <c r="D5" s="1">
        <v>18.149799999999999</v>
      </c>
      <c r="E5" s="1">
        <v>19.256399999999999</v>
      </c>
      <c r="F5" s="5">
        <f t="shared" ref="F5:F67" si="0">D5-E5</f>
        <v>-1.1066000000000003</v>
      </c>
      <c r="G5" s="6"/>
      <c r="H5" s="1">
        <v>0.114354</v>
      </c>
      <c r="I5" s="1">
        <v>0.116886</v>
      </c>
      <c r="J5" s="5">
        <f t="shared" ref="J5:J67" si="1">H5-I5</f>
        <v>-2.5320000000000065E-3</v>
      </c>
      <c r="K5" s="6"/>
      <c r="L5" s="1">
        <v>0.40239999999999998</v>
      </c>
      <c r="M5" s="1">
        <v>0.40649999999999997</v>
      </c>
      <c r="N5" s="8">
        <f t="shared" ref="N5:N67" si="2">L5-M5</f>
        <v>-4.0999999999999925E-3</v>
      </c>
      <c r="O5" s="7"/>
      <c r="P5" s="1">
        <v>0.36159999999999998</v>
      </c>
      <c r="Q5" s="1">
        <v>0.36809999999999998</v>
      </c>
      <c r="R5" s="8">
        <f t="shared" ref="R5:R67" si="3">P5-Q5</f>
        <v>-6.5000000000000058E-3</v>
      </c>
    </row>
    <row r="6" spans="1:18" s="2" customFormat="1">
      <c r="B6">
        <v>1</v>
      </c>
      <c r="C6">
        <v>-4</v>
      </c>
      <c r="D6" s="1">
        <v>18.971699999999998</v>
      </c>
      <c r="E6" s="1">
        <v>18.7195</v>
      </c>
      <c r="F6" s="5">
        <f t="shared" si="0"/>
        <v>0.25219999999999843</v>
      </c>
      <c r="G6" s="6"/>
      <c r="H6" s="1">
        <v>0.112619</v>
      </c>
      <c r="I6" s="1">
        <v>0.118633</v>
      </c>
      <c r="J6" s="5">
        <f t="shared" si="1"/>
        <v>-6.0140000000000055E-3</v>
      </c>
      <c r="K6" s="6"/>
      <c r="L6" s="1">
        <v>0.4118</v>
      </c>
      <c r="M6" s="1">
        <v>0.42209999999999998</v>
      </c>
      <c r="N6" s="8">
        <f t="shared" si="2"/>
        <v>-1.0299999999999976E-2</v>
      </c>
      <c r="O6" s="7"/>
      <c r="P6" s="1">
        <v>0.37359999999999999</v>
      </c>
      <c r="Q6" s="1">
        <v>0.36420000000000002</v>
      </c>
      <c r="R6" s="8">
        <f t="shared" si="3"/>
        <v>9.3999999999999639E-3</v>
      </c>
    </row>
    <row r="7" spans="1:18" s="2" customFormat="1">
      <c r="B7">
        <v>3</v>
      </c>
      <c r="C7">
        <v>-3</v>
      </c>
      <c r="D7" s="1">
        <v>18.983599999999999</v>
      </c>
      <c r="E7" s="1">
        <v>18.9086</v>
      </c>
      <c r="F7" s="5">
        <f t="shared" si="0"/>
        <v>7.4999999999999289E-2</v>
      </c>
      <c r="G7" s="6"/>
      <c r="H7" s="1">
        <v>0.11502900000000001</v>
      </c>
      <c r="I7" s="1">
        <v>0.12056500000000001</v>
      </c>
      <c r="J7" s="5">
        <f t="shared" si="1"/>
        <v>-5.5359999999999993E-3</v>
      </c>
      <c r="K7" s="6"/>
      <c r="L7" s="1">
        <v>0.40810000000000002</v>
      </c>
      <c r="M7" s="1">
        <v>0.35880000000000001</v>
      </c>
      <c r="N7" s="8">
        <f t="shared" si="2"/>
        <v>4.930000000000001E-2</v>
      </c>
      <c r="O7" s="7"/>
      <c r="P7" s="1">
        <v>0.36670000000000003</v>
      </c>
      <c r="Q7" s="1">
        <v>0.31340000000000001</v>
      </c>
      <c r="R7" s="8">
        <f t="shared" si="3"/>
        <v>5.3300000000000014E-2</v>
      </c>
    </row>
    <row r="8" spans="1:18" s="2" customFormat="1">
      <c r="B8">
        <v>2</v>
      </c>
      <c r="C8">
        <v>-3</v>
      </c>
      <c r="D8" s="1">
        <v>19.183499999999999</v>
      </c>
      <c r="E8" s="1">
        <v>20.020800000000001</v>
      </c>
      <c r="F8" s="5">
        <f t="shared" si="0"/>
        <v>-0.8373000000000026</v>
      </c>
      <c r="G8" s="6"/>
      <c r="H8" s="1">
        <v>0.116217</v>
      </c>
      <c r="I8" s="1">
        <v>0.126364</v>
      </c>
      <c r="J8" s="5">
        <f t="shared" si="1"/>
        <v>-1.0147000000000003E-2</v>
      </c>
      <c r="K8" s="6"/>
      <c r="L8" s="1">
        <v>0.43409999999999999</v>
      </c>
      <c r="M8" s="1">
        <v>0.35570000000000002</v>
      </c>
      <c r="N8" s="8">
        <f t="shared" si="2"/>
        <v>7.839999999999997E-2</v>
      </c>
      <c r="O8" s="7"/>
      <c r="P8" s="1">
        <v>0.38850000000000001</v>
      </c>
      <c r="Q8" s="1">
        <v>0.3039</v>
      </c>
      <c r="R8" s="8">
        <f t="shared" si="3"/>
        <v>8.4600000000000009E-2</v>
      </c>
    </row>
    <row r="9" spans="1:18" s="2" customFormat="1">
      <c r="B9">
        <v>1</v>
      </c>
      <c r="C9">
        <v>-3</v>
      </c>
      <c r="D9" s="1">
        <v>19.177099999999999</v>
      </c>
      <c r="E9" s="1">
        <v>18.0322</v>
      </c>
      <c r="F9" s="5">
        <f t="shared" si="0"/>
        <v>1.1448999999999998</v>
      </c>
      <c r="G9" s="6"/>
      <c r="H9" s="1">
        <v>0.118243</v>
      </c>
      <c r="I9" s="1">
        <v>0.10883900000000001</v>
      </c>
      <c r="J9" s="5">
        <f t="shared" si="1"/>
        <v>9.4039999999999957E-3</v>
      </c>
      <c r="K9" s="6"/>
      <c r="L9" s="1">
        <v>0.40039999999999998</v>
      </c>
      <c r="M9" s="1">
        <v>0.39679999999999999</v>
      </c>
      <c r="N9" s="8">
        <f t="shared" si="2"/>
        <v>3.5999999999999921E-3</v>
      </c>
      <c r="O9" s="7"/>
      <c r="P9" s="1">
        <v>0.34439999999999998</v>
      </c>
      <c r="Q9" s="1">
        <v>0.3528</v>
      </c>
      <c r="R9" s="8">
        <f t="shared" si="3"/>
        <v>-8.4000000000000186E-3</v>
      </c>
    </row>
    <row r="10" spans="1:18" s="2" customFormat="1">
      <c r="B10">
        <v>0</v>
      </c>
      <c r="C10">
        <v>-3</v>
      </c>
      <c r="D10" s="1">
        <v>19.148800000000001</v>
      </c>
      <c r="E10" s="1">
        <v>18.396100000000001</v>
      </c>
      <c r="F10" s="5">
        <f t="shared" si="0"/>
        <v>0.75270000000000081</v>
      </c>
      <c r="G10" s="6"/>
      <c r="H10" s="1">
        <v>0.119217</v>
      </c>
      <c r="I10" s="1">
        <v>0.111332</v>
      </c>
      <c r="J10" s="5">
        <f t="shared" si="1"/>
        <v>7.8850000000000031E-3</v>
      </c>
      <c r="K10" s="6"/>
      <c r="L10" s="1">
        <v>0.3765</v>
      </c>
      <c r="M10" s="1">
        <v>0.4264</v>
      </c>
      <c r="N10" s="8">
        <f t="shared" si="2"/>
        <v>-4.99E-2</v>
      </c>
      <c r="O10" s="7"/>
      <c r="P10" s="1">
        <v>0.32129999999999997</v>
      </c>
      <c r="Q10" s="1">
        <v>0.35620000000000002</v>
      </c>
      <c r="R10" s="8">
        <f t="shared" si="3"/>
        <v>-3.4900000000000042E-2</v>
      </c>
    </row>
    <row r="11" spans="1:18" s="2" customFormat="1">
      <c r="B11">
        <v>-1</v>
      </c>
      <c r="C11">
        <v>-3</v>
      </c>
      <c r="D11" s="1">
        <v>18.911100000000001</v>
      </c>
      <c r="E11" s="1">
        <v>19.756799999999998</v>
      </c>
      <c r="F11" s="5">
        <f t="shared" si="0"/>
        <v>-0.84569999999999723</v>
      </c>
      <c r="G11" s="6"/>
      <c r="H11" s="1">
        <v>0.121243</v>
      </c>
      <c r="I11" s="1">
        <v>0.11853</v>
      </c>
      <c r="J11" s="5">
        <f t="shared" si="1"/>
        <v>2.7130000000000071E-3</v>
      </c>
      <c r="K11" s="6"/>
      <c r="L11" s="1">
        <v>0.39500000000000002</v>
      </c>
      <c r="M11" s="1">
        <v>0.42280000000000001</v>
      </c>
      <c r="N11" s="8">
        <f t="shared" si="2"/>
        <v>-2.7799999999999991E-2</v>
      </c>
      <c r="O11" s="7"/>
      <c r="P11" s="1">
        <v>0.36149999999999999</v>
      </c>
      <c r="Q11" s="1">
        <v>0.38119999999999998</v>
      </c>
      <c r="R11" s="8">
        <f t="shared" si="3"/>
        <v>-1.9699999999999995E-2</v>
      </c>
    </row>
    <row r="12" spans="1:18" s="2" customFormat="1">
      <c r="B12">
        <v>-2</v>
      </c>
      <c r="C12">
        <v>-3</v>
      </c>
      <c r="D12" s="1">
        <v>19.656300000000002</v>
      </c>
      <c r="E12" s="1">
        <v>18.807300000000001</v>
      </c>
      <c r="F12" s="5">
        <f t="shared" si="0"/>
        <v>0.8490000000000002</v>
      </c>
      <c r="G12" s="6"/>
      <c r="H12" s="1">
        <v>0.12411999999999999</v>
      </c>
      <c r="I12" s="1">
        <v>0.115367</v>
      </c>
      <c r="J12" s="5">
        <f t="shared" si="1"/>
        <v>8.7529999999999969E-3</v>
      </c>
      <c r="K12" s="6"/>
      <c r="L12" s="1">
        <v>0.39379999999999998</v>
      </c>
      <c r="M12" s="1">
        <v>0.44640000000000002</v>
      </c>
      <c r="N12" s="8">
        <f t="shared" si="2"/>
        <v>-5.2600000000000036E-2</v>
      </c>
      <c r="O12" s="7"/>
      <c r="P12" s="1">
        <v>0.35570000000000002</v>
      </c>
      <c r="Q12" s="1">
        <v>0.39850000000000002</v>
      </c>
      <c r="R12" s="8">
        <f t="shared" si="3"/>
        <v>-4.2800000000000005E-2</v>
      </c>
    </row>
    <row r="13" spans="1:18" s="2" customFormat="1">
      <c r="B13">
        <v>-3</v>
      </c>
      <c r="C13">
        <v>-3</v>
      </c>
      <c r="D13" s="1">
        <v>18.3477</v>
      </c>
      <c r="E13" s="1">
        <v>17.8443</v>
      </c>
      <c r="F13" s="5">
        <f t="shared" si="0"/>
        <v>0.50339999999999918</v>
      </c>
      <c r="G13" s="6"/>
      <c r="H13" s="1">
        <v>0.113055</v>
      </c>
      <c r="I13" s="1">
        <v>0.105976</v>
      </c>
      <c r="J13" s="5">
        <f t="shared" si="1"/>
        <v>7.079000000000002E-3</v>
      </c>
      <c r="K13" s="6"/>
      <c r="L13" s="1">
        <v>0.42849999999999999</v>
      </c>
      <c r="M13" s="1">
        <v>0.44850000000000001</v>
      </c>
      <c r="N13" s="8">
        <f t="shared" si="2"/>
        <v>-2.0000000000000018E-2</v>
      </c>
      <c r="O13" s="7"/>
      <c r="P13" s="1">
        <v>0.38</v>
      </c>
      <c r="Q13" s="1">
        <v>0.42380000000000001</v>
      </c>
      <c r="R13" s="8">
        <f t="shared" si="3"/>
        <v>-4.3800000000000006E-2</v>
      </c>
    </row>
    <row r="14" spans="1:18" s="2" customFormat="1">
      <c r="B14">
        <v>-4</v>
      </c>
      <c r="C14">
        <v>-2</v>
      </c>
      <c r="D14" s="1">
        <v>18.633099999999999</v>
      </c>
      <c r="E14" s="1">
        <v>19.068000000000001</v>
      </c>
      <c r="F14" s="5">
        <f t="shared" si="0"/>
        <v>-0.43490000000000251</v>
      </c>
      <c r="G14" s="6"/>
      <c r="H14" s="1">
        <v>0.112568</v>
      </c>
      <c r="I14" s="1">
        <v>0.11995</v>
      </c>
      <c r="J14" s="5">
        <f t="shared" si="1"/>
        <v>-7.3819999999999997E-3</v>
      </c>
      <c r="K14" s="6"/>
      <c r="L14" s="1">
        <v>0.4405</v>
      </c>
      <c r="M14" s="1">
        <v>0.3962</v>
      </c>
      <c r="N14" s="8">
        <f t="shared" si="2"/>
        <v>4.4300000000000006E-2</v>
      </c>
      <c r="O14" s="7"/>
      <c r="P14" s="1">
        <v>0.41720000000000002</v>
      </c>
      <c r="Q14" s="1">
        <v>0.34570000000000001</v>
      </c>
      <c r="R14" s="8">
        <f t="shared" si="3"/>
        <v>7.1500000000000008E-2</v>
      </c>
    </row>
    <row r="15" spans="1:18" s="2" customFormat="1">
      <c r="B15">
        <v>-3</v>
      </c>
      <c r="C15">
        <v>-2</v>
      </c>
      <c r="D15" s="1">
        <v>20.339300000000001</v>
      </c>
      <c r="E15" s="1">
        <v>19.2819</v>
      </c>
      <c r="F15" s="5">
        <f t="shared" si="0"/>
        <v>1.0574000000000012</v>
      </c>
      <c r="G15" s="6"/>
      <c r="H15" s="1">
        <v>0.127717</v>
      </c>
      <c r="I15" s="1">
        <v>0.111877</v>
      </c>
      <c r="J15" s="5">
        <f t="shared" si="1"/>
        <v>1.5839999999999993E-2</v>
      </c>
      <c r="K15" s="6"/>
      <c r="L15" s="1">
        <v>0.3997</v>
      </c>
      <c r="M15" s="1">
        <v>0.41520000000000001</v>
      </c>
      <c r="N15" s="8">
        <f t="shared" si="2"/>
        <v>-1.5500000000000014E-2</v>
      </c>
      <c r="O15" s="7"/>
      <c r="P15" s="1">
        <v>0.3584</v>
      </c>
      <c r="Q15" s="1">
        <v>0.36180000000000001</v>
      </c>
      <c r="R15" s="8">
        <f t="shared" si="3"/>
        <v>-3.4000000000000141E-3</v>
      </c>
    </row>
    <row r="16" spans="1:18" s="2" customFormat="1">
      <c r="B16">
        <v>-2</v>
      </c>
      <c r="C16">
        <v>-2</v>
      </c>
      <c r="D16" s="1">
        <v>20.6006</v>
      </c>
      <c r="E16" s="1">
        <v>21.059200000000001</v>
      </c>
      <c r="F16" s="5">
        <f t="shared" si="0"/>
        <v>-0.45860000000000056</v>
      </c>
      <c r="G16" s="6"/>
      <c r="H16" s="1">
        <v>0.12853800000000001</v>
      </c>
      <c r="I16" s="1">
        <v>0.134517</v>
      </c>
      <c r="J16" s="5">
        <f t="shared" si="1"/>
        <v>-5.9789999999999843E-3</v>
      </c>
      <c r="K16" s="6"/>
      <c r="L16" s="1">
        <v>0.38790000000000002</v>
      </c>
      <c r="M16" s="1">
        <v>0.37159999999999999</v>
      </c>
      <c r="N16" s="8">
        <f t="shared" si="2"/>
        <v>1.6300000000000037E-2</v>
      </c>
      <c r="O16" s="7"/>
      <c r="P16" s="1">
        <v>0.3226</v>
      </c>
      <c r="Q16" s="1">
        <v>0.31190000000000001</v>
      </c>
      <c r="R16" s="8">
        <f t="shared" si="3"/>
        <v>1.0699999999999987E-2</v>
      </c>
    </row>
    <row r="17" spans="2:18" s="2" customFormat="1">
      <c r="B17">
        <v>-1</v>
      </c>
      <c r="C17">
        <v>-2</v>
      </c>
      <c r="D17" s="1">
        <v>19.392399999999999</v>
      </c>
      <c r="E17" s="1">
        <v>19.9679</v>
      </c>
      <c r="F17" s="5">
        <f t="shared" si="0"/>
        <v>-0.57550000000000168</v>
      </c>
      <c r="G17" s="6"/>
      <c r="H17" s="1">
        <v>0.123391</v>
      </c>
      <c r="I17" s="1">
        <v>0.11794200000000001</v>
      </c>
      <c r="J17" s="5">
        <f t="shared" si="1"/>
        <v>5.4489999999999955E-3</v>
      </c>
      <c r="K17" s="6"/>
      <c r="L17" s="1">
        <v>0.40139999999999998</v>
      </c>
      <c r="M17" s="1">
        <v>0.38569999999999999</v>
      </c>
      <c r="N17" s="8">
        <f t="shared" si="2"/>
        <v>1.5699999999999992E-2</v>
      </c>
      <c r="O17" s="7"/>
      <c r="P17" s="1">
        <v>0.34060000000000001</v>
      </c>
      <c r="Q17" s="1">
        <v>0.34079999999999999</v>
      </c>
      <c r="R17" s="8">
        <f t="shared" si="3"/>
        <v>-1.9999999999997797E-4</v>
      </c>
    </row>
    <row r="18" spans="2:18" s="2" customFormat="1">
      <c r="B18">
        <v>0</v>
      </c>
      <c r="C18">
        <v>-2</v>
      </c>
      <c r="D18" s="1">
        <v>18.1036</v>
      </c>
      <c r="E18" s="1">
        <v>17.552299999999999</v>
      </c>
      <c r="F18" s="5">
        <f t="shared" si="0"/>
        <v>0.55130000000000123</v>
      </c>
      <c r="G18" s="6"/>
      <c r="H18" s="1">
        <v>0.108129</v>
      </c>
      <c r="I18" s="1">
        <v>0.104106</v>
      </c>
      <c r="J18" s="5">
        <f t="shared" si="1"/>
        <v>4.0229999999999988E-3</v>
      </c>
      <c r="K18" s="6"/>
      <c r="L18" s="1">
        <v>0.4158</v>
      </c>
      <c r="M18" s="1">
        <v>0.46760000000000002</v>
      </c>
      <c r="N18" s="8">
        <f t="shared" si="2"/>
        <v>-5.1800000000000013E-2</v>
      </c>
      <c r="O18" s="7"/>
      <c r="P18" s="1">
        <v>0.37569999999999998</v>
      </c>
      <c r="Q18" s="1">
        <v>0.42749999999999999</v>
      </c>
      <c r="R18" s="8">
        <f t="shared" si="3"/>
        <v>-5.1800000000000013E-2</v>
      </c>
    </row>
    <row r="19" spans="2:18" s="2" customFormat="1">
      <c r="B19">
        <v>1</v>
      </c>
      <c r="C19">
        <v>-2</v>
      </c>
      <c r="D19" s="1">
        <v>18.296399999999998</v>
      </c>
      <c r="E19" s="1">
        <v>19.9665</v>
      </c>
      <c r="F19" s="5">
        <f t="shared" si="0"/>
        <v>-1.6701000000000015</v>
      </c>
      <c r="G19" s="6"/>
      <c r="H19" s="1">
        <v>0.112764</v>
      </c>
      <c r="I19" s="1">
        <v>0.12288200000000001</v>
      </c>
      <c r="J19" s="5">
        <f t="shared" si="1"/>
        <v>-1.0118000000000002E-2</v>
      </c>
      <c r="K19" s="6"/>
      <c r="L19" s="1">
        <v>0.44600000000000001</v>
      </c>
      <c r="M19" s="1">
        <v>0.41799999999999998</v>
      </c>
      <c r="N19" s="8">
        <f t="shared" si="2"/>
        <v>2.8000000000000025E-2</v>
      </c>
      <c r="O19" s="7"/>
      <c r="P19" s="1">
        <v>0.38219999999999998</v>
      </c>
      <c r="Q19" s="1">
        <v>0.35820000000000002</v>
      </c>
      <c r="R19" s="8">
        <f t="shared" si="3"/>
        <v>2.3999999999999966E-2</v>
      </c>
    </row>
    <row r="20" spans="2:18" s="2" customFormat="1">
      <c r="B20">
        <v>2</v>
      </c>
      <c r="C20">
        <v>-2</v>
      </c>
      <c r="D20" s="1">
        <v>19.9786</v>
      </c>
      <c r="E20" s="1">
        <v>19.1967</v>
      </c>
      <c r="F20" s="5">
        <f t="shared" si="0"/>
        <v>0.78190000000000026</v>
      </c>
      <c r="G20" s="6"/>
      <c r="H20" s="1">
        <v>0.123739</v>
      </c>
      <c r="I20" s="1">
        <v>0.116007</v>
      </c>
      <c r="J20" s="5">
        <f t="shared" si="1"/>
        <v>7.7320000000000028E-3</v>
      </c>
      <c r="K20" s="6"/>
      <c r="L20" s="1">
        <v>0.37519999999999998</v>
      </c>
      <c r="M20" s="1">
        <v>0.41410000000000002</v>
      </c>
      <c r="N20" s="8">
        <f t="shared" si="2"/>
        <v>-3.8900000000000046E-2</v>
      </c>
      <c r="O20" s="7"/>
      <c r="P20" s="1">
        <v>0.34129999999999999</v>
      </c>
      <c r="Q20" s="1">
        <v>0.35909999999999997</v>
      </c>
      <c r="R20" s="8">
        <f t="shared" si="3"/>
        <v>-1.7799999999999983E-2</v>
      </c>
    </row>
    <row r="21" spans="2:18" s="2" customFormat="1">
      <c r="B21">
        <v>3</v>
      </c>
      <c r="C21">
        <v>-2</v>
      </c>
      <c r="D21" s="1">
        <v>19.755700000000001</v>
      </c>
      <c r="E21" s="1">
        <v>20.485299999999999</v>
      </c>
      <c r="F21" s="5">
        <f t="shared" si="0"/>
        <v>-0.72959999999999781</v>
      </c>
      <c r="G21" s="6"/>
      <c r="H21" s="1">
        <v>0.12581000000000001</v>
      </c>
      <c r="I21" s="1">
        <v>0.123861</v>
      </c>
      <c r="J21" s="5">
        <f t="shared" si="1"/>
        <v>1.9490000000000063E-3</v>
      </c>
      <c r="K21" s="6"/>
      <c r="L21" s="1">
        <v>0.39019999999999999</v>
      </c>
      <c r="M21" s="1">
        <v>0.38800000000000001</v>
      </c>
      <c r="N21" s="8">
        <f t="shared" si="2"/>
        <v>2.1999999999999797E-3</v>
      </c>
      <c r="O21" s="7"/>
      <c r="P21" s="1">
        <v>0.33350000000000002</v>
      </c>
      <c r="Q21" s="1">
        <v>0.34770000000000001</v>
      </c>
      <c r="R21" s="8">
        <f t="shared" si="3"/>
        <v>-1.419999999999999E-2</v>
      </c>
    </row>
    <row r="22" spans="2:18" s="2" customFormat="1">
      <c r="B22">
        <v>4</v>
      </c>
      <c r="C22">
        <v>-2</v>
      </c>
      <c r="D22" s="1">
        <v>19.319099999999999</v>
      </c>
      <c r="E22" s="1">
        <v>20.192799999999998</v>
      </c>
      <c r="F22" s="5">
        <f t="shared" si="0"/>
        <v>-0.87369999999999948</v>
      </c>
      <c r="G22" s="6"/>
      <c r="H22" s="1">
        <v>0.116357</v>
      </c>
      <c r="I22" s="1">
        <v>0.12253699999999999</v>
      </c>
      <c r="J22" s="5">
        <f t="shared" si="1"/>
        <v>-6.1799999999999911E-3</v>
      </c>
      <c r="K22" s="6"/>
      <c r="L22" s="1">
        <v>0.41799999999999998</v>
      </c>
      <c r="M22" s="1">
        <v>0.38479999999999998</v>
      </c>
      <c r="N22" s="8">
        <f t="shared" si="2"/>
        <v>3.3200000000000007E-2</v>
      </c>
      <c r="O22" s="7"/>
      <c r="P22" s="1">
        <v>0.37309999999999999</v>
      </c>
      <c r="Q22" s="1">
        <v>0.3397</v>
      </c>
      <c r="R22" s="8">
        <f t="shared" si="3"/>
        <v>3.3399999999999985E-2</v>
      </c>
    </row>
    <row r="23" spans="2:18" s="2" customFormat="1">
      <c r="B23">
        <v>5</v>
      </c>
      <c r="C23">
        <v>-1</v>
      </c>
      <c r="D23" s="1">
        <v>17.6675</v>
      </c>
      <c r="E23" s="1">
        <v>19.860800000000001</v>
      </c>
      <c r="F23" s="5">
        <f t="shared" si="0"/>
        <v>-2.1933000000000007</v>
      </c>
      <c r="G23" s="6"/>
      <c r="H23" s="1">
        <v>0.108293</v>
      </c>
      <c r="I23" s="1">
        <v>0.122188</v>
      </c>
      <c r="J23" s="5">
        <f t="shared" si="1"/>
        <v>-1.3895000000000005E-2</v>
      </c>
      <c r="K23" s="6"/>
      <c r="L23" s="1">
        <v>0.43580000000000002</v>
      </c>
      <c r="M23" s="1">
        <v>0.38669999999999999</v>
      </c>
      <c r="N23" s="8">
        <f t="shared" si="2"/>
        <v>4.9100000000000033E-2</v>
      </c>
      <c r="O23" s="7"/>
      <c r="P23" s="1">
        <v>0.38969999999999999</v>
      </c>
      <c r="Q23" s="1">
        <v>0.35859999999999997</v>
      </c>
      <c r="R23" s="8">
        <f t="shared" si="3"/>
        <v>3.1100000000000017E-2</v>
      </c>
    </row>
    <row r="24" spans="2:18" s="2" customFormat="1">
      <c r="B24">
        <v>4</v>
      </c>
      <c r="C24">
        <v>-1</v>
      </c>
      <c r="D24" s="1">
        <v>19.184100000000001</v>
      </c>
      <c r="E24" s="1">
        <v>17.4481</v>
      </c>
      <c r="F24" s="5">
        <f t="shared" si="0"/>
        <v>1.7360000000000007</v>
      </c>
      <c r="G24" s="6"/>
      <c r="H24" s="1">
        <v>0.121059</v>
      </c>
      <c r="I24" s="1">
        <v>0.105573</v>
      </c>
      <c r="J24" s="5">
        <f t="shared" si="1"/>
        <v>1.5486E-2</v>
      </c>
      <c r="K24" s="6"/>
      <c r="L24" s="1">
        <v>0.39279999999999998</v>
      </c>
      <c r="M24" s="1">
        <v>0.44240000000000002</v>
      </c>
      <c r="N24" s="8">
        <f t="shared" si="2"/>
        <v>-4.9600000000000033E-2</v>
      </c>
      <c r="O24" s="7"/>
      <c r="P24" s="1">
        <v>0.32650000000000001</v>
      </c>
      <c r="Q24" s="1">
        <v>0.39290000000000003</v>
      </c>
      <c r="R24" s="8">
        <f t="shared" si="3"/>
        <v>-6.6400000000000015E-2</v>
      </c>
    </row>
    <row r="25" spans="2:18" s="2" customFormat="1">
      <c r="B25">
        <v>3</v>
      </c>
      <c r="C25">
        <v>-1</v>
      </c>
      <c r="D25" s="1">
        <v>18.9131</v>
      </c>
      <c r="E25" s="1">
        <v>19.7651</v>
      </c>
      <c r="F25" s="5">
        <f t="shared" si="0"/>
        <v>-0.85200000000000031</v>
      </c>
      <c r="G25" s="6"/>
      <c r="H25" s="1">
        <v>0.117855</v>
      </c>
      <c r="I25" s="1">
        <v>0.12072099999999999</v>
      </c>
      <c r="J25" s="5">
        <f t="shared" si="1"/>
        <v>-2.8659999999999936E-3</v>
      </c>
      <c r="K25" s="6"/>
      <c r="L25" s="1">
        <v>0.43180000000000002</v>
      </c>
      <c r="M25" s="1">
        <v>0.42670000000000002</v>
      </c>
      <c r="N25" s="8">
        <f t="shared" si="2"/>
        <v>5.0999999999999934E-3</v>
      </c>
      <c r="O25" s="7"/>
      <c r="P25" s="1">
        <v>0.376</v>
      </c>
      <c r="Q25" s="1">
        <v>0.3836</v>
      </c>
      <c r="R25" s="8">
        <f t="shared" si="3"/>
        <v>-7.5999999999999956E-3</v>
      </c>
    </row>
    <row r="26" spans="2:18" s="2" customFormat="1">
      <c r="B26">
        <v>2</v>
      </c>
      <c r="C26">
        <v>-1</v>
      </c>
      <c r="D26" s="1">
        <v>19.682400000000001</v>
      </c>
      <c r="E26" s="1">
        <v>20.0763</v>
      </c>
      <c r="F26" s="5">
        <f t="shared" si="0"/>
        <v>-0.39389999999999858</v>
      </c>
      <c r="G26" s="6"/>
      <c r="H26" s="1">
        <v>0.119474</v>
      </c>
      <c r="I26" s="1">
        <v>0.12568599999999999</v>
      </c>
      <c r="J26" s="5">
        <f t="shared" si="1"/>
        <v>-6.2119999999999953E-3</v>
      </c>
      <c r="K26" s="6"/>
      <c r="L26" s="1">
        <v>0.40989999999999999</v>
      </c>
      <c r="M26" s="1">
        <v>0.39939999999999998</v>
      </c>
      <c r="N26" s="8">
        <f t="shared" si="2"/>
        <v>1.0500000000000009E-2</v>
      </c>
      <c r="O26" s="7"/>
      <c r="P26" s="1">
        <v>0.35880000000000001</v>
      </c>
      <c r="Q26" s="1">
        <v>0.3533</v>
      </c>
      <c r="R26" s="8">
        <f t="shared" si="3"/>
        <v>5.5000000000000049E-3</v>
      </c>
    </row>
    <row r="27" spans="2:18" s="2" customFormat="1">
      <c r="B27">
        <v>1</v>
      </c>
      <c r="C27">
        <v>-1</v>
      </c>
      <c r="D27" s="1">
        <v>19.556000000000001</v>
      </c>
      <c r="E27" s="1">
        <v>18.489799999999999</v>
      </c>
      <c r="F27" s="5">
        <f t="shared" si="0"/>
        <v>1.066200000000002</v>
      </c>
      <c r="G27" s="6"/>
      <c r="H27" s="1">
        <v>0.11662500000000001</v>
      </c>
      <c r="I27" s="1">
        <v>0.10938199999999999</v>
      </c>
      <c r="J27" s="5">
        <f t="shared" si="1"/>
        <v>7.2430000000000133E-3</v>
      </c>
      <c r="K27" s="6"/>
      <c r="L27" s="1">
        <v>0.4199</v>
      </c>
      <c r="M27" s="1">
        <v>0.4415</v>
      </c>
      <c r="N27" s="8">
        <f t="shared" si="2"/>
        <v>-2.1600000000000008E-2</v>
      </c>
      <c r="O27" s="7"/>
      <c r="P27" s="1">
        <v>0.35770000000000002</v>
      </c>
      <c r="Q27" s="1">
        <v>0.40279999999999999</v>
      </c>
      <c r="R27" s="8">
        <f t="shared" si="3"/>
        <v>-4.5099999999999973E-2</v>
      </c>
    </row>
    <row r="28" spans="2:18" s="2" customFormat="1">
      <c r="B28">
        <v>0</v>
      </c>
      <c r="C28">
        <v>-1</v>
      </c>
      <c r="D28" s="1">
        <v>20.5916</v>
      </c>
      <c r="E28" s="1">
        <v>18.542899999999999</v>
      </c>
      <c r="F28" s="5">
        <f t="shared" si="0"/>
        <v>2.0487000000000002</v>
      </c>
      <c r="G28" s="6"/>
      <c r="H28" s="1">
        <v>0.12732399999999999</v>
      </c>
      <c r="I28" s="1">
        <v>0.113192</v>
      </c>
      <c r="J28" s="5">
        <f t="shared" si="1"/>
        <v>1.4131999999999992E-2</v>
      </c>
      <c r="K28" s="6"/>
      <c r="L28" s="1">
        <v>0.40379999999999999</v>
      </c>
      <c r="M28" s="1">
        <v>0.43190000000000001</v>
      </c>
      <c r="N28" s="8">
        <f t="shared" si="2"/>
        <v>-2.8100000000000014E-2</v>
      </c>
      <c r="O28" s="7"/>
      <c r="P28" s="1">
        <v>0.34889999999999999</v>
      </c>
      <c r="Q28" s="1">
        <v>0.38340000000000002</v>
      </c>
      <c r="R28" s="8">
        <f t="shared" si="3"/>
        <v>-3.4500000000000031E-2</v>
      </c>
    </row>
    <row r="29" spans="2:18" s="2" customFormat="1">
      <c r="B29">
        <v>-1</v>
      </c>
      <c r="C29">
        <v>-1</v>
      </c>
      <c r="D29" s="1">
        <v>20.5627</v>
      </c>
      <c r="E29" s="1">
        <v>18.651700000000002</v>
      </c>
      <c r="F29" s="5">
        <f t="shared" si="0"/>
        <v>1.9109999999999978</v>
      </c>
      <c r="G29" s="6"/>
      <c r="H29" s="1">
        <v>0.123153</v>
      </c>
      <c r="I29" s="1">
        <v>0.113567</v>
      </c>
      <c r="J29" s="5">
        <f t="shared" si="1"/>
        <v>9.5859999999999973E-3</v>
      </c>
      <c r="K29" s="6"/>
      <c r="L29" s="1">
        <v>0.39410000000000001</v>
      </c>
      <c r="M29" s="1">
        <v>0.42399999999999999</v>
      </c>
      <c r="N29" s="8">
        <f t="shared" si="2"/>
        <v>-2.9899999999999982E-2</v>
      </c>
      <c r="O29" s="7"/>
      <c r="P29" s="1">
        <v>0.35039999999999999</v>
      </c>
      <c r="Q29" s="1">
        <v>0.32490000000000002</v>
      </c>
      <c r="R29" s="8">
        <f t="shared" si="3"/>
        <v>2.5499999999999967E-2</v>
      </c>
    </row>
    <row r="30" spans="2:18" s="2" customFormat="1">
      <c r="B30">
        <v>-2</v>
      </c>
      <c r="C30">
        <v>-1</v>
      </c>
      <c r="D30" s="1">
        <v>19.597300000000001</v>
      </c>
      <c r="E30" s="1">
        <v>18.7776</v>
      </c>
      <c r="F30" s="5">
        <f t="shared" si="0"/>
        <v>0.81970000000000098</v>
      </c>
      <c r="G30" s="6"/>
      <c r="H30" s="1">
        <v>0.122293</v>
      </c>
      <c r="I30" s="1">
        <v>0.11622300000000001</v>
      </c>
      <c r="J30" s="5">
        <f t="shared" si="1"/>
        <v>6.0699999999999921E-3</v>
      </c>
      <c r="K30" s="6"/>
      <c r="L30" s="1">
        <v>0.38500000000000001</v>
      </c>
      <c r="M30" s="1">
        <v>0.40210000000000001</v>
      </c>
      <c r="N30" s="8">
        <f t="shared" si="2"/>
        <v>-1.7100000000000004E-2</v>
      </c>
      <c r="O30" s="7"/>
      <c r="P30" s="1">
        <v>0.3286</v>
      </c>
      <c r="Q30" s="1">
        <v>0.36759999999999998</v>
      </c>
      <c r="R30" s="8">
        <f t="shared" si="3"/>
        <v>-3.8999999999999979E-2</v>
      </c>
    </row>
    <row r="31" spans="2:18" s="2" customFormat="1">
      <c r="B31">
        <v>-3</v>
      </c>
      <c r="C31">
        <v>-1</v>
      </c>
      <c r="D31" s="1">
        <v>20.0352</v>
      </c>
      <c r="E31" s="1">
        <v>19.6434</v>
      </c>
      <c r="F31" s="5">
        <f t="shared" si="0"/>
        <v>0.39179999999999993</v>
      </c>
      <c r="G31" s="6"/>
      <c r="H31" s="1">
        <v>0.126829</v>
      </c>
      <c r="I31" s="1">
        <v>0.120849</v>
      </c>
      <c r="J31" s="5">
        <f t="shared" si="1"/>
        <v>5.9799999999999992E-3</v>
      </c>
      <c r="K31" s="6"/>
      <c r="L31" s="1">
        <v>0.38190000000000002</v>
      </c>
      <c r="M31" s="1">
        <v>0.36180000000000001</v>
      </c>
      <c r="N31" s="8">
        <f t="shared" si="2"/>
        <v>2.0100000000000007E-2</v>
      </c>
      <c r="O31" s="7"/>
      <c r="P31" s="1">
        <v>0.31190000000000001</v>
      </c>
      <c r="Q31" s="1">
        <v>0.30940000000000001</v>
      </c>
      <c r="R31" s="8">
        <f t="shared" si="3"/>
        <v>2.5000000000000022E-3</v>
      </c>
    </row>
    <row r="32" spans="2:18" s="2" customFormat="1">
      <c r="B32">
        <v>-4</v>
      </c>
      <c r="C32">
        <v>-1</v>
      </c>
      <c r="D32" s="1">
        <v>18.574400000000001</v>
      </c>
      <c r="E32" s="1">
        <v>20.683299999999999</v>
      </c>
      <c r="F32" s="5">
        <f t="shared" si="0"/>
        <v>-2.1088999999999984</v>
      </c>
      <c r="G32" s="6"/>
      <c r="H32" s="1">
        <v>0.115965</v>
      </c>
      <c r="I32" s="1">
        <v>0.129001</v>
      </c>
      <c r="J32" s="5">
        <f t="shared" si="1"/>
        <v>-1.3036000000000006E-2</v>
      </c>
      <c r="K32" s="6"/>
      <c r="L32" s="1">
        <v>0.41239999999999999</v>
      </c>
      <c r="M32" s="1">
        <v>0.36840000000000001</v>
      </c>
      <c r="N32" s="8">
        <f t="shared" si="2"/>
        <v>4.3999999999999984E-2</v>
      </c>
      <c r="O32" s="7"/>
      <c r="P32" s="1">
        <v>0.33210000000000001</v>
      </c>
      <c r="Q32" s="1">
        <v>0.33079999999999998</v>
      </c>
      <c r="R32" s="8">
        <f t="shared" si="3"/>
        <v>1.3000000000000234E-3</v>
      </c>
    </row>
    <row r="33" spans="2:18" s="2" customFormat="1">
      <c r="B33">
        <v>-5</v>
      </c>
      <c r="C33">
        <v>-1</v>
      </c>
      <c r="D33" s="1">
        <v>19.627400000000002</v>
      </c>
      <c r="E33" s="1">
        <v>18.731200000000001</v>
      </c>
      <c r="F33" s="5">
        <f t="shared" si="0"/>
        <v>0.89620000000000033</v>
      </c>
      <c r="G33" s="6"/>
      <c r="H33" s="1">
        <v>0.119063</v>
      </c>
      <c r="I33" s="1">
        <v>0.11510099999999999</v>
      </c>
      <c r="J33" s="5">
        <f t="shared" si="1"/>
        <v>3.9620000000000072E-3</v>
      </c>
      <c r="K33" s="6"/>
      <c r="L33" s="1">
        <v>0.40749999999999997</v>
      </c>
      <c r="M33" s="1">
        <v>0.41649999999999998</v>
      </c>
      <c r="N33" s="8">
        <f t="shared" si="2"/>
        <v>-9.000000000000008E-3</v>
      </c>
      <c r="O33" s="7"/>
      <c r="P33" s="1">
        <v>0.35880000000000001</v>
      </c>
      <c r="Q33" s="1">
        <v>0.36509999999999998</v>
      </c>
      <c r="R33" s="8">
        <f t="shared" si="3"/>
        <v>-6.2999999999999723E-3</v>
      </c>
    </row>
    <row r="34" spans="2:18" s="2" customFormat="1">
      <c r="B34">
        <v>-5</v>
      </c>
      <c r="C34">
        <v>0</v>
      </c>
      <c r="D34" s="1">
        <v>19.160599999999999</v>
      </c>
      <c r="E34" s="1">
        <v>19.341699999999999</v>
      </c>
      <c r="F34" s="5">
        <f t="shared" si="0"/>
        <v>-0.1811000000000007</v>
      </c>
      <c r="G34" s="6"/>
      <c r="H34" s="1">
        <v>0.119807</v>
      </c>
      <c r="I34" s="1">
        <v>0.11729299999999999</v>
      </c>
      <c r="J34" s="5">
        <f t="shared" si="1"/>
        <v>2.5140000000000023E-3</v>
      </c>
      <c r="K34" s="6"/>
      <c r="L34" s="1">
        <v>0.3916</v>
      </c>
      <c r="M34" s="1">
        <v>0.43180000000000002</v>
      </c>
      <c r="N34" s="8">
        <f t="shared" si="2"/>
        <v>-4.0200000000000014E-2</v>
      </c>
      <c r="O34" s="7"/>
      <c r="P34" s="1">
        <v>0.35770000000000002</v>
      </c>
      <c r="Q34" s="1">
        <v>0.38990000000000002</v>
      </c>
      <c r="R34" s="8">
        <f t="shared" si="3"/>
        <v>-3.2200000000000006E-2</v>
      </c>
    </row>
    <row r="35" spans="2:18" s="2" customFormat="1">
      <c r="B35">
        <v>-4</v>
      </c>
      <c r="C35">
        <v>0</v>
      </c>
      <c r="D35" s="1">
        <v>18.0763</v>
      </c>
      <c r="E35" s="1">
        <v>19.134499999999999</v>
      </c>
      <c r="F35" s="5">
        <f t="shared" si="0"/>
        <v>-1.0581999999999994</v>
      </c>
      <c r="G35" s="6"/>
      <c r="H35" s="1">
        <v>0.108899</v>
      </c>
      <c r="I35" s="1">
        <v>0.116964</v>
      </c>
      <c r="J35" s="5">
        <f t="shared" si="1"/>
        <v>-8.0650000000000027E-3</v>
      </c>
      <c r="K35" s="6"/>
      <c r="L35" s="1">
        <v>0.41210000000000002</v>
      </c>
      <c r="M35" s="1">
        <v>0.42899999999999999</v>
      </c>
      <c r="N35" s="8">
        <f t="shared" si="2"/>
        <v>-1.6899999999999971E-2</v>
      </c>
      <c r="O35" s="7"/>
      <c r="P35" s="1">
        <v>0.36109999999999998</v>
      </c>
      <c r="Q35" s="1">
        <v>0.39119999999999999</v>
      </c>
      <c r="R35" s="8">
        <f t="shared" si="3"/>
        <v>-3.0100000000000016E-2</v>
      </c>
    </row>
    <row r="36" spans="2:18" s="2" customFormat="1">
      <c r="B36">
        <v>-3</v>
      </c>
      <c r="C36">
        <v>0</v>
      </c>
      <c r="D36" s="1">
        <v>20.015999999999998</v>
      </c>
      <c r="E36" s="1">
        <v>19.2119</v>
      </c>
      <c r="F36" s="5">
        <f t="shared" si="0"/>
        <v>0.80409999999999826</v>
      </c>
      <c r="G36" s="6"/>
      <c r="H36" s="1">
        <v>0.12658700000000001</v>
      </c>
      <c r="I36" s="1">
        <v>0.12096</v>
      </c>
      <c r="J36" s="5">
        <f t="shared" si="1"/>
        <v>5.627000000000007E-3</v>
      </c>
      <c r="K36" s="6"/>
      <c r="L36" s="1">
        <v>0.37940000000000002</v>
      </c>
      <c r="M36" s="1">
        <v>0.38700000000000001</v>
      </c>
      <c r="N36" s="8">
        <f t="shared" si="2"/>
        <v>-7.5999999999999956E-3</v>
      </c>
      <c r="O36" s="7"/>
      <c r="P36" s="1">
        <v>0.33189999999999997</v>
      </c>
      <c r="Q36" s="1">
        <v>0.33739999999999998</v>
      </c>
      <c r="R36" s="8">
        <f t="shared" si="3"/>
        <v>-5.5000000000000049E-3</v>
      </c>
    </row>
    <row r="37" spans="2:18" s="2" customFormat="1">
      <c r="B37">
        <v>-2</v>
      </c>
      <c r="C37">
        <v>0</v>
      </c>
      <c r="D37" s="1">
        <v>19.243200000000002</v>
      </c>
      <c r="E37" s="1">
        <v>18.9085</v>
      </c>
      <c r="F37" s="5">
        <f t="shared" si="0"/>
        <v>0.33470000000000155</v>
      </c>
      <c r="G37" s="6"/>
      <c r="H37" s="1">
        <v>0.11942800000000001</v>
      </c>
      <c r="I37" s="1">
        <v>0.11457199999999999</v>
      </c>
      <c r="J37" s="5">
        <f t="shared" si="1"/>
        <v>4.8560000000000131E-3</v>
      </c>
      <c r="K37" s="6"/>
      <c r="L37" s="1">
        <v>0.40920000000000001</v>
      </c>
      <c r="M37" s="1">
        <v>0.42070000000000002</v>
      </c>
      <c r="N37" s="8">
        <f t="shared" si="2"/>
        <v>-1.150000000000001E-2</v>
      </c>
      <c r="O37" s="7"/>
      <c r="P37" s="1">
        <v>0.36840000000000001</v>
      </c>
      <c r="Q37" s="1">
        <v>0.36049999999999999</v>
      </c>
      <c r="R37" s="8">
        <f t="shared" si="3"/>
        <v>7.9000000000000181E-3</v>
      </c>
    </row>
    <row r="38" spans="2:18" s="2" customFormat="1">
      <c r="B38">
        <v>-1</v>
      </c>
      <c r="C38">
        <v>0</v>
      </c>
      <c r="D38" s="1">
        <v>19.868600000000001</v>
      </c>
      <c r="E38" s="1">
        <v>19.5867</v>
      </c>
      <c r="F38" s="5">
        <f t="shared" si="0"/>
        <v>0.28190000000000026</v>
      </c>
      <c r="G38" s="6"/>
      <c r="H38" s="1">
        <v>0.12302299999999999</v>
      </c>
      <c r="I38" s="1">
        <v>0.12178600000000001</v>
      </c>
      <c r="J38" s="5">
        <f t="shared" si="1"/>
        <v>1.2369999999999881E-3</v>
      </c>
      <c r="K38" s="6"/>
      <c r="L38" s="1">
        <v>0.40110000000000001</v>
      </c>
      <c r="M38" s="1">
        <v>0.42499999999999999</v>
      </c>
      <c r="N38" s="8">
        <f t="shared" si="2"/>
        <v>-2.3899999999999977E-2</v>
      </c>
      <c r="O38" s="7"/>
      <c r="P38" s="1">
        <v>0.34300000000000003</v>
      </c>
      <c r="Q38" s="1">
        <v>0.36880000000000002</v>
      </c>
      <c r="R38" s="8">
        <f t="shared" si="3"/>
        <v>-2.579999999999999E-2</v>
      </c>
    </row>
    <row r="39" spans="2:18" s="2" customFormat="1">
      <c r="B39">
        <v>0</v>
      </c>
      <c r="C39">
        <v>0</v>
      </c>
      <c r="D39" s="1">
        <v>19.6648</v>
      </c>
      <c r="E39" s="1">
        <v>20.339300000000001</v>
      </c>
      <c r="F39" s="5">
        <f t="shared" si="0"/>
        <v>-0.67450000000000188</v>
      </c>
      <c r="G39" s="6"/>
      <c r="H39" s="1">
        <v>0.123219</v>
      </c>
      <c r="I39" s="1">
        <v>0.12650600000000001</v>
      </c>
      <c r="J39" s="5">
        <f t="shared" si="1"/>
        <v>-3.2870000000000121E-3</v>
      </c>
      <c r="K39" s="6"/>
      <c r="L39" s="1">
        <v>0.42299999999999999</v>
      </c>
      <c r="M39" s="1">
        <v>0.3972</v>
      </c>
      <c r="N39" s="8">
        <f t="shared" si="2"/>
        <v>2.579999999999999E-2</v>
      </c>
      <c r="O39" s="7"/>
      <c r="P39" s="1">
        <v>0.37769999999999998</v>
      </c>
      <c r="Q39" s="1">
        <v>0.34599999999999997</v>
      </c>
      <c r="R39" s="8">
        <f t="shared" si="3"/>
        <v>3.1700000000000006E-2</v>
      </c>
    </row>
    <row r="40" spans="2:18" s="2" customFormat="1">
      <c r="B40">
        <v>1</v>
      </c>
      <c r="C40">
        <v>0</v>
      </c>
      <c r="D40" s="1">
        <v>18.7773</v>
      </c>
      <c r="E40" s="1">
        <v>18.1829</v>
      </c>
      <c r="F40" s="5">
        <f t="shared" si="0"/>
        <v>0.59440000000000026</v>
      </c>
      <c r="G40" s="6"/>
      <c r="H40" s="1">
        <v>0.116035</v>
      </c>
      <c r="I40" s="1">
        <v>0.10431600000000001</v>
      </c>
      <c r="J40" s="5">
        <f t="shared" si="1"/>
        <v>1.1718999999999993E-2</v>
      </c>
      <c r="K40" s="6"/>
      <c r="L40" s="1">
        <v>0.45040000000000002</v>
      </c>
      <c r="M40" s="1">
        <v>0.46650000000000003</v>
      </c>
      <c r="N40" s="8">
        <f t="shared" si="2"/>
        <v>-1.6100000000000003E-2</v>
      </c>
      <c r="O40" s="7"/>
      <c r="P40" s="1">
        <v>0.37380000000000002</v>
      </c>
      <c r="Q40" s="1">
        <v>0.3861</v>
      </c>
      <c r="R40" s="8">
        <f t="shared" si="3"/>
        <v>-1.2299999999999978E-2</v>
      </c>
    </row>
    <row r="41" spans="2:18" s="2" customFormat="1">
      <c r="B41">
        <v>2</v>
      </c>
      <c r="C41">
        <v>0</v>
      </c>
      <c r="D41" s="1">
        <v>19.927499999999998</v>
      </c>
      <c r="E41" s="1">
        <v>18.249600000000001</v>
      </c>
      <c r="F41" s="5">
        <f t="shared" si="0"/>
        <v>1.6778999999999975</v>
      </c>
      <c r="G41" s="6"/>
      <c r="H41" s="1">
        <v>0.121989</v>
      </c>
      <c r="I41" s="1">
        <v>0.11450200000000001</v>
      </c>
      <c r="J41" s="5">
        <f t="shared" si="1"/>
        <v>7.4869999999999937E-3</v>
      </c>
      <c r="K41" s="6"/>
      <c r="L41" s="1">
        <v>0.38219999999999998</v>
      </c>
      <c r="M41" s="1">
        <v>0.37569999999999998</v>
      </c>
      <c r="N41" s="8">
        <f t="shared" si="2"/>
        <v>6.5000000000000058E-3</v>
      </c>
      <c r="O41" s="7"/>
      <c r="P41" s="1">
        <v>0.35589999999999999</v>
      </c>
      <c r="Q41" s="1">
        <v>0.32490000000000002</v>
      </c>
      <c r="R41" s="8">
        <f t="shared" si="3"/>
        <v>3.0999999999999972E-2</v>
      </c>
    </row>
    <row r="42" spans="2:18" s="2" customFormat="1">
      <c r="B42">
        <v>3</v>
      </c>
      <c r="C42">
        <v>0</v>
      </c>
      <c r="D42" s="1">
        <v>20.655999999999999</v>
      </c>
      <c r="E42" s="1">
        <v>18.2287</v>
      </c>
      <c r="F42" s="5">
        <f t="shared" si="0"/>
        <v>2.4272999999999989</v>
      </c>
      <c r="G42" s="6"/>
      <c r="H42" s="1">
        <v>0.12564700000000001</v>
      </c>
      <c r="I42" s="1">
        <v>0.109415</v>
      </c>
      <c r="J42" s="5">
        <f t="shared" si="1"/>
        <v>1.623200000000001E-2</v>
      </c>
      <c r="K42" s="6"/>
      <c r="L42" s="1">
        <v>0.40379999999999999</v>
      </c>
      <c r="M42" s="1">
        <v>0.40939999999999999</v>
      </c>
      <c r="N42" s="8">
        <f t="shared" si="2"/>
        <v>-5.5999999999999939E-3</v>
      </c>
      <c r="O42" s="7"/>
      <c r="P42" s="1">
        <v>0.3538</v>
      </c>
      <c r="Q42" s="1">
        <v>0.36349999999999999</v>
      </c>
      <c r="R42" s="8">
        <f t="shared" si="3"/>
        <v>-9.6999999999999864E-3</v>
      </c>
    </row>
    <row r="43" spans="2:18" s="2" customFormat="1">
      <c r="B43">
        <v>4</v>
      </c>
      <c r="C43">
        <v>0</v>
      </c>
      <c r="D43" s="1">
        <v>19.275500000000001</v>
      </c>
      <c r="E43" s="1">
        <v>19.754799999999999</v>
      </c>
      <c r="F43" s="5">
        <f t="shared" si="0"/>
        <v>-0.47929999999999851</v>
      </c>
      <c r="G43" s="6"/>
      <c r="H43" s="1">
        <v>0.115022</v>
      </c>
      <c r="I43" s="1">
        <v>0.118354</v>
      </c>
      <c r="J43" s="5">
        <f t="shared" si="1"/>
        <v>-3.3320000000000016E-3</v>
      </c>
      <c r="K43" s="6"/>
      <c r="L43" s="1">
        <v>0.42549999999999999</v>
      </c>
      <c r="M43" s="1">
        <v>0.40789999999999998</v>
      </c>
      <c r="N43" s="8">
        <f t="shared" si="2"/>
        <v>1.7600000000000005E-2</v>
      </c>
      <c r="O43" s="7"/>
      <c r="P43" s="1">
        <v>0.38850000000000001</v>
      </c>
      <c r="Q43" s="1">
        <v>0.36649999999999999</v>
      </c>
      <c r="R43" s="8">
        <f t="shared" si="3"/>
        <v>2.200000000000002E-2</v>
      </c>
    </row>
    <row r="44" spans="2:18" s="2" customFormat="1">
      <c r="B44">
        <v>5</v>
      </c>
      <c r="C44">
        <v>0</v>
      </c>
      <c r="D44" s="1">
        <v>18.5867</v>
      </c>
      <c r="E44" s="1">
        <v>19.1496</v>
      </c>
      <c r="F44" s="5">
        <f t="shared" si="0"/>
        <v>-0.56289999999999907</v>
      </c>
      <c r="G44" s="6"/>
      <c r="H44" s="1">
        <v>0.111634</v>
      </c>
      <c r="I44" s="1">
        <v>0.11409</v>
      </c>
      <c r="J44" s="5">
        <f t="shared" si="1"/>
        <v>-2.4559999999999998E-3</v>
      </c>
      <c r="K44" s="6"/>
      <c r="L44" s="1">
        <v>0.43540000000000001</v>
      </c>
      <c r="M44" s="1">
        <v>0.44800000000000001</v>
      </c>
      <c r="N44" s="8">
        <f t="shared" si="2"/>
        <v>-1.26E-2</v>
      </c>
      <c r="O44" s="7"/>
      <c r="P44" s="1">
        <v>0.38379999999999997</v>
      </c>
      <c r="Q44" s="1">
        <v>0.40089999999999998</v>
      </c>
      <c r="R44" s="8">
        <f t="shared" si="3"/>
        <v>-1.7100000000000004E-2</v>
      </c>
    </row>
    <row r="45" spans="2:18" s="2" customFormat="1">
      <c r="B45">
        <v>5</v>
      </c>
      <c r="C45">
        <v>1</v>
      </c>
      <c r="D45" s="1">
        <v>18.220500000000001</v>
      </c>
      <c r="E45" s="1">
        <v>19.4894</v>
      </c>
      <c r="F45" s="5">
        <f t="shared" si="0"/>
        <v>-1.2688999999999986</v>
      </c>
      <c r="G45" s="6"/>
      <c r="H45" s="1">
        <v>0.110497</v>
      </c>
      <c r="I45" s="1">
        <v>0.121919</v>
      </c>
      <c r="J45" s="5">
        <f t="shared" si="1"/>
        <v>-1.1422000000000002E-2</v>
      </c>
      <c r="K45" s="6"/>
      <c r="L45" s="1">
        <v>0.44700000000000001</v>
      </c>
      <c r="M45" s="1">
        <v>0.39850000000000002</v>
      </c>
      <c r="N45" s="8">
        <f t="shared" si="2"/>
        <v>4.8499999999999988E-2</v>
      </c>
      <c r="O45" s="7"/>
      <c r="P45" s="1">
        <v>0.39939999999999998</v>
      </c>
      <c r="Q45" s="1">
        <v>0.35149999999999998</v>
      </c>
      <c r="R45" s="8">
        <f t="shared" si="3"/>
        <v>4.7899999999999998E-2</v>
      </c>
    </row>
    <row r="46" spans="2:18" s="2" customFormat="1">
      <c r="B46">
        <v>3</v>
      </c>
      <c r="C46">
        <v>1</v>
      </c>
      <c r="D46" s="1">
        <v>18.125299999999999</v>
      </c>
      <c r="E46" s="1">
        <v>19.033300000000001</v>
      </c>
      <c r="F46" s="5">
        <f t="shared" si="0"/>
        <v>-0.90800000000000125</v>
      </c>
      <c r="G46" s="6"/>
      <c r="H46" s="1">
        <v>0.109499</v>
      </c>
      <c r="I46" s="1">
        <v>0.11863</v>
      </c>
      <c r="J46" s="5">
        <f t="shared" si="1"/>
        <v>-9.1310000000000002E-3</v>
      </c>
      <c r="K46" s="6"/>
      <c r="L46" s="1">
        <v>0.41920000000000002</v>
      </c>
      <c r="M46" s="1">
        <v>0.43230000000000002</v>
      </c>
      <c r="N46" s="8">
        <f t="shared" si="2"/>
        <v>-1.3100000000000001E-2</v>
      </c>
      <c r="O46" s="7"/>
      <c r="P46" s="1">
        <v>0.379</v>
      </c>
      <c r="Q46" s="1">
        <v>0.3488</v>
      </c>
      <c r="R46" s="8">
        <f t="shared" si="3"/>
        <v>3.0200000000000005E-2</v>
      </c>
    </row>
    <row r="47" spans="2:18" s="2" customFormat="1">
      <c r="B47">
        <v>2</v>
      </c>
      <c r="C47">
        <v>1</v>
      </c>
      <c r="D47" s="1">
        <v>20.081</v>
      </c>
      <c r="E47" s="1">
        <v>18.496099999999998</v>
      </c>
      <c r="F47" s="5">
        <f t="shared" si="0"/>
        <v>1.5849000000000011</v>
      </c>
      <c r="G47" s="6"/>
      <c r="H47" s="1">
        <v>0.124294</v>
      </c>
      <c r="I47" s="1">
        <v>0.11115999999999999</v>
      </c>
      <c r="J47" s="5">
        <f t="shared" si="1"/>
        <v>1.3134000000000007E-2</v>
      </c>
      <c r="K47" s="6"/>
      <c r="L47" s="1">
        <v>0.39290000000000003</v>
      </c>
      <c r="M47" s="1">
        <v>0.42720000000000002</v>
      </c>
      <c r="N47" s="8">
        <f t="shared" si="2"/>
        <v>-3.4299999999999997E-2</v>
      </c>
      <c r="O47" s="7"/>
      <c r="P47" s="1">
        <v>0.34410000000000002</v>
      </c>
      <c r="Q47" s="1">
        <v>0.38719999999999999</v>
      </c>
      <c r="R47" s="8">
        <f t="shared" si="3"/>
        <v>-4.3099999999999972E-2</v>
      </c>
    </row>
    <row r="48" spans="2:18" s="2" customFormat="1">
      <c r="B48">
        <v>1</v>
      </c>
      <c r="C48">
        <v>1</v>
      </c>
      <c r="D48" s="1">
        <v>18.884899999999998</v>
      </c>
      <c r="E48" s="1">
        <v>19.4269</v>
      </c>
      <c r="F48" s="5">
        <f t="shared" si="0"/>
        <v>-0.54200000000000159</v>
      </c>
      <c r="G48" s="6"/>
      <c r="H48" s="1">
        <v>0.116338</v>
      </c>
      <c r="I48" s="1">
        <v>0.11836000000000001</v>
      </c>
      <c r="J48" s="5">
        <f t="shared" si="1"/>
        <v>-2.0220000000000099E-3</v>
      </c>
      <c r="K48" s="6"/>
      <c r="L48" s="1">
        <v>0.43630000000000002</v>
      </c>
      <c r="M48" s="1">
        <v>0.433</v>
      </c>
      <c r="N48" s="8">
        <f t="shared" si="2"/>
        <v>3.3000000000000251E-3</v>
      </c>
      <c r="O48" s="7"/>
      <c r="P48" s="1">
        <v>0.3775</v>
      </c>
      <c r="Q48" s="1">
        <v>0.379</v>
      </c>
      <c r="R48" s="8">
        <f t="shared" si="3"/>
        <v>-1.5000000000000013E-3</v>
      </c>
    </row>
    <row r="49" spans="2:18" s="2" customFormat="1">
      <c r="B49">
        <v>0</v>
      </c>
      <c r="C49">
        <v>1</v>
      </c>
      <c r="D49" s="1">
        <v>18.704699999999999</v>
      </c>
      <c r="E49" s="1">
        <v>19.0579</v>
      </c>
      <c r="F49" s="5">
        <f t="shared" si="0"/>
        <v>-0.35320000000000107</v>
      </c>
      <c r="G49" s="6"/>
      <c r="H49" s="1">
        <v>0.11157599999999999</v>
      </c>
      <c r="I49" s="1">
        <v>0.11124100000000001</v>
      </c>
      <c r="J49" s="5">
        <f t="shared" si="1"/>
        <v>3.3499999999998809E-4</v>
      </c>
      <c r="K49" s="6"/>
      <c r="L49" s="1">
        <v>0.44240000000000002</v>
      </c>
      <c r="M49" s="1">
        <v>0.43830000000000002</v>
      </c>
      <c r="N49" s="8">
        <f t="shared" si="2"/>
        <v>4.0999999999999925E-3</v>
      </c>
      <c r="O49" s="7"/>
      <c r="P49" s="1">
        <v>0.39269999999999999</v>
      </c>
      <c r="Q49" s="1">
        <v>0.39500000000000002</v>
      </c>
      <c r="R49" s="8">
        <f t="shared" si="3"/>
        <v>-2.3000000000000242E-3</v>
      </c>
    </row>
    <row r="50" spans="2:18" s="2" customFormat="1">
      <c r="B50">
        <v>-1</v>
      </c>
      <c r="C50">
        <v>1</v>
      </c>
      <c r="D50" s="1">
        <v>18.175799999999999</v>
      </c>
      <c r="E50" s="1">
        <v>18.575600000000001</v>
      </c>
      <c r="F50" s="5">
        <f t="shared" si="0"/>
        <v>-0.3998000000000026</v>
      </c>
      <c r="G50" s="6"/>
      <c r="H50" s="1">
        <v>0.108096</v>
      </c>
      <c r="I50" s="1">
        <v>0.114036</v>
      </c>
      <c r="J50" s="5">
        <f t="shared" si="1"/>
        <v>-5.9400000000000008E-3</v>
      </c>
      <c r="K50" s="6"/>
      <c r="L50" s="1">
        <v>0.46510000000000001</v>
      </c>
      <c r="M50" s="1">
        <v>0.41539999999999999</v>
      </c>
      <c r="N50" s="8">
        <f t="shared" si="2"/>
        <v>4.9700000000000022E-2</v>
      </c>
      <c r="O50" s="7"/>
      <c r="P50" s="1">
        <v>0.42949999999999999</v>
      </c>
      <c r="Q50" s="1">
        <v>0.38069999999999998</v>
      </c>
      <c r="R50" s="8">
        <f t="shared" si="3"/>
        <v>4.880000000000001E-2</v>
      </c>
    </row>
    <row r="51" spans="2:18" s="2" customFormat="1">
      <c r="B51">
        <v>-2</v>
      </c>
      <c r="C51">
        <v>1</v>
      </c>
      <c r="D51" s="1">
        <v>18.7163</v>
      </c>
      <c r="E51" s="1">
        <v>18.924900000000001</v>
      </c>
      <c r="F51" s="5">
        <f t="shared" si="0"/>
        <v>-0.20860000000000056</v>
      </c>
      <c r="G51" s="6"/>
      <c r="H51" s="1">
        <v>0.11455</v>
      </c>
      <c r="I51" s="1">
        <v>0.115192</v>
      </c>
      <c r="J51" s="5">
        <f t="shared" si="1"/>
        <v>-6.4200000000000368E-4</v>
      </c>
      <c r="K51" s="6"/>
      <c r="L51" s="1">
        <v>0.4274</v>
      </c>
      <c r="M51" s="1">
        <v>0.39600000000000002</v>
      </c>
      <c r="N51" s="8">
        <f t="shared" si="2"/>
        <v>3.1399999999999983E-2</v>
      </c>
      <c r="O51" s="7"/>
      <c r="P51" s="1">
        <v>0.38450000000000001</v>
      </c>
      <c r="Q51" s="1">
        <v>0.36549999999999999</v>
      </c>
      <c r="R51" s="8">
        <f t="shared" si="3"/>
        <v>1.9000000000000017E-2</v>
      </c>
    </row>
    <row r="52" spans="2:18" s="2" customFormat="1">
      <c r="B52">
        <v>-3</v>
      </c>
      <c r="C52">
        <v>1</v>
      </c>
      <c r="D52" s="1">
        <v>18.895399999999999</v>
      </c>
      <c r="E52" s="1">
        <v>17.975899999999999</v>
      </c>
      <c r="F52" s="5">
        <f t="shared" si="0"/>
        <v>0.91949999999999932</v>
      </c>
      <c r="G52" s="6"/>
      <c r="H52" s="1">
        <v>0.112509</v>
      </c>
      <c r="I52" s="1">
        <v>0.109123</v>
      </c>
      <c r="J52" s="5">
        <f t="shared" si="1"/>
        <v>3.3860000000000001E-3</v>
      </c>
      <c r="K52" s="6"/>
      <c r="L52" s="1">
        <v>0.42509999999999998</v>
      </c>
      <c r="M52" s="1">
        <v>0.46650000000000003</v>
      </c>
      <c r="N52" s="8">
        <f t="shared" si="2"/>
        <v>-4.1400000000000048E-2</v>
      </c>
      <c r="O52" s="7"/>
      <c r="P52" s="1">
        <v>0.39700000000000002</v>
      </c>
      <c r="Q52" s="1">
        <v>0.4083</v>
      </c>
      <c r="R52" s="8">
        <f t="shared" si="3"/>
        <v>-1.1299999999999977E-2</v>
      </c>
    </row>
    <row r="53" spans="2:18" s="2" customFormat="1">
      <c r="B53">
        <v>-4</v>
      </c>
      <c r="C53">
        <v>1</v>
      </c>
      <c r="D53" s="1">
        <v>19.5884</v>
      </c>
      <c r="E53" s="1">
        <v>18.942699999999999</v>
      </c>
      <c r="F53" s="5">
        <f t="shared" si="0"/>
        <v>0.64570000000000149</v>
      </c>
      <c r="G53" s="6"/>
      <c r="H53" s="1">
        <v>0.122974</v>
      </c>
      <c r="I53" s="1">
        <v>0.113569</v>
      </c>
      <c r="J53" s="5">
        <f t="shared" si="1"/>
        <v>9.4049999999999967E-3</v>
      </c>
      <c r="K53" s="6"/>
      <c r="L53" s="1">
        <v>0.40529999999999999</v>
      </c>
      <c r="M53" s="1">
        <v>0.40899999999999997</v>
      </c>
      <c r="N53" s="8">
        <f t="shared" si="2"/>
        <v>-3.6999999999999811E-3</v>
      </c>
      <c r="O53" s="7"/>
      <c r="P53" s="1">
        <v>0.34310000000000002</v>
      </c>
      <c r="Q53" s="1">
        <v>0.379</v>
      </c>
      <c r="R53" s="8">
        <f t="shared" si="3"/>
        <v>-3.5899999999999987E-2</v>
      </c>
    </row>
    <row r="54" spans="2:18" s="2" customFormat="1">
      <c r="B54">
        <v>-5</v>
      </c>
      <c r="C54">
        <v>1</v>
      </c>
      <c r="D54" s="1">
        <v>18.888000000000002</v>
      </c>
      <c r="E54" s="1">
        <v>17.664400000000001</v>
      </c>
      <c r="F54" s="5">
        <f t="shared" si="0"/>
        <v>1.2236000000000011</v>
      </c>
      <c r="G54" s="6"/>
      <c r="H54" s="1">
        <v>0.11577800000000001</v>
      </c>
      <c r="I54" s="1">
        <v>0.108375</v>
      </c>
      <c r="J54" s="5">
        <f t="shared" si="1"/>
        <v>7.4030000000000068E-3</v>
      </c>
      <c r="K54" s="6"/>
      <c r="L54" s="1">
        <v>0.44169999999999998</v>
      </c>
      <c r="M54" s="1">
        <v>0.42209999999999998</v>
      </c>
      <c r="N54" s="8">
        <f t="shared" si="2"/>
        <v>1.9600000000000006E-2</v>
      </c>
      <c r="O54" s="7"/>
      <c r="P54" s="1">
        <v>0.40820000000000001</v>
      </c>
      <c r="Q54" s="1">
        <v>0.3841</v>
      </c>
      <c r="R54" s="8">
        <f t="shared" si="3"/>
        <v>2.410000000000001E-2</v>
      </c>
    </row>
    <row r="55" spans="2:18" s="2" customFormat="1">
      <c r="B55">
        <v>-4</v>
      </c>
      <c r="C55">
        <v>2</v>
      </c>
      <c r="D55" s="1">
        <v>18.117000000000001</v>
      </c>
      <c r="E55" s="1">
        <v>18.450600000000001</v>
      </c>
      <c r="F55" s="5">
        <f t="shared" si="0"/>
        <v>-0.33360000000000056</v>
      </c>
      <c r="G55" s="6"/>
      <c r="H55" s="1">
        <v>0.110679</v>
      </c>
      <c r="I55" s="1">
        <v>0.113436</v>
      </c>
      <c r="J55" s="5">
        <f t="shared" si="1"/>
        <v>-2.7569999999999956E-3</v>
      </c>
      <c r="K55" s="6"/>
      <c r="L55" s="1">
        <v>0.42130000000000001</v>
      </c>
      <c r="M55" s="1">
        <v>0.43009999999999998</v>
      </c>
      <c r="N55" s="8">
        <f t="shared" si="2"/>
        <v>-8.7999999999999745E-3</v>
      </c>
      <c r="O55" s="7"/>
      <c r="P55" s="1">
        <v>0.37230000000000002</v>
      </c>
      <c r="Q55" s="1">
        <v>0.36980000000000002</v>
      </c>
      <c r="R55" s="8">
        <f t="shared" si="3"/>
        <v>2.5000000000000022E-3</v>
      </c>
    </row>
    <row r="56" spans="2:18" s="2" customFormat="1">
      <c r="B56">
        <v>-3</v>
      </c>
      <c r="C56">
        <v>2</v>
      </c>
      <c r="D56" s="1">
        <v>17.027100000000001</v>
      </c>
      <c r="E56" s="1">
        <v>18.292400000000001</v>
      </c>
      <c r="F56" s="5">
        <f t="shared" si="0"/>
        <v>-1.2652999999999999</v>
      </c>
      <c r="G56" s="6"/>
      <c r="H56" s="1">
        <v>0.104738</v>
      </c>
      <c r="I56" s="1">
        <v>0.113341</v>
      </c>
      <c r="J56" s="5">
        <f t="shared" si="1"/>
        <v>-8.6029999999999995E-3</v>
      </c>
      <c r="K56" s="6"/>
      <c r="L56" s="1">
        <v>0.4395</v>
      </c>
      <c r="M56" s="1">
        <v>0.39939999999999998</v>
      </c>
      <c r="N56" s="8">
        <f t="shared" si="2"/>
        <v>4.0100000000000025E-2</v>
      </c>
      <c r="O56" s="7"/>
      <c r="P56" s="1">
        <v>0.39729999999999999</v>
      </c>
      <c r="Q56" s="1">
        <v>0.32019999999999998</v>
      </c>
      <c r="R56" s="8">
        <f t="shared" si="3"/>
        <v>7.7100000000000002E-2</v>
      </c>
    </row>
    <row r="57" spans="2:18" s="2" customFormat="1">
      <c r="B57">
        <v>-2</v>
      </c>
      <c r="C57">
        <v>2</v>
      </c>
      <c r="D57" s="1">
        <v>19.323399999999999</v>
      </c>
      <c r="E57" s="1">
        <v>18.353999999999999</v>
      </c>
      <c r="F57" s="5">
        <f t="shared" si="0"/>
        <v>0.96940000000000026</v>
      </c>
      <c r="G57" s="6"/>
      <c r="H57" s="1">
        <v>0.11938</v>
      </c>
      <c r="I57" s="1">
        <v>0.11274199999999999</v>
      </c>
      <c r="J57" s="5">
        <f t="shared" si="1"/>
        <v>6.638000000000005E-3</v>
      </c>
      <c r="K57" s="6"/>
      <c r="L57" s="1">
        <v>0.41449999999999998</v>
      </c>
      <c r="M57" s="1">
        <v>0.41389999999999999</v>
      </c>
      <c r="N57" s="8">
        <f t="shared" si="2"/>
        <v>5.9999999999998943E-4</v>
      </c>
      <c r="O57" s="7"/>
      <c r="P57" s="1">
        <v>0.35820000000000002</v>
      </c>
      <c r="Q57" s="1">
        <v>0.3679</v>
      </c>
      <c r="R57" s="8">
        <f t="shared" si="3"/>
        <v>-9.6999999999999864E-3</v>
      </c>
    </row>
    <row r="58" spans="2:18" s="2" customFormat="1">
      <c r="B58">
        <v>-1</v>
      </c>
      <c r="C58">
        <v>2</v>
      </c>
      <c r="D58" s="1">
        <v>18.366900000000001</v>
      </c>
      <c r="E58" s="1">
        <v>19.592099999999999</v>
      </c>
      <c r="F58" s="5">
        <f t="shared" si="0"/>
        <v>-1.2251999999999974</v>
      </c>
      <c r="G58" s="6"/>
      <c r="H58" s="1">
        <v>0.11411300000000001</v>
      </c>
      <c r="I58" s="1">
        <v>0.12037299999999999</v>
      </c>
      <c r="J58" s="5">
        <f t="shared" si="1"/>
        <v>-6.2599999999999878E-3</v>
      </c>
      <c r="K58" s="6"/>
      <c r="L58" s="1">
        <v>0.40210000000000001</v>
      </c>
      <c r="M58" s="1">
        <v>0.41699999999999998</v>
      </c>
      <c r="N58" s="8">
        <f t="shared" si="2"/>
        <v>-1.4899999999999969E-2</v>
      </c>
      <c r="O58" s="7"/>
      <c r="P58" s="1">
        <v>0.36309999999999998</v>
      </c>
      <c r="Q58" s="1">
        <v>0.36699999999999999</v>
      </c>
      <c r="R58" s="8">
        <f t="shared" si="3"/>
        <v>-3.9000000000000146E-3</v>
      </c>
    </row>
    <row r="59" spans="2:18" s="2" customFormat="1">
      <c r="B59">
        <v>0</v>
      </c>
      <c r="C59">
        <v>2</v>
      </c>
      <c r="D59" s="1">
        <v>18.870699999999999</v>
      </c>
      <c r="E59" s="1">
        <v>17.9343</v>
      </c>
      <c r="F59" s="5">
        <f t="shared" si="0"/>
        <v>0.93639999999999901</v>
      </c>
      <c r="G59" s="6"/>
      <c r="H59" s="1">
        <v>0.122811</v>
      </c>
      <c r="I59" s="1">
        <v>0.11010499999999999</v>
      </c>
      <c r="J59" s="5">
        <f t="shared" si="1"/>
        <v>1.2706000000000009E-2</v>
      </c>
      <c r="K59" s="6"/>
      <c r="L59" s="1">
        <v>0.40329999999999999</v>
      </c>
      <c r="M59" s="1">
        <v>0.4546</v>
      </c>
      <c r="N59" s="8">
        <f t="shared" si="2"/>
        <v>-5.1300000000000012E-2</v>
      </c>
      <c r="O59" s="7"/>
      <c r="P59" s="1">
        <v>0.3397</v>
      </c>
      <c r="Q59" s="1">
        <v>0.4002</v>
      </c>
      <c r="R59" s="8">
        <f t="shared" si="3"/>
        <v>-6.0499999999999998E-2</v>
      </c>
    </row>
    <row r="60" spans="2:18" s="2" customFormat="1">
      <c r="B60">
        <v>1</v>
      </c>
      <c r="C60">
        <v>2</v>
      </c>
      <c r="D60" s="1">
        <v>18.496700000000001</v>
      </c>
      <c r="E60" s="1">
        <v>19.285599999999999</v>
      </c>
      <c r="F60" s="5">
        <f t="shared" si="0"/>
        <v>-0.78889999999999816</v>
      </c>
      <c r="G60" s="6"/>
      <c r="H60" s="1">
        <v>0.115413</v>
      </c>
      <c r="I60" s="1">
        <v>0.118925</v>
      </c>
      <c r="J60" s="5">
        <f t="shared" si="1"/>
        <v>-3.5120000000000012E-3</v>
      </c>
      <c r="K60" s="6"/>
      <c r="L60" s="1">
        <v>0.43869999999999998</v>
      </c>
      <c r="M60" s="1">
        <v>0.42749999999999999</v>
      </c>
      <c r="N60" s="8">
        <f t="shared" si="2"/>
        <v>1.1199999999999988E-2</v>
      </c>
      <c r="O60" s="7"/>
      <c r="P60" s="1">
        <v>0.37259999999999999</v>
      </c>
      <c r="Q60" s="1">
        <v>0.35349999999999998</v>
      </c>
      <c r="R60" s="8">
        <f t="shared" si="3"/>
        <v>1.9100000000000006E-2</v>
      </c>
    </row>
    <row r="61" spans="2:18" s="2" customFormat="1">
      <c r="B61">
        <v>2</v>
      </c>
      <c r="C61">
        <v>2</v>
      </c>
      <c r="D61" s="1">
        <v>18.641200000000001</v>
      </c>
      <c r="E61" s="1">
        <v>17.7959</v>
      </c>
      <c r="F61" s="5">
        <f t="shared" si="0"/>
        <v>0.84530000000000172</v>
      </c>
      <c r="G61" s="6"/>
      <c r="H61" s="1">
        <v>0.116796</v>
      </c>
      <c r="I61" s="1">
        <v>0.109485</v>
      </c>
      <c r="J61" s="5">
        <f t="shared" si="1"/>
        <v>7.3109999999999981E-3</v>
      </c>
      <c r="K61" s="6"/>
      <c r="L61" s="1">
        <v>0.42309999999999998</v>
      </c>
      <c r="M61" s="1">
        <v>0.42749999999999999</v>
      </c>
      <c r="N61" s="8">
        <f t="shared" si="2"/>
        <v>-4.400000000000015E-3</v>
      </c>
      <c r="O61" s="7"/>
      <c r="P61" s="1">
        <v>0.36420000000000002</v>
      </c>
      <c r="Q61" s="1">
        <v>0.38719999999999999</v>
      </c>
      <c r="R61" s="8">
        <f t="shared" si="3"/>
        <v>-2.2999999999999965E-2</v>
      </c>
    </row>
    <row r="62" spans="2:18" s="2" customFormat="1">
      <c r="B62">
        <v>3</v>
      </c>
      <c r="C62">
        <v>2</v>
      </c>
      <c r="D62" s="1">
        <v>19.999700000000001</v>
      </c>
      <c r="E62" s="1">
        <v>20.308700000000002</v>
      </c>
      <c r="F62" s="5">
        <f t="shared" si="0"/>
        <v>-0.30900000000000105</v>
      </c>
      <c r="G62" s="6"/>
      <c r="H62" s="1">
        <v>0.119717</v>
      </c>
      <c r="I62" s="1">
        <v>0.12722800000000001</v>
      </c>
      <c r="J62" s="5">
        <f t="shared" si="1"/>
        <v>-7.5110000000000038E-3</v>
      </c>
      <c r="K62" s="6"/>
      <c r="L62" s="1">
        <v>0.40799999999999997</v>
      </c>
      <c r="M62" s="1">
        <v>0.40529999999999999</v>
      </c>
      <c r="N62" s="8">
        <f t="shared" si="2"/>
        <v>2.6999999999999802E-3</v>
      </c>
      <c r="O62" s="7"/>
      <c r="P62" s="1">
        <v>0.34720000000000001</v>
      </c>
      <c r="Q62" s="1">
        <v>0.35709999999999997</v>
      </c>
      <c r="R62" s="8">
        <f t="shared" si="3"/>
        <v>-9.8999999999999644E-3</v>
      </c>
    </row>
    <row r="63" spans="2:18" s="2" customFormat="1">
      <c r="B63">
        <v>4</v>
      </c>
      <c r="C63">
        <v>2</v>
      </c>
      <c r="D63" s="1">
        <v>18.555399999999999</v>
      </c>
      <c r="E63" s="1">
        <v>0.13370299999999999</v>
      </c>
      <c r="F63" s="5">
        <f t="shared" si="0"/>
        <v>18.421696999999998</v>
      </c>
      <c r="G63" s="6"/>
      <c r="H63" s="1">
        <v>0.114236</v>
      </c>
      <c r="I63" s="1">
        <v>0.11336599999999999</v>
      </c>
      <c r="J63" s="5">
        <f t="shared" si="1"/>
        <v>8.7000000000000965E-4</v>
      </c>
      <c r="K63" s="6"/>
      <c r="L63" s="1">
        <v>0.4199</v>
      </c>
      <c r="M63" s="1">
        <v>0.37730000000000002</v>
      </c>
      <c r="N63" s="8">
        <f t="shared" si="2"/>
        <v>4.2599999999999971E-2</v>
      </c>
      <c r="O63" s="7"/>
      <c r="P63" s="1">
        <v>0.3846</v>
      </c>
      <c r="Q63" s="1">
        <v>0.3367</v>
      </c>
      <c r="R63" s="8">
        <f t="shared" si="3"/>
        <v>4.7899999999999998E-2</v>
      </c>
    </row>
    <row r="64" spans="2:18" s="2" customFormat="1">
      <c r="B64">
        <v>3</v>
      </c>
      <c r="C64">
        <v>3</v>
      </c>
      <c r="D64" s="1">
        <v>17.592500000000001</v>
      </c>
      <c r="E64" s="1">
        <v>18.715199999999999</v>
      </c>
      <c r="F64" s="5">
        <f t="shared" si="0"/>
        <v>-1.1226999999999983</v>
      </c>
      <c r="G64" s="6"/>
      <c r="H64" s="1">
        <v>0.107754</v>
      </c>
      <c r="I64" s="1">
        <v>0.117948</v>
      </c>
      <c r="J64" s="5">
        <f t="shared" si="1"/>
        <v>-1.0193999999999995E-2</v>
      </c>
      <c r="K64" s="6"/>
      <c r="L64" s="1">
        <v>0.44840000000000002</v>
      </c>
      <c r="M64" s="1">
        <v>0.40410000000000001</v>
      </c>
      <c r="N64" s="8">
        <f t="shared" si="2"/>
        <v>4.4300000000000006E-2</v>
      </c>
      <c r="O64" s="7"/>
      <c r="P64" s="1">
        <v>0.4037</v>
      </c>
      <c r="Q64" s="1">
        <v>0.35449999999999998</v>
      </c>
      <c r="R64" s="8">
        <f t="shared" si="3"/>
        <v>4.9200000000000021E-2</v>
      </c>
    </row>
    <row r="65" spans="2:18" s="2" customFormat="1">
      <c r="B65">
        <v>2</v>
      </c>
      <c r="C65">
        <v>3</v>
      </c>
      <c r="D65" s="1">
        <v>17.3019</v>
      </c>
      <c r="E65" s="1">
        <v>8.5494699999999995</v>
      </c>
      <c r="F65" s="5">
        <f t="shared" si="0"/>
        <v>8.7524300000000004</v>
      </c>
      <c r="G65" s="6"/>
      <c r="H65" s="1">
        <v>0.10960499999999999</v>
      </c>
      <c r="I65" s="1">
        <v>0.107835</v>
      </c>
      <c r="J65" s="5">
        <f t="shared" si="1"/>
        <v>1.7699999999999938E-3</v>
      </c>
      <c r="K65" s="6"/>
      <c r="L65" s="1">
        <v>0.4385</v>
      </c>
      <c r="M65" s="1">
        <v>0.41820000000000002</v>
      </c>
      <c r="N65" s="8">
        <f t="shared" si="2"/>
        <v>2.0299999999999985E-2</v>
      </c>
      <c r="O65" s="7"/>
      <c r="P65" s="1">
        <v>0.39479999999999998</v>
      </c>
      <c r="Q65" s="1">
        <v>0.376</v>
      </c>
      <c r="R65" s="8">
        <f t="shared" si="3"/>
        <v>1.8799999999999983E-2</v>
      </c>
    </row>
    <row r="66" spans="2:18" s="2" customFormat="1">
      <c r="B66">
        <v>1</v>
      </c>
      <c r="C66">
        <v>3</v>
      </c>
      <c r="D66" s="1">
        <v>17.991199999999999</v>
      </c>
      <c r="E66" s="1">
        <v>17.489000000000001</v>
      </c>
      <c r="F66" s="5">
        <f t="shared" si="0"/>
        <v>0.50219999999999843</v>
      </c>
      <c r="G66" s="6"/>
      <c r="H66" s="1">
        <v>0.11234</v>
      </c>
      <c r="I66" s="1">
        <v>0.10617799999999999</v>
      </c>
      <c r="J66" s="5">
        <f t="shared" si="1"/>
        <v>6.1620000000000008E-3</v>
      </c>
      <c r="K66" s="6"/>
      <c r="L66" s="1">
        <v>0.4173</v>
      </c>
      <c r="M66" s="1">
        <v>0.42180000000000001</v>
      </c>
      <c r="N66" s="8">
        <f t="shared" si="2"/>
        <v>-4.500000000000004E-3</v>
      </c>
      <c r="O66" s="7"/>
      <c r="P66" s="1">
        <v>0.378</v>
      </c>
      <c r="Q66" s="1">
        <v>0.36249999999999999</v>
      </c>
      <c r="R66" s="8">
        <f t="shared" si="3"/>
        <v>1.5500000000000014E-2</v>
      </c>
    </row>
    <row r="67" spans="2:18" s="2" customFormat="1">
      <c r="B67">
        <v>0</v>
      </c>
      <c r="C67">
        <v>3</v>
      </c>
      <c r="D67" s="1">
        <v>18.656300000000002</v>
      </c>
      <c r="E67" s="1">
        <v>20.332999999999998</v>
      </c>
      <c r="F67" s="5">
        <f t="shared" si="0"/>
        <v>-1.6766999999999967</v>
      </c>
      <c r="G67" s="6"/>
      <c r="H67" s="1">
        <v>0.113716</v>
      </c>
      <c r="I67" s="1">
        <v>0.12748599999999999</v>
      </c>
      <c r="J67" s="5">
        <f t="shared" si="1"/>
        <v>-1.3769999999999991E-2</v>
      </c>
      <c r="K67" s="6"/>
      <c r="L67" s="1">
        <v>0.4017</v>
      </c>
      <c r="M67" s="1">
        <v>0.40670000000000001</v>
      </c>
      <c r="N67" s="8">
        <f t="shared" si="2"/>
        <v>-5.0000000000000044E-3</v>
      </c>
      <c r="O67" s="7"/>
      <c r="P67" s="1">
        <v>0.34699999999999998</v>
      </c>
      <c r="Q67" s="1">
        <v>0.35299999999999998</v>
      </c>
      <c r="R67" s="8">
        <f t="shared" si="3"/>
        <v>-6.0000000000000053E-3</v>
      </c>
    </row>
    <row r="68" spans="2:18" s="2" customFormat="1">
      <c r="B68">
        <v>-1</v>
      </c>
      <c r="C68">
        <v>3</v>
      </c>
      <c r="D68" s="1">
        <v>17.919699999999999</v>
      </c>
      <c r="E68" s="1">
        <v>20.830300000000001</v>
      </c>
      <c r="F68" s="5">
        <f t="shared" ref="F68:F73" si="4">D68-E68</f>
        <v>-2.9106000000000023</v>
      </c>
      <c r="G68" s="6"/>
      <c r="H68" s="1">
        <v>0.111513</v>
      </c>
      <c r="I68" s="1">
        <v>0.13003799999999999</v>
      </c>
      <c r="J68" s="5">
        <f t="shared" ref="J68:J73" si="5">H68-I68</f>
        <v>-1.8524999999999986E-2</v>
      </c>
      <c r="K68" s="6"/>
      <c r="L68" s="1">
        <v>0.43919999999999998</v>
      </c>
      <c r="M68" s="1">
        <v>0.36620000000000003</v>
      </c>
      <c r="N68" s="8">
        <f t="shared" ref="N68:N73" si="6">L68-M68</f>
        <v>7.2999999999999954E-2</v>
      </c>
      <c r="O68" s="7"/>
      <c r="P68" s="1">
        <v>0.35349999999999998</v>
      </c>
      <c r="Q68" s="1">
        <v>0.32990000000000003</v>
      </c>
      <c r="R68" s="8">
        <f t="shared" ref="R68:R73" si="7">P68-Q68</f>
        <v>2.3599999999999954E-2</v>
      </c>
    </row>
    <row r="69" spans="2:18" s="2" customFormat="1">
      <c r="B69">
        <v>-2</v>
      </c>
      <c r="C69">
        <v>3</v>
      </c>
      <c r="D69" s="1">
        <v>19.272600000000001</v>
      </c>
      <c r="E69" s="1">
        <v>19.137599999999999</v>
      </c>
      <c r="F69" s="5">
        <f t="shared" si="4"/>
        <v>0.13500000000000156</v>
      </c>
      <c r="G69" s="6"/>
      <c r="H69" s="1">
        <v>0.121614</v>
      </c>
      <c r="I69" s="1">
        <v>0.119545</v>
      </c>
      <c r="J69" s="5">
        <f t="shared" si="5"/>
        <v>2.0690000000000014E-3</v>
      </c>
      <c r="K69" s="6"/>
      <c r="L69" s="1">
        <v>0.42749999999999999</v>
      </c>
      <c r="M69" s="1">
        <v>0.40300000000000002</v>
      </c>
      <c r="N69" s="8">
        <f t="shared" si="6"/>
        <v>2.4499999999999966E-2</v>
      </c>
      <c r="O69" s="7"/>
      <c r="P69" s="1">
        <v>0.36980000000000002</v>
      </c>
      <c r="Q69" s="1">
        <v>0.34670000000000001</v>
      </c>
      <c r="R69" s="8">
        <f t="shared" si="7"/>
        <v>2.3100000000000009E-2</v>
      </c>
    </row>
    <row r="70" spans="2:18" s="2" customFormat="1">
      <c r="B70">
        <v>-3</v>
      </c>
      <c r="C70">
        <v>3</v>
      </c>
      <c r="D70" s="1">
        <v>18.2898</v>
      </c>
      <c r="E70" s="1">
        <v>17.5457</v>
      </c>
      <c r="F70" s="5">
        <f t="shared" si="4"/>
        <v>0.74409999999999954</v>
      </c>
      <c r="G70" s="6"/>
      <c r="H70" s="1">
        <v>0.116533</v>
      </c>
      <c r="I70" s="1">
        <v>0.107767</v>
      </c>
      <c r="J70" s="5">
        <f t="shared" si="5"/>
        <v>8.765999999999996E-3</v>
      </c>
      <c r="K70" s="6"/>
      <c r="L70" s="1">
        <v>0.41139999999999999</v>
      </c>
      <c r="M70" s="1">
        <v>0.42920000000000003</v>
      </c>
      <c r="N70" s="8">
        <f t="shared" si="6"/>
        <v>-1.7800000000000038E-2</v>
      </c>
      <c r="O70" s="7"/>
      <c r="P70" s="1">
        <v>0.35460000000000003</v>
      </c>
      <c r="Q70" s="1">
        <v>0.379</v>
      </c>
      <c r="R70" s="8">
        <f t="shared" si="7"/>
        <v>-2.4399999999999977E-2</v>
      </c>
    </row>
    <row r="71" spans="2:18" s="2" customFormat="1">
      <c r="B71">
        <v>-1</v>
      </c>
      <c r="C71">
        <v>4</v>
      </c>
      <c r="D71" s="1">
        <v>16.6111</v>
      </c>
      <c r="E71" s="1">
        <v>16.682400000000001</v>
      </c>
      <c r="F71" s="5">
        <f t="shared" si="4"/>
        <v>-7.1300000000000807E-2</v>
      </c>
      <c r="G71" s="6"/>
      <c r="H71" s="1">
        <v>0.107127</v>
      </c>
      <c r="I71" s="1">
        <v>0.10324999999999999</v>
      </c>
      <c r="J71" s="5">
        <f t="shared" si="5"/>
        <v>3.8770000000000054E-3</v>
      </c>
      <c r="K71" s="6"/>
      <c r="L71" s="1">
        <v>0.438</v>
      </c>
      <c r="M71" s="1">
        <v>0.4269</v>
      </c>
      <c r="N71" s="8">
        <f t="shared" si="6"/>
        <v>1.1099999999999999E-2</v>
      </c>
      <c r="O71" s="7"/>
      <c r="P71" s="1">
        <v>0.37869999999999998</v>
      </c>
      <c r="Q71" s="1">
        <v>0.38990000000000002</v>
      </c>
      <c r="R71" s="8">
        <f t="shared" si="7"/>
        <v>-1.1200000000000043E-2</v>
      </c>
    </row>
    <row r="72" spans="2:18" s="2" customFormat="1">
      <c r="B72">
        <v>0</v>
      </c>
      <c r="C72">
        <v>4</v>
      </c>
      <c r="D72" s="1">
        <v>18.7332</v>
      </c>
      <c r="E72" s="1">
        <v>17.109200000000001</v>
      </c>
      <c r="F72" s="5">
        <f t="shared" si="4"/>
        <v>1.6239999999999988</v>
      </c>
      <c r="G72" s="6"/>
      <c r="H72" s="1">
        <v>0.123242</v>
      </c>
      <c r="I72" s="1">
        <v>0.102391</v>
      </c>
      <c r="J72" s="5">
        <f t="shared" si="5"/>
        <v>2.0851000000000008E-2</v>
      </c>
      <c r="K72" s="6"/>
      <c r="L72" s="1">
        <v>0.40360000000000001</v>
      </c>
      <c r="M72" s="1">
        <v>0.45019999999999999</v>
      </c>
      <c r="N72" s="8">
        <f t="shared" si="6"/>
        <v>-4.6599999999999975E-2</v>
      </c>
      <c r="O72" s="7"/>
      <c r="P72" s="1">
        <v>0.33939999999999998</v>
      </c>
      <c r="Q72" s="1">
        <v>0.42509999999999998</v>
      </c>
      <c r="R72" s="8">
        <f t="shared" si="7"/>
        <v>-8.5699999999999998E-2</v>
      </c>
    </row>
    <row r="73" spans="2:18" s="2" customFormat="1">
      <c r="B73">
        <v>1</v>
      </c>
      <c r="C73">
        <v>4</v>
      </c>
      <c r="D73" s="1">
        <v>17.4636</v>
      </c>
      <c r="E73" s="1">
        <v>17.5258</v>
      </c>
      <c r="F73" s="5">
        <f t="shared" si="4"/>
        <v>-6.2200000000000699E-2</v>
      </c>
      <c r="G73" s="6"/>
      <c r="H73" s="1">
        <v>0.113464</v>
      </c>
      <c r="I73" s="1">
        <v>0.10908</v>
      </c>
      <c r="J73" s="5">
        <f t="shared" si="5"/>
        <v>4.383999999999999E-3</v>
      </c>
      <c r="K73" s="6"/>
      <c r="L73" s="1">
        <v>0.4163</v>
      </c>
      <c r="M73" s="1">
        <v>0.44340000000000002</v>
      </c>
      <c r="N73" s="8">
        <f t="shared" si="6"/>
        <v>-2.7100000000000013E-2</v>
      </c>
      <c r="O73" s="7"/>
      <c r="P73" s="1">
        <v>0.36670000000000003</v>
      </c>
      <c r="Q73" s="1">
        <v>0.39529999999999998</v>
      </c>
      <c r="R73" s="8">
        <f t="shared" si="7"/>
        <v>-2.8599999999999959E-2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6.4150029909958421</v>
      </c>
      <c r="D77" s="21">
        <f>AVERAGE(D4:E73)</f>
        <v>18.754040521428568</v>
      </c>
      <c r="E77" s="16"/>
      <c r="F77" s="16">
        <f>STDEV(F4:F73)</f>
        <v>2.6507661310577508</v>
      </c>
      <c r="G77" s="16"/>
      <c r="H77" s="17">
        <f>AVERAGE(H4:I73)</f>
        <v>0.11656791428571428</v>
      </c>
      <c r="I77" s="16"/>
      <c r="J77" s="16">
        <f>STDEV(J4:J73)</f>
        <v>8.4609594779171786E-3</v>
      </c>
      <c r="K77" s="16"/>
      <c r="L77" s="17">
        <f>AVERAGE(L4:M73)</f>
        <v>0.41464571428571412</v>
      </c>
      <c r="M77" s="16"/>
      <c r="N77" s="16">
        <f>STDEV(N4:N73)</f>
        <v>3.0832332388207262E-2</v>
      </c>
      <c r="O77" s="16"/>
      <c r="P77" s="17">
        <f>AVERAGE(P4:Q73)</f>
        <v>0.36526214285714259</v>
      </c>
      <c r="Q77" s="16"/>
      <c r="R77" s="22">
        <f>STDEV(R4:R73)</f>
        <v>3.4183687493938235E-2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 t="e">
        <f>F77/E77</f>
        <v>#DIV/0!</v>
      </c>
      <c r="G79" s="25"/>
      <c r="H79" s="25"/>
      <c r="I79" s="25"/>
      <c r="J79" s="25" t="e">
        <f>J77/I77</f>
        <v>#DIV/0!</v>
      </c>
      <c r="K79" s="25"/>
      <c r="L79" s="25"/>
      <c r="M79" s="25"/>
      <c r="N79" s="25">
        <f>N77</f>
        <v>3.0832332388207262E-2</v>
      </c>
      <c r="O79" s="25"/>
      <c r="P79" s="25"/>
      <c r="Q79" s="25"/>
      <c r="R79" s="26">
        <f>R77</f>
        <v>3.4183687493938235E-2</v>
      </c>
    </row>
    <row r="85" spans="2:18" s="2" customFormat="1">
      <c r="B85">
        <v>4</v>
      </c>
      <c r="C85">
        <v>1</v>
      </c>
      <c r="D85" s="1">
        <v>2.1947999999999999E-2</v>
      </c>
      <c r="E85" s="1">
        <v>4.1946999999999998E-2</v>
      </c>
      <c r="F85" s="5">
        <f>D85-E85</f>
        <v>-1.9998999999999999E-2</v>
      </c>
      <c r="G85" s="6"/>
      <c r="H85" s="1">
        <v>4.9853300000000001E-4</v>
      </c>
      <c r="I85" s="1">
        <v>6.6988200000000001E-4</v>
      </c>
      <c r="J85" s="5">
        <f>H85-I85</f>
        <v>-1.71349E-4</v>
      </c>
      <c r="K85" s="6"/>
      <c r="L85" s="1">
        <v>-8888889</v>
      </c>
      <c r="M85" s="1">
        <v>-8888889</v>
      </c>
      <c r="N85" s="8">
        <f>L85-M85</f>
        <v>0</v>
      </c>
      <c r="O85" s="7"/>
      <c r="P85" s="1">
        <v>0.46810000000000002</v>
      </c>
      <c r="Q85" s="1">
        <v>0.42949999999999999</v>
      </c>
      <c r="R85" s="8">
        <f>P85-Q85</f>
        <v>3.8600000000000023E-2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80"/>
  <sheetViews>
    <sheetView topLeftCell="A58" workbookViewId="0">
      <selection activeCell="Q4" sqref="Q4:Q7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8.1000000000000003E-2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19.180499999999999</v>
      </c>
      <c r="E4" s="1">
        <v>20.272099999999998</v>
      </c>
      <c r="F4" s="5">
        <f>D4-E4</f>
        <v>-1.0915999999999997</v>
      </c>
      <c r="G4" s="6"/>
      <c r="H4" s="1">
        <v>0.114951</v>
      </c>
      <c r="I4" s="1">
        <v>0.122101</v>
      </c>
      <c r="J4" s="5">
        <f>H4-I4</f>
        <v>-7.1500000000000036E-3</v>
      </c>
      <c r="K4" s="6"/>
      <c r="L4" s="1">
        <v>0.42649999999999999</v>
      </c>
      <c r="M4" s="1">
        <v>0.44130000000000003</v>
      </c>
      <c r="N4" s="8">
        <f>L4-M4</f>
        <v>-1.4800000000000035E-2</v>
      </c>
      <c r="O4" s="7"/>
      <c r="P4" s="1">
        <v>0.38800000000000001</v>
      </c>
      <c r="Q4" s="1">
        <v>0.38719999999999999</v>
      </c>
      <c r="R4" s="8">
        <f>P4-Q4</f>
        <v>8.0000000000002292E-4</v>
      </c>
    </row>
    <row r="5" spans="1:18" s="2" customFormat="1">
      <c r="B5">
        <v>0</v>
      </c>
      <c r="C5">
        <v>-4</v>
      </c>
      <c r="D5" s="1">
        <v>20.042300000000001</v>
      </c>
      <c r="E5" s="1">
        <v>21.282599999999999</v>
      </c>
      <c r="F5" s="5">
        <f t="shared" ref="F5:F68" si="0">D5-E5</f>
        <v>-1.2402999999999977</v>
      </c>
      <c r="G5" s="6"/>
      <c r="H5" s="1">
        <v>0.12103</v>
      </c>
      <c r="I5" s="1">
        <v>0.13445699999999999</v>
      </c>
      <c r="J5" s="5">
        <f t="shared" ref="J5:J68" si="1">H5-I5</f>
        <v>-1.3426999999999994E-2</v>
      </c>
      <c r="K5" s="6"/>
      <c r="L5" s="1">
        <v>0.42209999999999998</v>
      </c>
      <c r="M5" s="1">
        <v>0.39479999999999998</v>
      </c>
      <c r="N5" s="8">
        <f t="shared" ref="N5:N68" si="2">L5-M5</f>
        <v>2.7299999999999991E-2</v>
      </c>
      <c r="O5" s="7"/>
      <c r="P5" s="1">
        <v>0.3231</v>
      </c>
      <c r="Q5" s="1">
        <v>0.32319999999999999</v>
      </c>
      <c r="R5" s="8">
        <f t="shared" ref="R5:R68" si="3">P5-Q5</f>
        <v>-9.9999999999988987E-5</v>
      </c>
    </row>
    <row r="6" spans="1:18" s="2" customFormat="1">
      <c r="B6">
        <v>1</v>
      </c>
      <c r="C6">
        <v>-4</v>
      </c>
      <c r="D6" s="1">
        <v>19.729900000000001</v>
      </c>
      <c r="E6" s="1">
        <v>20.281700000000001</v>
      </c>
      <c r="F6" s="5">
        <f t="shared" si="0"/>
        <v>-0.55180000000000007</v>
      </c>
      <c r="G6" s="6"/>
      <c r="H6" s="1">
        <v>0.117456</v>
      </c>
      <c r="I6" s="1">
        <v>0.121207</v>
      </c>
      <c r="J6" s="5">
        <f t="shared" si="1"/>
        <v>-3.7509999999999905E-3</v>
      </c>
      <c r="K6" s="6"/>
      <c r="L6" s="1">
        <v>0.4173</v>
      </c>
      <c r="M6" s="1">
        <v>0.4451</v>
      </c>
      <c r="N6" s="8">
        <f t="shared" si="2"/>
        <v>-2.7799999999999991E-2</v>
      </c>
      <c r="O6" s="7"/>
      <c r="P6" s="1">
        <v>0.35589999999999999</v>
      </c>
      <c r="Q6" s="1">
        <v>0.38919999999999999</v>
      </c>
      <c r="R6" s="8">
        <f t="shared" si="3"/>
        <v>-3.3299999999999996E-2</v>
      </c>
    </row>
    <row r="7" spans="1:18" s="2" customFormat="1">
      <c r="B7">
        <v>3</v>
      </c>
      <c r="C7">
        <v>-3</v>
      </c>
      <c r="D7" s="1">
        <v>19.681699999999999</v>
      </c>
      <c r="E7" s="1">
        <v>19.6981</v>
      </c>
      <c r="F7" s="5">
        <f t="shared" si="0"/>
        <v>-1.6400000000000858E-2</v>
      </c>
      <c r="G7" s="6"/>
      <c r="H7" s="1">
        <v>0.11279500000000001</v>
      </c>
      <c r="I7" s="1">
        <v>0.114818</v>
      </c>
      <c r="J7" s="5">
        <f t="shared" si="1"/>
        <v>-2.022999999999997E-3</v>
      </c>
      <c r="K7" s="6"/>
      <c r="L7" s="1">
        <v>0.4476</v>
      </c>
      <c r="M7" s="1">
        <v>0.438</v>
      </c>
      <c r="N7" s="8">
        <f t="shared" si="2"/>
        <v>9.5999999999999974E-3</v>
      </c>
      <c r="O7" s="7"/>
      <c r="P7" s="1">
        <v>0.38650000000000001</v>
      </c>
      <c r="Q7" s="1">
        <v>0.39729999999999999</v>
      </c>
      <c r="R7" s="8">
        <f t="shared" si="3"/>
        <v>-1.0799999999999976E-2</v>
      </c>
    </row>
    <row r="8" spans="1:18" s="2" customFormat="1">
      <c r="B8">
        <v>2</v>
      </c>
      <c r="C8">
        <v>-3</v>
      </c>
      <c r="D8" s="1">
        <v>21.298400000000001</v>
      </c>
      <c r="E8" s="1">
        <v>19.401900000000001</v>
      </c>
      <c r="F8" s="5">
        <f t="shared" si="0"/>
        <v>1.8964999999999996</v>
      </c>
      <c r="G8" s="6"/>
      <c r="H8" s="1">
        <v>0.128885</v>
      </c>
      <c r="I8" s="1">
        <v>0.116268</v>
      </c>
      <c r="J8" s="5">
        <f t="shared" si="1"/>
        <v>1.2617000000000003E-2</v>
      </c>
      <c r="K8" s="6"/>
      <c r="L8" s="1">
        <v>0.3931</v>
      </c>
      <c r="M8" s="1">
        <v>0.46560000000000001</v>
      </c>
      <c r="N8" s="8">
        <f t="shared" si="2"/>
        <v>-7.2500000000000009E-2</v>
      </c>
      <c r="O8" s="7"/>
      <c r="P8" s="1">
        <v>0.32150000000000001</v>
      </c>
      <c r="Q8" s="1">
        <v>0.41549999999999998</v>
      </c>
      <c r="R8" s="8">
        <f t="shared" si="3"/>
        <v>-9.3999999999999972E-2</v>
      </c>
    </row>
    <row r="9" spans="1:18" s="2" customFormat="1">
      <c r="B9">
        <v>1</v>
      </c>
      <c r="C9">
        <v>-3</v>
      </c>
      <c r="D9" s="1">
        <v>20.964400000000001</v>
      </c>
      <c r="E9" s="1">
        <v>20.585999999999999</v>
      </c>
      <c r="F9" s="5">
        <f t="shared" si="0"/>
        <v>0.37840000000000273</v>
      </c>
      <c r="G9" s="6"/>
      <c r="H9" s="1">
        <v>0.12506400000000001</v>
      </c>
      <c r="I9" s="1">
        <v>0.12281300000000001</v>
      </c>
      <c r="J9" s="5">
        <f t="shared" si="1"/>
        <v>2.251000000000003E-3</v>
      </c>
      <c r="K9" s="6"/>
      <c r="L9" s="1">
        <v>0.42159999999999997</v>
      </c>
      <c r="M9" s="1">
        <v>0.42280000000000001</v>
      </c>
      <c r="N9" s="8">
        <f t="shared" si="2"/>
        <v>-1.2000000000000344E-3</v>
      </c>
      <c r="O9" s="7"/>
      <c r="P9" s="1">
        <v>0.38040000000000002</v>
      </c>
      <c r="Q9" s="1">
        <v>0.36980000000000002</v>
      </c>
      <c r="R9" s="8">
        <f t="shared" si="3"/>
        <v>1.0599999999999998E-2</v>
      </c>
    </row>
    <row r="10" spans="1:18" s="2" customFormat="1">
      <c r="B10">
        <v>0</v>
      </c>
      <c r="C10">
        <v>-3</v>
      </c>
      <c r="D10" s="1">
        <v>19.374099999999999</v>
      </c>
      <c r="E10" s="1">
        <v>18.686199999999999</v>
      </c>
      <c r="F10" s="5">
        <f t="shared" si="0"/>
        <v>0.68789999999999907</v>
      </c>
      <c r="G10" s="6"/>
      <c r="H10" s="1">
        <v>0.116233</v>
      </c>
      <c r="I10" s="1">
        <v>0.11550199999999999</v>
      </c>
      <c r="J10" s="5">
        <f t="shared" si="1"/>
        <v>7.3100000000000942E-4</v>
      </c>
      <c r="K10" s="6"/>
      <c r="L10" s="1">
        <v>0.4244</v>
      </c>
      <c r="M10" s="1">
        <v>0.42749999999999999</v>
      </c>
      <c r="N10" s="8">
        <f t="shared" si="2"/>
        <v>-3.0999999999999917E-3</v>
      </c>
      <c r="O10" s="7"/>
      <c r="P10" s="1">
        <v>0.36859999999999998</v>
      </c>
      <c r="Q10" s="1">
        <v>0.36420000000000002</v>
      </c>
      <c r="R10" s="8">
        <f t="shared" si="3"/>
        <v>4.3999999999999595E-3</v>
      </c>
    </row>
    <row r="11" spans="1:18" s="2" customFormat="1">
      <c r="B11">
        <v>-1</v>
      </c>
      <c r="C11">
        <v>-3</v>
      </c>
      <c r="D11" s="1">
        <v>20.154399999999999</v>
      </c>
      <c r="E11" s="1">
        <v>21.477399999999999</v>
      </c>
      <c r="F11" s="5">
        <f t="shared" si="0"/>
        <v>-1.3230000000000004</v>
      </c>
      <c r="G11" s="6"/>
      <c r="H11" s="1">
        <v>0.12053700000000001</v>
      </c>
      <c r="I11" s="1">
        <v>0.13492000000000001</v>
      </c>
      <c r="J11" s="5">
        <f t="shared" si="1"/>
        <v>-1.4383000000000007E-2</v>
      </c>
      <c r="K11" s="6"/>
      <c r="L11" s="1">
        <v>0.39439999999999997</v>
      </c>
      <c r="M11" s="1">
        <v>0.43359999999999999</v>
      </c>
      <c r="N11" s="8">
        <f t="shared" si="2"/>
        <v>-3.9200000000000013E-2</v>
      </c>
      <c r="O11" s="7"/>
      <c r="P11" s="1">
        <v>0.3397</v>
      </c>
      <c r="Q11" s="1">
        <v>0.3145</v>
      </c>
      <c r="R11" s="8">
        <f t="shared" si="3"/>
        <v>2.52E-2</v>
      </c>
    </row>
    <row r="12" spans="1:18" s="2" customFormat="1">
      <c r="B12">
        <v>-2</v>
      </c>
      <c r="C12">
        <v>-3</v>
      </c>
      <c r="D12" s="1">
        <v>19.8749</v>
      </c>
      <c r="E12" s="1">
        <v>21.3931</v>
      </c>
      <c r="F12" s="5">
        <f t="shared" si="0"/>
        <v>-1.5182000000000002</v>
      </c>
      <c r="G12" s="6"/>
      <c r="H12" s="1">
        <v>0.118604</v>
      </c>
      <c r="I12" s="1">
        <v>0.13433999999999999</v>
      </c>
      <c r="J12" s="5">
        <f t="shared" si="1"/>
        <v>-1.5735999999999986E-2</v>
      </c>
      <c r="K12" s="6"/>
      <c r="L12" s="1">
        <v>0.4133</v>
      </c>
      <c r="M12" s="1">
        <v>0.39589999999999997</v>
      </c>
      <c r="N12" s="8">
        <f t="shared" si="2"/>
        <v>1.7400000000000027E-2</v>
      </c>
      <c r="O12" s="7"/>
      <c r="P12" s="1">
        <v>0.36309999999999998</v>
      </c>
      <c r="Q12" s="1">
        <v>0.33500000000000002</v>
      </c>
      <c r="R12" s="8">
        <f t="shared" si="3"/>
        <v>2.8099999999999958E-2</v>
      </c>
    </row>
    <row r="13" spans="1:18" s="2" customFormat="1">
      <c r="B13">
        <v>-3</v>
      </c>
      <c r="C13">
        <v>-3</v>
      </c>
      <c r="D13" s="1">
        <v>20.5122</v>
      </c>
      <c r="E13" s="1">
        <v>19.598700000000001</v>
      </c>
      <c r="F13" s="5">
        <f t="shared" si="0"/>
        <v>0.91349999999999909</v>
      </c>
      <c r="G13" s="6"/>
      <c r="H13" s="1">
        <v>0.123637</v>
      </c>
      <c r="I13" s="1">
        <v>0.119278</v>
      </c>
      <c r="J13" s="5">
        <f t="shared" si="1"/>
        <v>4.3590000000000018E-3</v>
      </c>
      <c r="K13" s="6"/>
      <c r="L13" s="1">
        <v>0.40579999999999999</v>
      </c>
      <c r="M13" s="1">
        <v>0.41060000000000002</v>
      </c>
      <c r="N13" s="8">
        <f t="shared" si="2"/>
        <v>-4.8000000000000265E-3</v>
      </c>
      <c r="O13" s="7"/>
      <c r="P13" s="1">
        <v>0.33739999999999998</v>
      </c>
      <c r="Q13" s="1">
        <v>0.36009999999999998</v>
      </c>
      <c r="R13" s="8">
        <f t="shared" si="3"/>
        <v>-2.2699999999999998E-2</v>
      </c>
    </row>
    <row r="14" spans="1:18" s="2" customFormat="1">
      <c r="B14">
        <v>-4</v>
      </c>
      <c r="C14">
        <v>-2</v>
      </c>
      <c r="D14" s="1">
        <v>19.327500000000001</v>
      </c>
      <c r="E14" s="1">
        <v>20.339300000000001</v>
      </c>
      <c r="F14" s="5">
        <f t="shared" si="0"/>
        <v>-1.0118000000000009</v>
      </c>
      <c r="G14" s="6"/>
      <c r="H14" s="1">
        <v>0.11651300000000001</v>
      </c>
      <c r="I14" s="1">
        <v>0.12521499999999999</v>
      </c>
      <c r="J14" s="5">
        <f t="shared" si="1"/>
        <v>-8.7019999999999875E-3</v>
      </c>
      <c r="K14" s="6"/>
      <c r="L14" s="1">
        <v>0.41260000000000002</v>
      </c>
      <c r="M14" s="1">
        <v>0.41889999999999999</v>
      </c>
      <c r="N14" s="8">
        <f t="shared" si="2"/>
        <v>-6.2999999999999723E-3</v>
      </c>
      <c r="O14" s="7"/>
      <c r="P14" s="1">
        <v>0.37669999999999998</v>
      </c>
      <c r="Q14" s="1">
        <v>0.35870000000000002</v>
      </c>
      <c r="R14" s="8">
        <f t="shared" si="3"/>
        <v>1.799999999999996E-2</v>
      </c>
    </row>
    <row r="15" spans="1:18" s="2" customFormat="1">
      <c r="B15">
        <v>-3</v>
      </c>
      <c r="C15">
        <v>-2</v>
      </c>
      <c r="D15" s="1">
        <v>21.0625</v>
      </c>
      <c r="E15" s="1">
        <v>20.626799999999999</v>
      </c>
      <c r="F15" s="5">
        <f t="shared" si="0"/>
        <v>0.43570000000000064</v>
      </c>
      <c r="G15" s="6"/>
      <c r="H15" s="1">
        <v>0.126362</v>
      </c>
      <c r="I15" s="1">
        <v>0.12884599999999999</v>
      </c>
      <c r="J15" s="5">
        <f t="shared" si="1"/>
        <v>-2.4839999999999862E-3</v>
      </c>
      <c r="K15" s="6"/>
      <c r="L15" s="1">
        <v>0.4153</v>
      </c>
      <c r="M15" s="1">
        <v>0.42599999999999999</v>
      </c>
      <c r="N15" s="8">
        <f t="shared" si="2"/>
        <v>-1.0699999999999987E-2</v>
      </c>
      <c r="O15" s="7"/>
      <c r="P15" s="1">
        <v>0.36009999999999998</v>
      </c>
      <c r="Q15" s="1">
        <v>0.36930000000000002</v>
      </c>
      <c r="R15" s="8">
        <f t="shared" si="3"/>
        <v>-9.2000000000000415E-3</v>
      </c>
    </row>
    <row r="16" spans="1:18" s="2" customFormat="1">
      <c r="B16">
        <v>-2</v>
      </c>
      <c r="C16">
        <v>-2</v>
      </c>
      <c r="D16" s="1">
        <v>19.2866</v>
      </c>
      <c r="E16" s="1">
        <v>20.1648</v>
      </c>
      <c r="F16" s="5">
        <f t="shared" si="0"/>
        <v>-0.87819999999999965</v>
      </c>
      <c r="G16" s="6"/>
      <c r="H16" s="1">
        <v>0.11222</v>
      </c>
      <c r="I16" s="1">
        <v>0.12303500000000001</v>
      </c>
      <c r="J16" s="5">
        <f t="shared" si="1"/>
        <v>-1.0815000000000005E-2</v>
      </c>
      <c r="K16" s="6"/>
      <c r="L16" s="1">
        <v>0.4461</v>
      </c>
      <c r="M16" s="1">
        <v>0.44829999999999998</v>
      </c>
      <c r="N16" s="8">
        <f t="shared" si="2"/>
        <v>-2.1999999999999797E-3</v>
      </c>
      <c r="O16" s="7"/>
      <c r="P16" s="1">
        <v>0.3987</v>
      </c>
      <c r="Q16" s="1">
        <v>0.3755</v>
      </c>
      <c r="R16" s="8">
        <f t="shared" si="3"/>
        <v>2.3199999999999998E-2</v>
      </c>
    </row>
    <row r="17" spans="2:18" s="2" customFormat="1">
      <c r="B17">
        <v>-1</v>
      </c>
      <c r="C17">
        <v>-2</v>
      </c>
      <c r="D17" s="1">
        <v>21.986799999999999</v>
      </c>
      <c r="E17" s="1">
        <v>20.1431</v>
      </c>
      <c r="F17" s="5">
        <f t="shared" si="0"/>
        <v>1.8436999999999983</v>
      </c>
      <c r="G17" s="6"/>
      <c r="H17" s="1">
        <v>0.13394900000000001</v>
      </c>
      <c r="I17" s="1">
        <v>0.123373</v>
      </c>
      <c r="J17" s="5">
        <f t="shared" si="1"/>
        <v>1.0576000000000016E-2</v>
      </c>
      <c r="K17" s="6"/>
      <c r="L17" s="1">
        <v>0.3841</v>
      </c>
      <c r="M17" s="1">
        <v>0.44650000000000001</v>
      </c>
      <c r="N17" s="8">
        <f t="shared" si="2"/>
        <v>-6.2400000000000011E-2</v>
      </c>
      <c r="O17" s="7"/>
      <c r="P17" s="1">
        <v>0.33789999999999998</v>
      </c>
      <c r="Q17" s="1">
        <v>0.3916</v>
      </c>
      <c r="R17" s="8">
        <f t="shared" si="3"/>
        <v>-5.3700000000000025E-2</v>
      </c>
    </row>
    <row r="18" spans="2:18" s="2" customFormat="1">
      <c r="B18">
        <v>0</v>
      </c>
      <c r="C18">
        <v>-2</v>
      </c>
      <c r="D18" s="1">
        <v>20.287700000000001</v>
      </c>
      <c r="E18" s="1">
        <v>21.950500000000002</v>
      </c>
      <c r="F18" s="5">
        <f t="shared" si="0"/>
        <v>-1.6628000000000007</v>
      </c>
      <c r="G18" s="6"/>
      <c r="H18" s="1">
        <v>0.119021</v>
      </c>
      <c r="I18" s="1">
        <v>0.13456099999999999</v>
      </c>
      <c r="J18" s="5">
        <f t="shared" si="1"/>
        <v>-1.5539999999999984E-2</v>
      </c>
      <c r="K18" s="6"/>
      <c r="L18" s="1">
        <v>0.42120000000000002</v>
      </c>
      <c r="M18" s="1">
        <v>0.36980000000000002</v>
      </c>
      <c r="N18" s="8">
        <f t="shared" si="2"/>
        <v>5.1400000000000001E-2</v>
      </c>
      <c r="O18" s="7"/>
      <c r="P18" s="1">
        <v>0.37180000000000002</v>
      </c>
      <c r="Q18" s="1">
        <v>0.31419999999999998</v>
      </c>
      <c r="R18" s="8">
        <f t="shared" si="3"/>
        <v>5.760000000000004E-2</v>
      </c>
    </row>
    <row r="19" spans="2:18" s="2" customFormat="1">
      <c r="B19">
        <v>1</v>
      </c>
      <c r="C19">
        <v>-2</v>
      </c>
      <c r="D19" s="1">
        <v>19.408899999999999</v>
      </c>
      <c r="E19" s="1">
        <v>19.695</v>
      </c>
      <c r="F19" s="5">
        <f t="shared" si="0"/>
        <v>-0.28610000000000113</v>
      </c>
      <c r="G19" s="6"/>
      <c r="H19" s="1">
        <v>0.117379</v>
      </c>
      <c r="I19" s="1">
        <v>0.119183</v>
      </c>
      <c r="J19" s="5">
        <f t="shared" si="1"/>
        <v>-1.804E-3</v>
      </c>
      <c r="K19" s="6"/>
      <c r="L19" s="1">
        <v>0.42820000000000003</v>
      </c>
      <c r="M19" s="1">
        <v>0.40739999999999998</v>
      </c>
      <c r="N19" s="8">
        <f t="shared" si="2"/>
        <v>2.0800000000000041E-2</v>
      </c>
      <c r="O19" s="7"/>
      <c r="P19" s="1">
        <v>0.37669999999999998</v>
      </c>
      <c r="Q19" s="1">
        <v>0.34699999999999998</v>
      </c>
      <c r="R19" s="8">
        <f t="shared" si="3"/>
        <v>2.9700000000000004E-2</v>
      </c>
    </row>
    <row r="20" spans="2:18" s="2" customFormat="1">
      <c r="B20">
        <v>2</v>
      </c>
      <c r="C20">
        <v>-2</v>
      </c>
      <c r="D20" s="1">
        <v>22.004899999999999</v>
      </c>
      <c r="E20" s="1">
        <v>20.098600000000001</v>
      </c>
      <c r="F20" s="5">
        <f t="shared" si="0"/>
        <v>1.9062999999999981</v>
      </c>
      <c r="G20" s="6"/>
      <c r="H20" s="1">
        <v>0.137298</v>
      </c>
      <c r="I20" s="1">
        <v>0.120985</v>
      </c>
      <c r="J20" s="5">
        <f t="shared" si="1"/>
        <v>1.6313000000000008E-2</v>
      </c>
      <c r="K20" s="6"/>
      <c r="L20" s="1">
        <v>0.36830000000000002</v>
      </c>
      <c r="M20" s="1">
        <v>0.45479999999999998</v>
      </c>
      <c r="N20" s="8">
        <f t="shared" si="2"/>
        <v>-8.6499999999999966E-2</v>
      </c>
      <c r="O20" s="7"/>
      <c r="P20" s="1">
        <v>0.32129999999999997</v>
      </c>
      <c r="Q20" s="1">
        <v>0.36780000000000002</v>
      </c>
      <c r="R20" s="8">
        <f t="shared" si="3"/>
        <v>-4.6500000000000041E-2</v>
      </c>
    </row>
    <row r="21" spans="2:18" s="2" customFormat="1">
      <c r="B21">
        <v>3</v>
      </c>
      <c r="C21">
        <v>-2</v>
      </c>
      <c r="D21" s="1">
        <v>20.891100000000002</v>
      </c>
      <c r="E21" s="1">
        <v>19.911999999999999</v>
      </c>
      <c r="F21" s="5">
        <f t="shared" si="0"/>
        <v>0.97910000000000252</v>
      </c>
      <c r="G21" s="6"/>
      <c r="H21" s="1">
        <v>0.124968</v>
      </c>
      <c r="I21" s="1">
        <v>0.12009</v>
      </c>
      <c r="J21" s="5">
        <f t="shared" si="1"/>
        <v>4.8779999999999935E-3</v>
      </c>
      <c r="K21" s="6"/>
      <c r="L21" s="1">
        <v>0.39800000000000002</v>
      </c>
      <c r="M21" s="1">
        <v>0.43680000000000002</v>
      </c>
      <c r="N21" s="8">
        <f t="shared" si="2"/>
        <v>-3.8800000000000001E-2</v>
      </c>
      <c r="O21" s="7"/>
      <c r="P21" s="1">
        <v>0.3528</v>
      </c>
      <c r="Q21" s="1">
        <v>0.39360000000000001</v>
      </c>
      <c r="R21" s="8">
        <f t="shared" si="3"/>
        <v>-4.0800000000000003E-2</v>
      </c>
    </row>
    <row r="22" spans="2:18" s="2" customFormat="1">
      <c r="B22">
        <v>4</v>
      </c>
      <c r="C22">
        <v>-2</v>
      </c>
      <c r="D22" s="1">
        <v>20.051300000000001</v>
      </c>
      <c r="E22" s="1">
        <v>18.829799999999999</v>
      </c>
      <c r="F22" s="5">
        <f t="shared" si="0"/>
        <v>1.2215000000000025</v>
      </c>
      <c r="G22" s="6"/>
      <c r="H22" s="1">
        <v>0.12288499999999999</v>
      </c>
      <c r="I22" s="1">
        <v>0.1106</v>
      </c>
      <c r="J22" s="5">
        <f t="shared" si="1"/>
        <v>1.228499999999999E-2</v>
      </c>
      <c r="K22" s="6"/>
      <c r="L22" s="1">
        <v>0.44169999999999998</v>
      </c>
      <c r="M22" s="1">
        <v>0.4451</v>
      </c>
      <c r="N22" s="8">
        <f t="shared" si="2"/>
        <v>-3.4000000000000141E-3</v>
      </c>
      <c r="O22" s="7"/>
      <c r="P22" s="1">
        <v>0.3649</v>
      </c>
      <c r="Q22" s="1">
        <v>0.38850000000000001</v>
      </c>
      <c r="R22" s="8">
        <f t="shared" si="3"/>
        <v>-2.360000000000001E-2</v>
      </c>
    </row>
    <row r="23" spans="2:18" s="2" customFormat="1">
      <c r="B23">
        <v>5</v>
      </c>
      <c r="C23">
        <v>-1</v>
      </c>
      <c r="D23" s="1">
        <v>19.630800000000001</v>
      </c>
      <c r="E23" s="1">
        <v>21.764299999999999</v>
      </c>
      <c r="F23" s="5">
        <f t="shared" si="0"/>
        <v>-2.133499999999998</v>
      </c>
      <c r="G23" s="6"/>
      <c r="H23" s="1">
        <v>0.119465</v>
      </c>
      <c r="I23" s="1">
        <v>0.13434499999999999</v>
      </c>
      <c r="J23" s="5">
        <f t="shared" si="1"/>
        <v>-1.487999999999999E-2</v>
      </c>
      <c r="K23" s="6"/>
      <c r="L23" s="1">
        <v>0.42920000000000003</v>
      </c>
      <c r="M23" s="1">
        <v>0.36909999999999998</v>
      </c>
      <c r="N23" s="8">
        <f t="shared" si="2"/>
        <v>6.0100000000000042E-2</v>
      </c>
      <c r="O23" s="7"/>
      <c r="P23" s="1">
        <v>0.38269999999999998</v>
      </c>
      <c r="Q23" s="1">
        <v>0.3241</v>
      </c>
      <c r="R23" s="8">
        <f t="shared" si="3"/>
        <v>5.8599999999999985E-2</v>
      </c>
    </row>
    <row r="24" spans="2:18" s="2" customFormat="1">
      <c r="B24">
        <v>4</v>
      </c>
      <c r="C24">
        <v>-1</v>
      </c>
      <c r="D24" s="1">
        <v>20.940799999999999</v>
      </c>
      <c r="E24" s="1">
        <v>20.686399999999999</v>
      </c>
      <c r="F24" s="5">
        <f t="shared" si="0"/>
        <v>0.2544000000000004</v>
      </c>
      <c r="G24" s="6"/>
      <c r="H24" s="1">
        <v>0.128327</v>
      </c>
      <c r="I24" s="1">
        <v>0.12526000000000001</v>
      </c>
      <c r="J24" s="5">
        <f t="shared" si="1"/>
        <v>3.0669999999999864E-3</v>
      </c>
      <c r="K24" s="6"/>
      <c r="L24" s="1">
        <v>0.41920000000000002</v>
      </c>
      <c r="M24" s="1">
        <v>0.40970000000000001</v>
      </c>
      <c r="N24" s="8">
        <f t="shared" si="2"/>
        <v>9.5000000000000084E-3</v>
      </c>
      <c r="O24" s="7"/>
      <c r="P24" s="1">
        <v>0.37940000000000002</v>
      </c>
      <c r="Q24" s="1">
        <v>0.34770000000000001</v>
      </c>
      <c r="R24" s="8">
        <f t="shared" si="3"/>
        <v>3.1700000000000006E-2</v>
      </c>
    </row>
    <row r="25" spans="2:18" s="2" customFormat="1">
      <c r="B25">
        <v>3</v>
      </c>
      <c r="C25">
        <v>-1</v>
      </c>
      <c r="D25" s="1">
        <v>19.2193</v>
      </c>
      <c r="E25" s="1">
        <v>20.3231</v>
      </c>
      <c r="F25" s="5">
        <f t="shared" si="0"/>
        <v>-1.1037999999999997</v>
      </c>
      <c r="G25" s="6"/>
      <c r="H25" s="1">
        <v>0.11271100000000001</v>
      </c>
      <c r="I25" s="1">
        <v>0.123928</v>
      </c>
      <c r="J25" s="5">
        <f t="shared" si="1"/>
        <v>-1.1216999999999991E-2</v>
      </c>
      <c r="K25" s="6"/>
      <c r="L25" s="1">
        <v>0.45390000000000003</v>
      </c>
      <c r="M25" s="1">
        <v>0.43359999999999999</v>
      </c>
      <c r="N25" s="8">
        <f t="shared" si="2"/>
        <v>2.030000000000004E-2</v>
      </c>
      <c r="O25" s="7"/>
      <c r="P25" s="1">
        <v>0.4118</v>
      </c>
      <c r="Q25" s="1">
        <v>0.39550000000000002</v>
      </c>
      <c r="R25" s="8">
        <f t="shared" si="3"/>
        <v>1.6299999999999981E-2</v>
      </c>
    </row>
    <row r="26" spans="2:18" s="2" customFormat="1">
      <c r="B26">
        <v>2</v>
      </c>
      <c r="C26">
        <v>-1</v>
      </c>
      <c r="D26" s="1">
        <v>20.4373</v>
      </c>
      <c r="E26" s="1">
        <v>20.3933</v>
      </c>
      <c r="F26" s="5">
        <f t="shared" si="0"/>
        <v>4.4000000000000483E-2</v>
      </c>
      <c r="G26" s="6"/>
      <c r="H26" s="1">
        <v>0.12159200000000001</v>
      </c>
      <c r="I26" s="1">
        <v>0.12167</v>
      </c>
      <c r="J26" s="5">
        <f t="shared" si="1"/>
        <v>-7.799999999999474E-5</v>
      </c>
      <c r="K26" s="6"/>
      <c r="L26" s="1">
        <v>0.45390000000000003</v>
      </c>
      <c r="M26" s="1">
        <v>0.4637</v>
      </c>
      <c r="N26" s="8">
        <f t="shared" si="2"/>
        <v>-9.7999999999999754E-3</v>
      </c>
      <c r="O26" s="7"/>
      <c r="P26" s="1">
        <v>0.40870000000000001</v>
      </c>
      <c r="Q26" s="1">
        <v>0.40970000000000001</v>
      </c>
      <c r="R26" s="8">
        <f t="shared" si="3"/>
        <v>-1.0000000000000009E-3</v>
      </c>
    </row>
    <row r="27" spans="2:18" s="2" customFormat="1">
      <c r="B27">
        <v>1</v>
      </c>
      <c r="C27">
        <v>-1</v>
      </c>
      <c r="D27" s="1">
        <v>20.9634</v>
      </c>
      <c r="E27" s="1">
        <v>20.270099999999999</v>
      </c>
      <c r="F27" s="5">
        <f t="shared" si="0"/>
        <v>0.69330000000000069</v>
      </c>
      <c r="G27" s="6"/>
      <c r="H27" s="1">
        <v>0.12567300000000001</v>
      </c>
      <c r="I27" s="1">
        <v>0.12102</v>
      </c>
      <c r="J27" s="5">
        <f t="shared" si="1"/>
        <v>4.6530000000000044E-3</v>
      </c>
      <c r="K27" s="6"/>
      <c r="L27" s="1">
        <v>0.4143</v>
      </c>
      <c r="M27" s="1">
        <v>0.41970000000000002</v>
      </c>
      <c r="N27" s="8">
        <f t="shared" si="2"/>
        <v>-5.4000000000000159E-3</v>
      </c>
      <c r="O27" s="7"/>
      <c r="P27" s="1">
        <v>0.3382</v>
      </c>
      <c r="Q27" s="1">
        <v>0.32669999999999999</v>
      </c>
      <c r="R27" s="8">
        <f t="shared" si="3"/>
        <v>1.150000000000001E-2</v>
      </c>
    </row>
    <row r="28" spans="2:18" s="2" customFormat="1">
      <c r="B28">
        <v>0</v>
      </c>
      <c r="C28">
        <v>-1</v>
      </c>
      <c r="D28" s="1">
        <v>20.0352</v>
      </c>
      <c r="E28" s="1">
        <v>21.146599999999999</v>
      </c>
      <c r="F28" s="5">
        <f t="shared" si="0"/>
        <v>-1.1113999999999997</v>
      </c>
      <c r="G28" s="6"/>
      <c r="H28" s="1">
        <v>0.117192</v>
      </c>
      <c r="I28" s="1">
        <v>0.124866</v>
      </c>
      <c r="J28" s="5">
        <f t="shared" si="1"/>
        <v>-7.6740000000000003E-3</v>
      </c>
      <c r="K28" s="6"/>
      <c r="L28" s="1">
        <v>0.41139999999999999</v>
      </c>
      <c r="M28" s="1">
        <v>0.42449999999999999</v>
      </c>
      <c r="N28" s="8">
        <f t="shared" si="2"/>
        <v>-1.3100000000000001E-2</v>
      </c>
      <c r="O28" s="7"/>
      <c r="P28" s="1">
        <v>0.34789999999999999</v>
      </c>
      <c r="Q28" s="1">
        <v>0.36959999999999998</v>
      </c>
      <c r="R28" s="8">
        <f t="shared" si="3"/>
        <v>-2.1699999999999997E-2</v>
      </c>
    </row>
    <row r="29" spans="2:18" s="2" customFormat="1">
      <c r="B29">
        <v>-1</v>
      </c>
      <c r="C29">
        <v>-1</v>
      </c>
      <c r="D29" s="1">
        <v>18.912199999999999</v>
      </c>
      <c r="E29" s="1">
        <v>19.627500000000001</v>
      </c>
      <c r="F29" s="5">
        <f t="shared" si="0"/>
        <v>-0.71530000000000271</v>
      </c>
      <c r="G29" s="6"/>
      <c r="H29" s="1">
        <v>0.11112900000000001</v>
      </c>
      <c r="I29" s="1">
        <v>0.116189</v>
      </c>
      <c r="J29" s="5">
        <f t="shared" si="1"/>
        <v>-5.0599999999999951E-3</v>
      </c>
      <c r="K29" s="6"/>
      <c r="L29" s="1">
        <v>0.42649999999999999</v>
      </c>
      <c r="M29" s="1">
        <v>0.47249999999999998</v>
      </c>
      <c r="N29" s="8">
        <f t="shared" si="2"/>
        <v>-4.5999999999999985E-2</v>
      </c>
      <c r="O29" s="7"/>
      <c r="P29" s="1">
        <v>0.36830000000000002</v>
      </c>
      <c r="Q29" s="1">
        <v>0.41089999999999999</v>
      </c>
      <c r="R29" s="8">
        <f t="shared" si="3"/>
        <v>-4.2599999999999971E-2</v>
      </c>
    </row>
    <row r="30" spans="2:18" s="2" customFormat="1">
      <c r="B30">
        <v>-2</v>
      </c>
      <c r="C30">
        <v>-1</v>
      </c>
      <c r="D30" s="1">
        <v>20.506900000000002</v>
      </c>
      <c r="E30" s="1">
        <v>20.4922</v>
      </c>
      <c r="F30" s="5">
        <f t="shared" si="0"/>
        <v>1.4700000000001268E-2</v>
      </c>
      <c r="G30" s="6"/>
      <c r="H30" s="1">
        <v>0.123806</v>
      </c>
      <c r="I30" s="1">
        <v>0.126944</v>
      </c>
      <c r="J30" s="5">
        <f t="shared" si="1"/>
        <v>-3.1380000000000019E-3</v>
      </c>
      <c r="K30" s="6"/>
      <c r="L30" s="1">
        <v>0.43509999999999999</v>
      </c>
      <c r="M30" s="1">
        <v>0.41810000000000003</v>
      </c>
      <c r="N30" s="8">
        <f t="shared" si="2"/>
        <v>1.699999999999996E-2</v>
      </c>
      <c r="O30" s="7"/>
      <c r="P30" s="1">
        <v>0.38169999999999998</v>
      </c>
      <c r="Q30" s="1">
        <v>0.36449999999999999</v>
      </c>
      <c r="R30" s="8">
        <f t="shared" si="3"/>
        <v>1.7199999999999993E-2</v>
      </c>
    </row>
    <row r="31" spans="2:18" s="2" customFormat="1">
      <c r="B31">
        <v>-3</v>
      </c>
      <c r="C31">
        <v>-1</v>
      </c>
      <c r="D31" s="1">
        <v>18.201799999999999</v>
      </c>
      <c r="E31" s="1">
        <v>21.1173</v>
      </c>
      <c r="F31" s="5">
        <f t="shared" si="0"/>
        <v>-2.9155000000000015</v>
      </c>
      <c r="G31" s="6"/>
      <c r="H31" s="1">
        <v>0.104505</v>
      </c>
      <c r="I31" s="1">
        <v>0.133683</v>
      </c>
      <c r="J31" s="5">
        <f t="shared" si="1"/>
        <v>-2.9177999999999996E-2</v>
      </c>
      <c r="K31" s="6"/>
      <c r="L31" s="1">
        <v>0.46189999999999998</v>
      </c>
      <c r="M31" s="1">
        <v>0.39360000000000001</v>
      </c>
      <c r="N31" s="8">
        <f t="shared" si="2"/>
        <v>6.8299999999999972E-2</v>
      </c>
      <c r="O31" s="7"/>
      <c r="P31" s="1">
        <v>0.36959999999999998</v>
      </c>
      <c r="Q31" s="1">
        <v>0.33350000000000002</v>
      </c>
      <c r="R31" s="8">
        <f t="shared" si="3"/>
        <v>3.6099999999999965E-2</v>
      </c>
    </row>
    <row r="32" spans="2:18" s="2" customFormat="1">
      <c r="B32">
        <v>-4</v>
      </c>
      <c r="C32">
        <v>-1</v>
      </c>
      <c r="D32" s="1">
        <v>18.2013</v>
      </c>
      <c r="E32" s="1">
        <v>21.0258</v>
      </c>
      <c r="F32" s="5">
        <f t="shared" si="0"/>
        <v>-2.8245000000000005</v>
      </c>
      <c r="G32" s="6"/>
      <c r="H32" s="1">
        <v>0.108186</v>
      </c>
      <c r="I32" s="1">
        <v>0.131831</v>
      </c>
      <c r="J32" s="5">
        <f t="shared" si="1"/>
        <v>-2.3644999999999999E-2</v>
      </c>
      <c r="K32" s="6"/>
      <c r="L32" s="1">
        <v>0.49209999999999998</v>
      </c>
      <c r="M32" s="1">
        <v>0.41549999999999998</v>
      </c>
      <c r="N32" s="8">
        <f t="shared" si="2"/>
        <v>7.6600000000000001E-2</v>
      </c>
      <c r="O32" s="7"/>
      <c r="P32" s="1">
        <v>0.43440000000000001</v>
      </c>
      <c r="Q32" s="1">
        <v>0.36670000000000003</v>
      </c>
      <c r="R32" s="8">
        <f t="shared" si="3"/>
        <v>6.7699999999999982E-2</v>
      </c>
    </row>
    <row r="33" spans="2:18" s="2" customFormat="1">
      <c r="B33">
        <v>-5</v>
      </c>
      <c r="C33">
        <v>-1</v>
      </c>
      <c r="D33" s="1">
        <v>19.915299999999998</v>
      </c>
      <c r="E33" s="1">
        <v>20.347899999999999</v>
      </c>
      <c r="F33" s="5">
        <f t="shared" si="0"/>
        <v>-0.43260000000000076</v>
      </c>
      <c r="G33" s="6"/>
      <c r="H33" s="1">
        <v>0.123251</v>
      </c>
      <c r="I33" s="1">
        <v>0.12706400000000001</v>
      </c>
      <c r="J33" s="5">
        <f t="shared" si="1"/>
        <v>-3.8130000000000108E-3</v>
      </c>
      <c r="K33" s="6"/>
      <c r="L33" s="1">
        <v>0.43680000000000002</v>
      </c>
      <c r="M33" s="1">
        <v>0.40939999999999999</v>
      </c>
      <c r="N33" s="8">
        <f t="shared" si="2"/>
        <v>2.7400000000000035E-2</v>
      </c>
      <c r="O33" s="7"/>
      <c r="P33" s="1">
        <v>0.39019999999999999</v>
      </c>
      <c r="Q33" s="1">
        <v>0.3498</v>
      </c>
      <c r="R33" s="8">
        <f t="shared" si="3"/>
        <v>4.0399999999999991E-2</v>
      </c>
    </row>
    <row r="34" spans="2:18" s="2" customFormat="1">
      <c r="B34">
        <v>-5</v>
      </c>
      <c r="C34">
        <v>0</v>
      </c>
      <c r="D34" s="1">
        <v>19.0183</v>
      </c>
      <c r="E34" s="1">
        <v>19.9086</v>
      </c>
      <c r="F34" s="5">
        <f t="shared" si="0"/>
        <v>-0.89029999999999987</v>
      </c>
      <c r="G34" s="6"/>
      <c r="H34" s="1">
        <v>0.112279</v>
      </c>
      <c r="I34" s="1">
        <v>0.123159</v>
      </c>
      <c r="J34" s="5">
        <f t="shared" si="1"/>
        <v>-1.0880000000000001E-2</v>
      </c>
      <c r="K34" s="6"/>
      <c r="L34" s="1">
        <v>0.41749999999999998</v>
      </c>
      <c r="M34" s="1">
        <v>0.42720000000000002</v>
      </c>
      <c r="N34" s="8">
        <f t="shared" si="2"/>
        <v>-9.7000000000000419E-3</v>
      </c>
      <c r="O34" s="7"/>
      <c r="P34" s="1">
        <v>0.33960000000000001</v>
      </c>
      <c r="Q34" s="1">
        <v>0.36149999999999999</v>
      </c>
      <c r="R34" s="8">
        <f t="shared" si="3"/>
        <v>-2.1899999999999975E-2</v>
      </c>
    </row>
    <row r="35" spans="2:18" s="2" customFormat="1">
      <c r="B35">
        <v>-4</v>
      </c>
      <c r="C35">
        <v>0</v>
      </c>
      <c r="D35" s="1">
        <v>20.272600000000001</v>
      </c>
      <c r="E35" s="1">
        <v>20.555</v>
      </c>
      <c r="F35" s="5">
        <f t="shared" si="0"/>
        <v>-0.2823999999999991</v>
      </c>
      <c r="G35" s="6"/>
      <c r="H35" s="1">
        <v>0.12579399999999999</v>
      </c>
      <c r="I35" s="1">
        <v>0.12989200000000001</v>
      </c>
      <c r="J35" s="5">
        <f t="shared" si="1"/>
        <v>-4.0980000000000183E-3</v>
      </c>
      <c r="K35" s="6"/>
      <c r="L35" s="1">
        <v>0.39290000000000003</v>
      </c>
      <c r="M35" s="1">
        <v>0.40649999999999997</v>
      </c>
      <c r="N35" s="8">
        <f t="shared" si="2"/>
        <v>-1.3599999999999945E-2</v>
      </c>
      <c r="O35" s="7"/>
      <c r="P35" s="1">
        <v>0.3523</v>
      </c>
      <c r="Q35" s="1">
        <v>0.35549999999999998</v>
      </c>
      <c r="R35" s="8">
        <f t="shared" si="3"/>
        <v>-3.1999999999999806E-3</v>
      </c>
    </row>
    <row r="36" spans="2:18" s="2" customFormat="1">
      <c r="B36">
        <v>-3</v>
      </c>
      <c r="C36">
        <v>0</v>
      </c>
      <c r="D36" s="1">
        <v>20.5717</v>
      </c>
      <c r="E36" s="1">
        <v>21.706199999999999</v>
      </c>
      <c r="F36" s="5">
        <f t="shared" si="0"/>
        <v>-1.1344999999999992</v>
      </c>
      <c r="G36" s="6"/>
      <c r="H36" s="1">
        <v>0.123575</v>
      </c>
      <c r="I36" s="1">
        <v>0.13400500000000001</v>
      </c>
      <c r="J36" s="5">
        <f t="shared" si="1"/>
        <v>-1.0430000000000009E-2</v>
      </c>
      <c r="K36" s="6"/>
      <c r="L36" s="1">
        <v>0.42799999999999999</v>
      </c>
      <c r="M36" s="1">
        <v>0.3836</v>
      </c>
      <c r="N36" s="8">
        <f t="shared" si="2"/>
        <v>4.4399999999999995E-2</v>
      </c>
      <c r="O36" s="7"/>
      <c r="P36" s="1">
        <v>0.39090000000000003</v>
      </c>
      <c r="Q36" s="1">
        <v>0.3584</v>
      </c>
      <c r="R36" s="8">
        <f t="shared" si="3"/>
        <v>3.2500000000000029E-2</v>
      </c>
    </row>
    <row r="37" spans="2:18" s="2" customFormat="1">
      <c r="B37">
        <v>-2</v>
      </c>
      <c r="C37">
        <v>0</v>
      </c>
      <c r="D37" s="1">
        <v>18.403400000000001</v>
      </c>
      <c r="E37" s="1">
        <v>20.391200000000001</v>
      </c>
      <c r="F37" s="5">
        <f t="shared" si="0"/>
        <v>-1.9878</v>
      </c>
      <c r="G37" s="6"/>
      <c r="H37" s="1">
        <v>0.108497</v>
      </c>
      <c r="I37" s="1">
        <v>0.12456299999999999</v>
      </c>
      <c r="J37" s="5">
        <f t="shared" si="1"/>
        <v>-1.6065999999999997E-2</v>
      </c>
      <c r="K37" s="6"/>
      <c r="L37" s="1">
        <v>0.42799999999999999</v>
      </c>
      <c r="M37" s="1">
        <v>0.4385</v>
      </c>
      <c r="N37" s="8">
        <f t="shared" si="2"/>
        <v>-1.0500000000000009E-2</v>
      </c>
      <c r="O37" s="7"/>
      <c r="P37" s="1">
        <v>0.37869999999999998</v>
      </c>
      <c r="Q37" s="1">
        <v>0.36759999999999998</v>
      </c>
      <c r="R37" s="8">
        <f t="shared" si="3"/>
        <v>1.1099999999999999E-2</v>
      </c>
    </row>
    <row r="38" spans="2:18" s="2" customFormat="1">
      <c r="B38">
        <v>-1</v>
      </c>
      <c r="C38">
        <v>0</v>
      </c>
      <c r="D38" s="1">
        <v>19.628699999999998</v>
      </c>
      <c r="E38" s="1">
        <v>20.648299999999999</v>
      </c>
      <c r="F38" s="5">
        <f t="shared" si="0"/>
        <v>-1.0196000000000005</v>
      </c>
      <c r="G38" s="6"/>
      <c r="H38" s="1">
        <v>0.115594</v>
      </c>
      <c r="I38" s="1">
        <v>0.12400799999999999</v>
      </c>
      <c r="J38" s="5">
        <f t="shared" si="1"/>
        <v>-8.4139999999999909E-3</v>
      </c>
      <c r="K38" s="6"/>
      <c r="L38" s="1">
        <v>0.42120000000000002</v>
      </c>
      <c r="M38" s="1">
        <v>0.38090000000000002</v>
      </c>
      <c r="N38" s="8">
        <f t="shared" si="2"/>
        <v>4.0300000000000002E-2</v>
      </c>
      <c r="O38" s="7"/>
      <c r="P38" s="1">
        <v>0.37390000000000001</v>
      </c>
      <c r="Q38" s="1">
        <v>0.34210000000000002</v>
      </c>
      <c r="R38" s="8">
        <f t="shared" si="3"/>
        <v>3.1799999999999995E-2</v>
      </c>
    </row>
    <row r="39" spans="2:18" s="2" customFormat="1">
      <c r="B39">
        <v>0</v>
      </c>
      <c r="C39">
        <v>0</v>
      </c>
      <c r="D39" s="1">
        <v>21.1248</v>
      </c>
      <c r="E39" s="1">
        <v>21.049800000000001</v>
      </c>
      <c r="F39" s="5">
        <f t="shared" si="0"/>
        <v>7.4999999999999289E-2</v>
      </c>
      <c r="G39" s="6"/>
      <c r="H39" s="1">
        <v>0.128409</v>
      </c>
      <c r="I39" s="1">
        <v>0.12703700000000001</v>
      </c>
      <c r="J39" s="5">
        <f t="shared" si="1"/>
        <v>1.3719999999999843E-3</v>
      </c>
      <c r="K39" s="6"/>
      <c r="L39" s="1">
        <v>0.42070000000000002</v>
      </c>
      <c r="M39" s="1">
        <v>0.45019999999999999</v>
      </c>
      <c r="N39" s="8">
        <f t="shared" si="2"/>
        <v>-2.9499999999999971E-2</v>
      </c>
      <c r="O39" s="7"/>
      <c r="P39" s="1">
        <v>0.37140000000000001</v>
      </c>
      <c r="Q39" s="1">
        <v>0.40629999999999999</v>
      </c>
      <c r="R39" s="8">
        <f t="shared" si="3"/>
        <v>-3.4899999999999987E-2</v>
      </c>
    </row>
    <row r="40" spans="2:18" s="2" customFormat="1">
      <c r="B40">
        <v>1</v>
      </c>
      <c r="C40">
        <v>0</v>
      </c>
      <c r="D40" s="1">
        <v>21.6768</v>
      </c>
      <c r="E40" s="1">
        <v>20.686499999999999</v>
      </c>
      <c r="F40" s="5">
        <f t="shared" si="0"/>
        <v>0.99030000000000129</v>
      </c>
      <c r="G40" s="6"/>
      <c r="H40" s="1">
        <v>0.12980700000000001</v>
      </c>
      <c r="I40" s="1">
        <v>0.12539500000000001</v>
      </c>
      <c r="J40" s="5">
        <f t="shared" si="1"/>
        <v>4.4119999999999993E-3</v>
      </c>
      <c r="K40" s="6"/>
      <c r="L40" s="1">
        <v>0.39329999999999998</v>
      </c>
      <c r="M40" s="1">
        <v>0.38919999999999999</v>
      </c>
      <c r="N40" s="8">
        <f t="shared" si="2"/>
        <v>4.0999999999999925E-3</v>
      </c>
      <c r="O40" s="7"/>
      <c r="P40" s="1">
        <v>0.34310000000000002</v>
      </c>
      <c r="Q40" s="1">
        <v>0.33300000000000002</v>
      </c>
      <c r="R40" s="8">
        <f t="shared" si="3"/>
        <v>1.0099999999999998E-2</v>
      </c>
    </row>
    <row r="41" spans="2:18" s="2" customFormat="1">
      <c r="B41">
        <v>2</v>
      </c>
      <c r="C41">
        <v>0</v>
      </c>
      <c r="D41" s="1">
        <v>20.906700000000001</v>
      </c>
      <c r="E41" s="1">
        <v>21.790500000000002</v>
      </c>
      <c r="F41" s="5">
        <f t="shared" si="0"/>
        <v>-0.88380000000000081</v>
      </c>
      <c r="G41" s="6"/>
      <c r="H41" s="1">
        <v>0.12704199999999999</v>
      </c>
      <c r="I41" s="1">
        <v>0.13399900000000001</v>
      </c>
      <c r="J41" s="5">
        <f t="shared" si="1"/>
        <v>-6.9570000000000187E-3</v>
      </c>
      <c r="K41" s="6"/>
      <c r="L41" s="1">
        <v>0.38159999999999999</v>
      </c>
      <c r="M41" s="1">
        <v>0.36249999999999999</v>
      </c>
      <c r="N41" s="8">
        <f t="shared" si="2"/>
        <v>1.9100000000000006E-2</v>
      </c>
      <c r="O41" s="7"/>
      <c r="P41" s="1">
        <v>0.31209999999999999</v>
      </c>
      <c r="Q41" s="1">
        <v>0.30249999999999999</v>
      </c>
      <c r="R41" s="8">
        <f t="shared" si="3"/>
        <v>9.5999999999999974E-3</v>
      </c>
    </row>
    <row r="42" spans="2:18" s="2" customFormat="1">
      <c r="B42">
        <v>3</v>
      </c>
      <c r="C42">
        <v>0</v>
      </c>
      <c r="D42" s="1">
        <v>20.3902</v>
      </c>
      <c r="E42" s="1">
        <v>22.276299999999999</v>
      </c>
      <c r="F42" s="5">
        <f t="shared" si="0"/>
        <v>-1.886099999999999</v>
      </c>
      <c r="G42" s="6"/>
      <c r="H42" s="1">
        <v>0.12920999999999999</v>
      </c>
      <c r="I42" s="1">
        <v>0.13830700000000001</v>
      </c>
      <c r="J42" s="5">
        <f t="shared" si="1"/>
        <v>-9.0970000000000217E-3</v>
      </c>
      <c r="K42" s="6"/>
      <c r="L42" s="1">
        <v>0.4163</v>
      </c>
      <c r="M42" s="1">
        <v>0.38769999999999999</v>
      </c>
      <c r="N42" s="8">
        <f t="shared" si="2"/>
        <v>2.8600000000000014E-2</v>
      </c>
      <c r="O42" s="7"/>
      <c r="P42" s="1">
        <v>0.33760000000000001</v>
      </c>
      <c r="Q42" s="1">
        <v>0.30299999999999999</v>
      </c>
      <c r="R42" s="8">
        <f t="shared" si="3"/>
        <v>3.460000000000002E-2</v>
      </c>
    </row>
    <row r="43" spans="2:18" s="2" customFormat="1">
      <c r="B43">
        <v>4</v>
      </c>
      <c r="C43">
        <v>0</v>
      </c>
      <c r="D43" s="1">
        <v>21.429200000000002</v>
      </c>
      <c r="E43" s="1">
        <v>20.3504</v>
      </c>
      <c r="F43" s="5">
        <f t="shared" si="0"/>
        <v>1.0788000000000011</v>
      </c>
      <c r="G43" s="6"/>
      <c r="H43" s="1">
        <v>0.126551</v>
      </c>
      <c r="I43" s="1">
        <v>0.12264899999999999</v>
      </c>
      <c r="J43" s="5">
        <f t="shared" si="1"/>
        <v>3.9020000000000027E-3</v>
      </c>
      <c r="K43" s="6"/>
      <c r="L43" s="1">
        <v>0.41239999999999999</v>
      </c>
      <c r="M43" s="1">
        <v>0.41770000000000002</v>
      </c>
      <c r="N43" s="8">
        <f t="shared" si="2"/>
        <v>-5.3000000000000269E-3</v>
      </c>
      <c r="O43" s="7"/>
      <c r="P43" s="1">
        <v>0.3725</v>
      </c>
      <c r="Q43" s="1">
        <v>0.35470000000000002</v>
      </c>
      <c r="R43" s="8">
        <f t="shared" si="3"/>
        <v>1.7799999999999983E-2</v>
      </c>
    </row>
    <row r="44" spans="2:18" s="2" customFormat="1">
      <c r="B44">
        <v>5</v>
      </c>
      <c r="C44">
        <v>0</v>
      </c>
      <c r="D44" s="1">
        <v>19.803100000000001</v>
      </c>
      <c r="E44" s="1">
        <v>20.269600000000001</v>
      </c>
      <c r="F44" s="5">
        <f t="shared" si="0"/>
        <v>-0.46649999999999991</v>
      </c>
      <c r="G44" s="6"/>
      <c r="H44" s="1">
        <v>0.119405</v>
      </c>
      <c r="I44" s="1">
        <v>0.125277</v>
      </c>
      <c r="J44" s="5">
        <f t="shared" si="1"/>
        <v>-5.8720000000000022E-3</v>
      </c>
      <c r="K44" s="6"/>
      <c r="L44" s="1">
        <v>0.4491</v>
      </c>
      <c r="M44" s="1">
        <v>0.3856</v>
      </c>
      <c r="N44" s="8">
        <f t="shared" si="2"/>
        <v>6.3500000000000001E-2</v>
      </c>
      <c r="O44" s="7"/>
      <c r="P44" s="1">
        <v>0.38740000000000002</v>
      </c>
      <c r="Q44" s="1">
        <v>0.34350000000000003</v>
      </c>
      <c r="R44" s="8">
        <f t="shared" si="3"/>
        <v>4.3899999999999995E-2</v>
      </c>
    </row>
    <row r="45" spans="2:18" s="2" customFormat="1">
      <c r="B45">
        <v>5</v>
      </c>
      <c r="C45">
        <v>1</v>
      </c>
      <c r="D45" s="1">
        <v>20.518000000000001</v>
      </c>
      <c r="E45" s="1">
        <v>17.8217</v>
      </c>
      <c r="F45" s="5">
        <f t="shared" si="0"/>
        <v>2.6963000000000008</v>
      </c>
      <c r="G45" s="6"/>
      <c r="H45" s="1">
        <v>0.124768</v>
      </c>
      <c r="I45" s="1">
        <v>0.11347</v>
      </c>
      <c r="J45" s="5">
        <f t="shared" si="1"/>
        <v>1.1298000000000002E-2</v>
      </c>
      <c r="K45" s="6"/>
      <c r="L45" s="1">
        <v>0.43830000000000002</v>
      </c>
      <c r="M45" s="1">
        <v>0.43090000000000001</v>
      </c>
      <c r="N45" s="8">
        <f t="shared" si="2"/>
        <v>7.4000000000000177E-3</v>
      </c>
      <c r="O45" s="7"/>
      <c r="P45" s="1">
        <v>0.39679999999999999</v>
      </c>
      <c r="Q45" s="1">
        <v>0.38800000000000001</v>
      </c>
      <c r="R45" s="8">
        <f t="shared" si="3"/>
        <v>8.7999999999999745E-3</v>
      </c>
    </row>
    <row r="46" spans="2:18" s="2" customFormat="1">
      <c r="B46">
        <v>4</v>
      </c>
      <c r="C46">
        <v>1</v>
      </c>
      <c r="D46" s="1">
        <v>20.010300000000001</v>
      </c>
      <c r="E46" s="1">
        <v>19.311199999999999</v>
      </c>
      <c r="F46" s="5">
        <f t="shared" si="0"/>
        <v>0.69910000000000139</v>
      </c>
      <c r="G46" s="6"/>
      <c r="H46" s="1">
        <v>0.124128</v>
      </c>
      <c r="I46" s="1">
        <v>0.13619200000000001</v>
      </c>
      <c r="J46" s="5">
        <f t="shared" si="1"/>
        <v>-1.2064000000000005E-2</v>
      </c>
      <c r="K46" s="6"/>
      <c r="L46" s="1">
        <v>0.4138</v>
      </c>
      <c r="M46" s="1">
        <v>0.38529999999999998</v>
      </c>
      <c r="N46" s="8">
        <f t="shared" si="2"/>
        <v>2.8500000000000025E-2</v>
      </c>
      <c r="O46" s="7"/>
      <c r="P46" s="1">
        <v>0.36830000000000002</v>
      </c>
      <c r="Q46" s="1">
        <v>0.33910000000000001</v>
      </c>
      <c r="R46" s="8">
        <f t="shared" si="3"/>
        <v>2.9200000000000004E-2</v>
      </c>
    </row>
    <row r="47" spans="2:18" s="2" customFormat="1">
      <c r="B47">
        <v>3</v>
      </c>
      <c r="C47">
        <v>1</v>
      </c>
      <c r="D47" s="1">
        <v>18.911899999999999</v>
      </c>
      <c r="E47" s="1">
        <v>18.445900000000002</v>
      </c>
      <c r="F47" s="5">
        <f t="shared" si="0"/>
        <v>0.46599999999999753</v>
      </c>
      <c r="G47" s="6"/>
      <c r="H47" s="1">
        <v>0.12006600000000001</v>
      </c>
      <c r="I47" s="1">
        <v>0.120531</v>
      </c>
      <c r="J47" s="5">
        <f t="shared" si="1"/>
        <v>-4.649999999999932E-4</v>
      </c>
      <c r="K47" s="6"/>
      <c r="L47" s="1">
        <v>0.44800000000000001</v>
      </c>
      <c r="M47" s="1">
        <v>0.41839999999999999</v>
      </c>
      <c r="N47" s="8">
        <f t="shared" si="2"/>
        <v>2.9600000000000015E-2</v>
      </c>
      <c r="O47" s="7"/>
      <c r="P47" s="1">
        <v>0.38719999999999999</v>
      </c>
      <c r="Q47" s="1">
        <v>0.38329999999999997</v>
      </c>
      <c r="R47" s="8">
        <f t="shared" si="3"/>
        <v>3.9000000000000146E-3</v>
      </c>
    </row>
    <row r="48" spans="2:18" s="2" customFormat="1">
      <c r="B48">
        <v>2</v>
      </c>
      <c r="C48">
        <v>1</v>
      </c>
      <c r="D48" s="1">
        <v>20.071100000000001</v>
      </c>
      <c r="E48" s="1">
        <v>20.060300000000002</v>
      </c>
      <c r="F48" s="5">
        <f t="shared" si="0"/>
        <v>1.0799999999999699E-2</v>
      </c>
      <c r="G48" s="6"/>
      <c r="H48" s="1">
        <v>0.120653</v>
      </c>
      <c r="I48" s="1">
        <v>0.11990000000000001</v>
      </c>
      <c r="J48" s="5">
        <f t="shared" si="1"/>
        <v>7.5299999999998979E-4</v>
      </c>
      <c r="K48" s="6"/>
      <c r="L48" s="1">
        <v>0.4173</v>
      </c>
      <c r="M48" s="1">
        <v>0.43619999999999998</v>
      </c>
      <c r="N48" s="8">
        <f t="shared" si="2"/>
        <v>-1.8899999999999972E-2</v>
      </c>
      <c r="O48" s="7"/>
      <c r="P48" s="1">
        <v>0.36370000000000002</v>
      </c>
      <c r="Q48" s="1">
        <v>0.38090000000000002</v>
      </c>
      <c r="R48" s="8">
        <f t="shared" si="3"/>
        <v>-1.7199999999999993E-2</v>
      </c>
    </row>
    <row r="49" spans="2:18" s="2" customFormat="1">
      <c r="B49">
        <v>1</v>
      </c>
      <c r="C49">
        <v>1</v>
      </c>
      <c r="D49" s="1">
        <v>18.594100000000001</v>
      </c>
      <c r="E49" s="1">
        <v>19.572199999999999</v>
      </c>
      <c r="F49" s="5">
        <f t="shared" si="0"/>
        <v>-0.97809999999999775</v>
      </c>
      <c r="G49" s="6"/>
      <c r="H49" s="1">
        <v>0.110781</v>
      </c>
      <c r="I49" s="1">
        <v>0.113013</v>
      </c>
      <c r="J49" s="5">
        <f t="shared" si="1"/>
        <v>-2.2319999999999979E-3</v>
      </c>
      <c r="K49" s="6"/>
      <c r="L49" s="1">
        <v>0.46460000000000001</v>
      </c>
      <c r="M49" s="1">
        <v>0.40820000000000001</v>
      </c>
      <c r="N49" s="8">
        <f t="shared" si="2"/>
        <v>5.6400000000000006E-2</v>
      </c>
      <c r="O49" s="7"/>
      <c r="P49" s="1">
        <v>0.41139999999999999</v>
      </c>
      <c r="Q49" s="1">
        <v>0.37240000000000001</v>
      </c>
      <c r="R49" s="8">
        <f t="shared" si="3"/>
        <v>3.8999999999999979E-2</v>
      </c>
    </row>
    <row r="50" spans="2:18" s="2" customFormat="1">
      <c r="B50">
        <v>0</v>
      </c>
      <c r="C50">
        <v>1</v>
      </c>
      <c r="D50" s="1">
        <v>19.624300000000002</v>
      </c>
      <c r="E50" s="1">
        <v>20.5045</v>
      </c>
      <c r="F50" s="5">
        <f t="shared" si="0"/>
        <v>-0.88019999999999854</v>
      </c>
      <c r="G50" s="6"/>
      <c r="H50" s="1">
        <v>0.11892</v>
      </c>
      <c r="I50" s="1">
        <v>0.120104</v>
      </c>
      <c r="J50" s="5">
        <f t="shared" si="1"/>
        <v>-1.1840000000000045E-3</v>
      </c>
      <c r="K50" s="6"/>
      <c r="L50" s="1">
        <v>0.45579999999999998</v>
      </c>
      <c r="M50" s="1">
        <v>0.39190000000000003</v>
      </c>
      <c r="N50" s="8">
        <f t="shared" si="2"/>
        <v>6.3899999999999957E-2</v>
      </c>
      <c r="O50" s="7"/>
      <c r="P50" s="1">
        <v>0.39129999999999998</v>
      </c>
      <c r="Q50" s="1">
        <v>0.32650000000000001</v>
      </c>
      <c r="R50" s="8">
        <f t="shared" si="3"/>
        <v>6.4799999999999969E-2</v>
      </c>
    </row>
    <row r="51" spans="2:18" s="2" customFormat="1">
      <c r="B51">
        <v>-1</v>
      </c>
      <c r="C51">
        <v>1</v>
      </c>
      <c r="D51" s="1">
        <v>19.770900000000001</v>
      </c>
      <c r="E51" s="1">
        <v>20.775300000000001</v>
      </c>
      <c r="F51" s="5">
        <f t="shared" si="0"/>
        <v>-1.0044000000000004</v>
      </c>
      <c r="G51" s="6"/>
      <c r="H51" s="1">
        <v>0.11661299999999999</v>
      </c>
      <c r="I51" s="1">
        <v>0.12907399999999999</v>
      </c>
      <c r="J51" s="5">
        <f t="shared" si="1"/>
        <v>-1.2461E-2</v>
      </c>
      <c r="K51" s="6"/>
      <c r="L51" s="1">
        <v>0.45660000000000001</v>
      </c>
      <c r="M51" s="1">
        <v>0.4173</v>
      </c>
      <c r="N51" s="8">
        <f t="shared" si="2"/>
        <v>3.9300000000000002E-2</v>
      </c>
      <c r="O51" s="7"/>
      <c r="P51" s="1">
        <v>0.40279999999999999</v>
      </c>
      <c r="Q51" s="1">
        <v>0.35809999999999997</v>
      </c>
      <c r="R51" s="8">
        <f t="shared" si="3"/>
        <v>4.4700000000000017E-2</v>
      </c>
    </row>
    <row r="52" spans="2:18" s="2" customFormat="1">
      <c r="B52">
        <v>-2</v>
      </c>
      <c r="C52">
        <v>1</v>
      </c>
      <c r="D52" s="1">
        <v>19.402799999999999</v>
      </c>
      <c r="E52" s="1">
        <v>19.814800000000002</v>
      </c>
      <c r="F52" s="5">
        <f t="shared" si="0"/>
        <v>-0.41200000000000259</v>
      </c>
      <c r="G52" s="6"/>
      <c r="H52" s="1">
        <v>0.115693</v>
      </c>
      <c r="I52" s="1">
        <v>0.12002</v>
      </c>
      <c r="J52" s="5">
        <f t="shared" si="1"/>
        <v>-4.3269999999999975E-3</v>
      </c>
      <c r="K52" s="6"/>
      <c r="L52" s="1">
        <v>0.46079999999999999</v>
      </c>
      <c r="M52" s="1">
        <v>0.4173</v>
      </c>
      <c r="N52" s="8">
        <f t="shared" si="2"/>
        <v>4.3499999999999983E-2</v>
      </c>
      <c r="O52" s="7"/>
      <c r="P52" s="1">
        <v>0.38700000000000001</v>
      </c>
      <c r="Q52" s="1">
        <v>0.3634</v>
      </c>
      <c r="R52" s="8">
        <f t="shared" si="3"/>
        <v>2.360000000000001E-2</v>
      </c>
    </row>
    <row r="53" spans="2:18" s="2" customFormat="1">
      <c r="B53">
        <v>-3</v>
      </c>
      <c r="C53">
        <v>1</v>
      </c>
      <c r="D53" s="1">
        <v>19.482299999999999</v>
      </c>
      <c r="E53" s="1">
        <v>19.406600000000001</v>
      </c>
      <c r="F53" s="5">
        <f t="shared" si="0"/>
        <v>7.5699999999997658E-2</v>
      </c>
      <c r="G53" s="6"/>
      <c r="H53" s="1">
        <v>0.11898400000000001</v>
      </c>
      <c r="I53" s="1">
        <v>0.120988</v>
      </c>
      <c r="J53" s="5">
        <f t="shared" si="1"/>
        <v>-2.0039999999999919E-3</v>
      </c>
      <c r="K53" s="6"/>
      <c r="L53" s="1">
        <v>0.43390000000000001</v>
      </c>
      <c r="M53" s="1">
        <v>0.42249999999999999</v>
      </c>
      <c r="N53" s="8">
        <f t="shared" si="2"/>
        <v>1.1400000000000021E-2</v>
      </c>
      <c r="O53" s="7"/>
      <c r="P53" s="1">
        <v>0.38679999999999998</v>
      </c>
      <c r="Q53" s="1">
        <v>0.37040000000000001</v>
      </c>
      <c r="R53" s="8">
        <f t="shared" si="3"/>
        <v>1.639999999999997E-2</v>
      </c>
    </row>
    <row r="54" spans="2:18" s="2" customFormat="1">
      <c r="B54">
        <v>-4</v>
      </c>
      <c r="C54">
        <v>1</v>
      </c>
      <c r="D54" s="1">
        <v>20.153099999999998</v>
      </c>
      <c r="E54" s="1">
        <v>19.0246</v>
      </c>
      <c r="F54" s="5">
        <f t="shared" si="0"/>
        <v>1.1284999999999989</v>
      </c>
      <c r="G54" s="6"/>
      <c r="H54" s="1">
        <v>0.126862</v>
      </c>
      <c r="I54" s="1">
        <v>0.115496</v>
      </c>
      <c r="J54" s="5">
        <f t="shared" si="1"/>
        <v>1.1366000000000001E-2</v>
      </c>
      <c r="K54" s="6"/>
      <c r="L54" s="1">
        <v>0.41770000000000002</v>
      </c>
      <c r="M54" s="1">
        <v>0.41970000000000002</v>
      </c>
      <c r="N54" s="8">
        <f t="shared" si="2"/>
        <v>-2.0000000000000018E-3</v>
      </c>
      <c r="O54" s="7"/>
      <c r="P54" s="1">
        <v>0.37240000000000001</v>
      </c>
      <c r="Q54" s="1">
        <v>0.3493</v>
      </c>
      <c r="R54" s="8">
        <f t="shared" si="3"/>
        <v>2.3100000000000009E-2</v>
      </c>
    </row>
    <row r="55" spans="2:18" s="2" customFormat="1">
      <c r="B55">
        <v>-5</v>
      </c>
      <c r="C55">
        <v>1</v>
      </c>
      <c r="D55" s="1">
        <v>18.656400000000001</v>
      </c>
      <c r="E55" s="1">
        <v>19.130600000000001</v>
      </c>
      <c r="F55" s="5">
        <f t="shared" si="0"/>
        <v>-0.47419999999999973</v>
      </c>
      <c r="G55" s="6"/>
      <c r="H55" s="1">
        <v>0.11110200000000001</v>
      </c>
      <c r="I55" s="1">
        <v>0.124818</v>
      </c>
      <c r="J55" s="5">
        <f t="shared" si="1"/>
        <v>-1.3715999999999992E-2</v>
      </c>
      <c r="K55" s="6"/>
      <c r="L55" s="1">
        <v>0.42509999999999998</v>
      </c>
      <c r="M55" s="1">
        <v>0.45119999999999999</v>
      </c>
      <c r="N55" s="8">
        <f t="shared" si="2"/>
        <v>-2.6100000000000012E-2</v>
      </c>
      <c r="O55" s="7"/>
      <c r="P55" s="1">
        <v>0.38190000000000002</v>
      </c>
      <c r="Q55" s="1">
        <v>0.37009999999999998</v>
      </c>
      <c r="R55" s="8">
        <f t="shared" si="3"/>
        <v>1.1800000000000033E-2</v>
      </c>
    </row>
    <row r="56" spans="2:18" s="2" customFormat="1">
      <c r="B56">
        <v>-4</v>
      </c>
      <c r="C56">
        <v>2</v>
      </c>
      <c r="D56" s="1">
        <v>20.338899999999999</v>
      </c>
      <c r="E56" s="1">
        <v>19.8247</v>
      </c>
      <c r="F56" s="5">
        <f t="shared" si="0"/>
        <v>0.51419999999999888</v>
      </c>
      <c r="G56" s="6"/>
      <c r="H56" s="1">
        <v>0.12314899999999999</v>
      </c>
      <c r="I56" s="1">
        <v>0.12184300000000001</v>
      </c>
      <c r="J56" s="5">
        <f t="shared" si="1"/>
        <v>1.3059999999999877E-3</v>
      </c>
      <c r="K56" s="6"/>
      <c r="L56" s="1">
        <v>0.41520000000000001</v>
      </c>
      <c r="M56" s="1">
        <v>0.42699999999999999</v>
      </c>
      <c r="N56" s="8">
        <f t="shared" si="2"/>
        <v>-1.1799999999999977E-2</v>
      </c>
      <c r="O56" s="7"/>
      <c r="P56" s="1">
        <v>0.3372</v>
      </c>
      <c r="Q56" s="1">
        <v>0.34749999999999998</v>
      </c>
      <c r="R56" s="8">
        <f t="shared" si="3"/>
        <v>-1.0299999999999976E-2</v>
      </c>
    </row>
    <row r="57" spans="2:18" s="2" customFormat="1">
      <c r="B57">
        <v>-3</v>
      </c>
      <c r="C57">
        <v>2</v>
      </c>
      <c r="D57" s="1">
        <v>18.764500000000002</v>
      </c>
      <c r="E57" s="1">
        <v>20.097200000000001</v>
      </c>
      <c r="F57" s="5">
        <f t="shared" si="0"/>
        <v>-1.3326999999999991</v>
      </c>
      <c r="G57" s="6"/>
      <c r="H57" s="1">
        <v>0.114579</v>
      </c>
      <c r="I57" s="1">
        <v>0.12564600000000001</v>
      </c>
      <c r="J57" s="5">
        <f t="shared" si="1"/>
        <v>-1.1067000000000007E-2</v>
      </c>
      <c r="K57" s="6"/>
      <c r="L57" s="1">
        <v>0.44690000000000002</v>
      </c>
      <c r="M57" s="1">
        <v>0.38990000000000002</v>
      </c>
      <c r="N57" s="8">
        <f t="shared" si="2"/>
        <v>5.6999999999999995E-2</v>
      </c>
      <c r="O57" s="7"/>
      <c r="P57" s="1">
        <v>0.41139999999999999</v>
      </c>
      <c r="Q57" s="1">
        <v>0.32990000000000003</v>
      </c>
      <c r="R57" s="8">
        <f t="shared" si="3"/>
        <v>8.1499999999999961E-2</v>
      </c>
    </row>
    <row r="58" spans="2:18" s="2" customFormat="1">
      <c r="B58">
        <v>-2</v>
      </c>
      <c r="C58">
        <v>2</v>
      </c>
      <c r="D58" s="1">
        <v>19.814699999999998</v>
      </c>
      <c r="E58" s="1">
        <v>20.9679</v>
      </c>
      <c r="F58" s="5">
        <f t="shared" si="0"/>
        <v>-1.1532000000000018</v>
      </c>
      <c r="G58" s="6"/>
      <c r="H58" s="1">
        <v>0.11956</v>
      </c>
      <c r="I58" s="1">
        <v>0.13045100000000001</v>
      </c>
      <c r="J58" s="5">
        <f t="shared" si="1"/>
        <v>-1.0891000000000012E-2</v>
      </c>
      <c r="K58" s="6"/>
      <c r="L58" s="1">
        <v>0.43480000000000002</v>
      </c>
      <c r="M58" s="1">
        <v>0.37409999999999999</v>
      </c>
      <c r="N58" s="8">
        <f t="shared" si="2"/>
        <v>6.0700000000000032E-2</v>
      </c>
      <c r="O58" s="7"/>
      <c r="P58" s="1">
        <v>0.3866</v>
      </c>
      <c r="Q58" s="1">
        <v>0.29749999999999999</v>
      </c>
      <c r="R58" s="8">
        <f t="shared" si="3"/>
        <v>8.9100000000000013E-2</v>
      </c>
    </row>
    <row r="59" spans="2:18" s="2" customFormat="1">
      <c r="B59">
        <v>-1</v>
      </c>
      <c r="C59">
        <v>2</v>
      </c>
      <c r="D59" s="1">
        <v>19.339300000000001</v>
      </c>
      <c r="E59" s="1">
        <v>20.103400000000001</v>
      </c>
      <c r="F59" s="5">
        <f t="shared" si="0"/>
        <v>-0.76409999999999911</v>
      </c>
      <c r="G59" s="6"/>
      <c r="H59" s="1">
        <v>0.11593100000000001</v>
      </c>
      <c r="I59" s="1">
        <v>0.12454800000000001</v>
      </c>
      <c r="J59" s="5">
        <f t="shared" si="1"/>
        <v>-8.6169999999999997E-3</v>
      </c>
      <c r="K59" s="6"/>
      <c r="L59" s="1">
        <v>0.42830000000000001</v>
      </c>
      <c r="M59" s="1">
        <v>0.40899999999999997</v>
      </c>
      <c r="N59" s="8">
        <f t="shared" si="2"/>
        <v>1.9300000000000039E-2</v>
      </c>
      <c r="O59" s="7"/>
      <c r="P59" s="1">
        <v>0.39250000000000002</v>
      </c>
      <c r="Q59" s="1">
        <v>0.37040000000000001</v>
      </c>
      <c r="R59" s="8">
        <f t="shared" si="3"/>
        <v>2.2100000000000009E-2</v>
      </c>
    </row>
    <row r="60" spans="2:18" s="2" customFormat="1">
      <c r="B60">
        <v>0</v>
      </c>
      <c r="C60">
        <v>2</v>
      </c>
      <c r="D60" s="1">
        <v>20.738499999999998</v>
      </c>
      <c r="E60" s="1">
        <v>19.4268</v>
      </c>
      <c r="F60" s="5">
        <f t="shared" si="0"/>
        <v>1.3116999999999983</v>
      </c>
      <c r="G60" s="6"/>
      <c r="H60" s="1">
        <v>0.12818099999999999</v>
      </c>
      <c r="I60" s="1">
        <v>0.115605</v>
      </c>
      <c r="J60" s="5">
        <f t="shared" si="1"/>
        <v>1.257599999999999E-2</v>
      </c>
      <c r="K60" s="6"/>
      <c r="L60" s="1">
        <v>0.41699999999999998</v>
      </c>
      <c r="M60" s="1">
        <v>0.45119999999999999</v>
      </c>
      <c r="N60" s="8">
        <f t="shared" si="2"/>
        <v>-3.4200000000000008E-2</v>
      </c>
      <c r="O60" s="7"/>
      <c r="P60" s="1">
        <v>0.35199999999999998</v>
      </c>
      <c r="Q60" s="1">
        <v>0.36199999999999999</v>
      </c>
      <c r="R60" s="8">
        <f t="shared" si="3"/>
        <v>-1.0000000000000009E-2</v>
      </c>
    </row>
    <row r="61" spans="2:18" s="2" customFormat="1">
      <c r="B61">
        <v>1</v>
      </c>
      <c r="C61">
        <v>2</v>
      </c>
      <c r="D61" s="1">
        <v>20.918199999999999</v>
      </c>
      <c r="E61" s="1">
        <v>19.809000000000001</v>
      </c>
      <c r="F61" s="5">
        <f t="shared" si="0"/>
        <v>1.1091999999999977</v>
      </c>
      <c r="G61" s="6"/>
      <c r="H61" s="1">
        <v>0.123186</v>
      </c>
      <c r="I61" s="1">
        <v>0.11681999999999999</v>
      </c>
      <c r="J61" s="5">
        <f t="shared" si="1"/>
        <v>6.3660000000000105E-3</v>
      </c>
      <c r="K61" s="6"/>
      <c r="L61" s="1">
        <v>0.40899999999999997</v>
      </c>
      <c r="M61" s="1">
        <v>0.43090000000000001</v>
      </c>
      <c r="N61" s="8">
        <f t="shared" si="2"/>
        <v>-2.1900000000000031E-2</v>
      </c>
      <c r="O61" s="7"/>
      <c r="P61" s="1">
        <v>0.3488</v>
      </c>
      <c r="Q61" s="1">
        <v>0.38109999999999999</v>
      </c>
      <c r="R61" s="8">
        <f t="shared" si="3"/>
        <v>-3.2299999999999995E-2</v>
      </c>
    </row>
    <row r="62" spans="2:18" s="2" customFormat="1">
      <c r="B62">
        <v>2</v>
      </c>
      <c r="C62">
        <v>2</v>
      </c>
      <c r="D62" s="1">
        <v>21.550699999999999</v>
      </c>
      <c r="E62" s="1">
        <v>18.963799999999999</v>
      </c>
      <c r="F62" s="5">
        <f t="shared" si="0"/>
        <v>2.5869</v>
      </c>
      <c r="G62" s="6"/>
      <c r="H62" s="1">
        <v>0.13137099999999999</v>
      </c>
      <c r="I62" s="1">
        <v>0.11452900000000001</v>
      </c>
      <c r="J62" s="5">
        <f t="shared" si="1"/>
        <v>1.6841999999999982E-2</v>
      </c>
      <c r="K62" s="6"/>
      <c r="L62" s="1">
        <v>0.39479999999999998</v>
      </c>
      <c r="M62" s="1">
        <v>0.4486</v>
      </c>
      <c r="N62" s="8">
        <f t="shared" si="2"/>
        <v>-5.3800000000000014E-2</v>
      </c>
      <c r="O62" s="7"/>
      <c r="P62" s="1">
        <v>0.3352</v>
      </c>
      <c r="Q62" s="1">
        <v>0.40749999999999997</v>
      </c>
      <c r="R62" s="8">
        <f t="shared" si="3"/>
        <v>-7.2299999999999975E-2</v>
      </c>
    </row>
    <row r="63" spans="2:18" s="2" customFormat="1">
      <c r="B63">
        <v>3</v>
      </c>
      <c r="C63">
        <v>2</v>
      </c>
      <c r="D63" s="1">
        <v>22.257400000000001</v>
      </c>
      <c r="E63" s="1">
        <v>20.057700000000001</v>
      </c>
      <c r="F63" s="5">
        <f t="shared" si="0"/>
        <v>2.1997</v>
      </c>
      <c r="G63" s="6"/>
      <c r="H63" s="1">
        <v>0.138462</v>
      </c>
      <c r="I63" s="1">
        <v>0.122124</v>
      </c>
      <c r="J63" s="5">
        <f t="shared" si="1"/>
        <v>1.6338000000000005E-2</v>
      </c>
      <c r="K63" s="6"/>
      <c r="L63" s="1">
        <v>0.38769999999999999</v>
      </c>
      <c r="M63" s="1">
        <v>0.42480000000000001</v>
      </c>
      <c r="N63" s="8">
        <f t="shared" si="2"/>
        <v>-3.7100000000000022E-2</v>
      </c>
      <c r="O63" s="7"/>
      <c r="P63" s="1">
        <v>0.34570000000000001</v>
      </c>
      <c r="Q63" s="1">
        <v>0.37540000000000001</v>
      </c>
      <c r="R63" s="8">
        <f t="shared" si="3"/>
        <v>-2.9700000000000004E-2</v>
      </c>
    </row>
    <row r="64" spans="2:18" s="2" customFormat="1">
      <c r="B64">
        <v>4</v>
      </c>
      <c r="C64">
        <v>2</v>
      </c>
      <c r="D64" s="1">
        <v>19.613399999999999</v>
      </c>
      <c r="E64" s="1">
        <v>18.0624</v>
      </c>
      <c r="F64" s="5">
        <f t="shared" si="0"/>
        <v>1.5509999999999984</v>
      </c>
      <c r="G64" s="6"/>
      <c r="H64" s="1">
        <v>0.119038</v>
      </c>
      <c r="I64" s="1">
        <v>0.11054</v>
      </c>
      <c r="J64" s="5">
        <f t="shared" si="1"/>
        <v>8.4980000000000055E-3</v>
      </c>
      <c r="K64" s="6"/>
      <c r="L64" s="1">
        <v>0.4546</v>
      </c>
      <c r="M64" s="1">
        <v>0.45290000000000002</v>
      </c>
      <c r="N64" s="8">
        <f t="shared" si="2"/>
        <v>1.6999999999999793E-3</v>
      </c>
      <c r="O64" s="7"/>
      <c r="P64" s="1">
        <v>0.3977</v>
      </c>
      <c r="Q64" s="1">
        <v>0.40400000000000003</v>
      </c>
      <c r="R64" s="8">
        <f t="shared" si="3"/>
        <v>-6.3000000000000278E-3</v>
      </c>
    </row>
    <row r="65" spans="2:18" s="2" customFormat="1">
      <c r="B65">
        <v>3</v>
      </c>
      <c r="C65">
        <v>3</v>
      </c>
      <c r="D65" s="1">
        <v>19.2715</v>
      </c>
      <c r="E65" s="1">
        <v>19.248899999999999</v>
      </c>
      <c r="F65" s="5">
        <f t="shared" si="0"/>
        <v>2.260000000000062E-2</v>
      </c>
      <c r="G65" s="6"/>
      <c r="H65" s="1">
        <v>0.120297</v>
      </c>
      <c r="I65" s="1">
        <v>0.11743099999999999</v>
      </c>
      <c r="J65" s="5">
        <f t="shared" si="1"/>
        <v>2.8660000000000074E-3</v>
      </c>
      <c r="K65" s="6"/>
      <c r="L65" s="1">
        <v>0.40799999999999997</v>
      </c>
      <c r="M65" s="1">
        <v>0.43609999999999999</v>
      </c>
      <c r="N65" s="8">
        <f t="shared" si="2"/>
        <v>-2.8100000000000014E-2</v>
      </c>
      <c r="O65" s="7"/>
      <c r="P65" s="1">
        <v>0.35970000000000002</v>
      </c>
      <c r="Q65" s="1">
        <v>0.39900000000000002</v>
      </c>
      <c r="R65" s="8">
        <f t="shared" si="3"/>
        <v>-3.9300000000000002E-2</v>
      </c>
    </row>
    <row r="66" spans="2:18" s="2" customFormat="1">
      <c r="B66">
        <v>2</v>
      </c>
      <c r="C66">
        <v>3</v>
      </c>
      <c r="D66" s="1">
        <v>1.02973</v>
      </c>
      <c r="E66" s="1">
        <v>1.11171</v>
      </c>
      <c r="F66" s="5">
        <f t="shared" si="0"/>
        <v>-8.1979999999999942E-2</v>
      </c>
      <c r="G66" s="6"/>
      <c r="H66" s="1">
        <v>1.36317E-2</v>
      </c>
      <c r="I66" s="1">
        <v>1.47403E-2</v>
      </c>
      <c r="J66" s="5">
        <f t="shared" si="1"/>
        <v>-1.1085999999999995E-3</v>
      </c>
      <c r="K66" s="6"/>
      <c r="L66" s="1">
        <v>0.43780000000000002</v>
      </c>
      <c r="M66" s="1">
        <v>0.40060000000000001</v>
      </c>
      <c r="N66" s="8">
        <f t="shared" si="2"/>
        <v>3.7200000000000011E-2</v>
      </c>
      <c r="O66" s="7"/>
      <c r="P66" s="1">
        <v>0.38919999999999999</v>
      </c>
      <c r="Q66" s="1">
        <v>0.36370000000000002</v>
      </c>
      <c r="R66" s="8">
        <f t="shared" si="3"/>
        <v>2.5499999999999967E-2</v>
      </c>
    </row>
    <row r="67" spans="2:18" s="2" customFormat="1">
      <c r="B67">
        <v>1</v>
      </c>
      <c r="C67">
        <v>3</v>
      </c>
      <c r="D67" s="1">
        <v>19.429500000000001</v>
      </c>
      <c r="E67" s="1">
        <v>19.0258</v>
      </c>
      <c r="F67" s="5">
        <f t="shared" si="0"/>
        <v>0.40370000000000061</v>
      </c>
      <c r="G67" s="6"/>
      <c r="H67" s="1">
        <v>0.120362</v>
      </c>
      <c r="I67" s="1">
        <v>0.12453599999999999</v>
      </c>
      <c r="J67" s="5">
        <f t="shared" si="1"/>
        <v>-4.1739999999999972E-3</v>
      </c>
      <c r="K67" s="6"/>
      <c r="L67" s="1">
        <v>0.42380000000000001</v>
      </c>
      <c r="M67" s="1">
        <v>0.3997</v>
      </c>
      <c r="N67" s="8">
        <f t="shared" si="2"/>
        <v>2.410000000000001E-2</v>
      </c>
      <c r="O67" s="7"/>
      <c r="P67" s="1">
        <v>0.37030000000000002</v>
      </c>
      <c r="Q67" s="1">
        <v>0.36259999999999998</v>
      </c>
      <c r="R67" s="8">
        <f t="shared" si="3"/>
        <v>7.7000000000000401E-3</v>
      </c>
    </row>
    <row r="68" spans="2:18" s="2" customFormat="1">
      <c r="B68">
        <v>0</v>
      </c>
      <c r="C68">
        <v>3</v>
      </c>
      <c r="D68" s="1">
        <v>20.3245</v>
      </c>
      <c r="E68" s="1">
        <v>19.9087</v>
      </c>
      <c r="F68" s="5">
        <f t="shared" si="0"/>
        <v>0.41580000000000084</v>
      </c>
      <c r="G68" s="6"/>
      <c r="H68" s="1">
        <v>0.123542</v>
      </c>
      <c r="I68" s="1">
        <v>0.12557599999999999</v>
      </c>
      <c r="J68" s="5">
        <f t="shared" si="1"/>
        <v>-2.0339999999999941E-3</v>
      </c>
      <c r="K68" s="6"/>
      <c r="L68" s="1">
        <v>0.43059999999999998</v>
      </c>
      <c r="M68" s="1">
        <v>0.41449999999999998</v>
      </c>
      <c r="N68" s="8">
        <f t="shared" si="2"/>
        <v>1.6100000000000003E-2</v>
      </c>
      <c r="O68" s="7"/>
      <c r="P68" s="1">
        <v>0.3543</v>
      </c>
      <c r="Q68" s="1">
        <v>0.36980000000000002</v>
      </c>
      <c r="R68" s="8">
        <f t="shared" si="3"/>
        <v>-1.5500000000000014E-2</v>
      </c>
    </row>
    <row r="69" spans="2:18" s="2" customFormat="1">
      <c r="B69">
        <v>-1</v>
      </c>
      <c r="C69">
        <v>3</v>
      </c>
      <c r="D69" s="1">
        <v>21.061399999999999</v>
      </c>
      <c r="E69" s="1">
        <v>17.763999999999999</v>
      </c>
      <c r="F69" s="5">
        <f t="shared" ref="F69:F74" si="4">D69-E69</f>
        <v>3.2973999999999997</v>
      </c>
      <c r="G69" s="6"/>
      <c r="H69" s="1">
        <v>0.13059599999999999</v>
      </c>
      <c r="I69" s="1">
        <v>0.108891</v>
      </c>
      <c r="J69" s="5">
        <f t="shared" ref="J69:J74" si="5">H69-I69</f>
        <v>2.1704999999999988E-2</v>
      </c>
      <c r="K69" s="6"/>
      <c r="L69" s="1">
        <v>0.3926</v>
      </c>
      <c r="M69" s="1">
        <v>0.47199999999999998</v>
      </c>
      <c r="N69" s="8">
        <f t="shared" ref="N69:N74" si="6">L69-M69</f>
        <v>-7.9399999999999971E-2</v>
      </c>
      <c r="O69" s="7"/>
      <c r="P69" s="1">
        <v>0.33110000000000001</v>
      </c>
      <c r="Q69" s="1">
        <v>0.42849999999999999</v>
      </c>
      <c r="R69" s="8">
        <f t="shared" ref="R69:R74" si="7">P69-Q69</f>
        <v>-9.7399999999999987E-2</v>
      </c>
    </row>
    <row r="70" spans="2:18" s="2" customFormat="1">
      <c r="B70">
        <v>-2</v>
      </c>
      <c r="C70">
        <v>3</v>
      </c>
      <c r="D70" s="1">
        <v>19.4344</v>
      </c>
      <c r="E70" s="1">
        <v>20.187100000000001</v>
      </c>
      <c r="F70" s="5">
        <f t="shared" si="4"/>
        <v>-0.75270000000000081</v>
      </c>
      <c r="G70" s="6"/>
      <c r="H70" s="1">
        <v>0.123642</v>
      </c>
      <c r="I70" s="1">
        <v>0.124982</v>
      </c>
      <c r="J70" s="5">
        <f t="shared" si="5"/>
        <v>-1.339999999999994E-3</v>
      </c>
      <c r="K70" s="6"/>
      <c r="L70" s="1">
        <v>0.41389999999999999</v>
      </c>
      <c r="M70" s="1">
        <v>0.43209999999999998</v>
      </c>
      <c r="N70" s="8">
        <f t="shared" si="6"/>
        <v>-1.8199999999999994E-2</v>
      </c>
      <c r="O70" s="7"/>
      <c r="P70" s="1">
        <v>0.37940000000000002</v>
      </c>
      <c r="Q70" s="1">
        <v>0.36109999999999998</v>
      </c>
      <c r="R70" s="8">
        <f t="shared" si="7"/>
        <v>1.8300000000000038E-2</v>
      </c>
    </row>
    <row r="71" spans="2:18" s="2" customFormat="1">
      <c r="B71">
        <v>-3</v>
      </c>
      <c r="C71">
        <v>3</v>
      </c>
      <c r="D71" s="1">
        <v>18.089400000000001</v>
      </c>
      <c r="E71" s="1">
        <v>19.180599999999998</v>
      </c>
      <c r="F71" s="5">
        <f t="shared" si="4"/>
        <v>-1.0911999999999971</v>
      </c>
      <c r="G71" s="6"/>
      <c r="H71" s="1">
        <v>0.112384</v>
      </c>
      <c r="I71" s="1">
        <v>0.123677</v>
      </c>
      <c r="J71" s="5">
        <f t="shared" si="5"/>
        <v>-1.1292999999999997E-2</v>
      </c>
      <c r="K71" s="6"/>
      <c r="L71" s="1">
        <v>0.45390000000000003</v>
      </c>
      <c r="M71" s="1">
        <v>0.40060000000000001</v>
      </c>
      <c r="N71" s="8">
        <f t="shared" si="6"/>
        <v>5.3300000000000014E-2</v>
      </c>
      <c r="O71" s="7"/>
      <c r="P71" s="1">
        <v>0.36130000000000001</v>
      </c>
      <c r="Q71" s="1">
        <v>0.33479999999999999</v>
      </c>
      <c r="R71" s="8">
        <f t="shared" si="7"/>
        <v>2.6500000000000024E-2</v>
      </c>
    </row>
    <row r="72" spans="2:18" s="2" customFormat="1">
      <c r="B72">
        <v>-1</v>
      </c>
      <c r="C72">
        <v>4</v>
      </c>
      <c r="D72" s="1">
        <v>17.052600000000002</v>
      </c>
      <c r="E72" s="1">
        <v>17.500599999999999</v>
      </c>
      <c r="F72" s="5">
        <f t="shared" si="4"/>
        <v>-0.44799999999999685</v>
      </c>
      <c r="G72" s="6"/>
      <c r="H72" s="1">
        <v>0.11067200000000001</v>
      </c>
      <c r="I72" s="1">
        <v>0.111995</v>
      </c>
      <c r="J72" s="5">
        <f t="shared" si="5"/>
        <v>-1.3229999999999908E-3</v>
      </c>
      <c r="K72" s="6"/>
      <c r="L72" s="1">
        <v>0.44429999999999997</v>
      </c>
      <c r="M72" s="1">
        <v>0.44779999999999998</v>
      </c>
      <c r="N72" s="8">
        <f t="shared" si="6"/>
        <v>-3.5000000000000031E-3</v>
      </c>
      <c r="O72" s="7"/>
      <c r="P72" s="1">
        <v>0.379</v>
      </c>
      <c r="Q72" s="1">
        <v>0.38479999999999998</v>
      </c>
      <c r="R72" s="8">
        <f t="shared" si="7"/>
        <v>-5.7999999999999718E-3</v>
      </c>
    </row>
    <row r="73" spans="2:18" s="2" customFormat="1">
      <c r="B73">
        <v>0</v>
      </c>
      <c r="C73">
        <v>4</v>
      </c>
      <c r="D73" s="1">
        <v>18.745799999999999</v>
      </c>
      <c r="E73" s="1">
        <v>18.506699999999999</v>
      </c>
      <c r="F73" s="5">
        <f t="shared" si="4"/>
        <v>0.23910000000000053</v>
      </c>
      <c r="G73" s="6"/>
      <c r="H73" s="1">
        <v>0.11680699999999999</v>
      </c>
      <c r="I73" s="1">
        <v>0.114914</v>
      </c>
      <c r="J73" s="5">
        <f t="shared" si="5"/>
        <v>1.8929999999999919E-3</v>
      </c>
      <c r="K73" s="6"/>
      <c r="L73" s="1">
        <v>0.443</v>
      </c>
      <c r="M73" s="1">
        <v>0.45610000000000001</v>
      </c>
      <c r="N73" s="8">
        <f t="shared" si="6"/>
        <v>-1.3100000000000001E-2</v>
      </c>
      <c r="O73" s="7"/>
      <c r="P73" s="1">
        <v>0.38350000000000001</v>
      </c>
      <c r="Q73" s="1">
        <v>0.4002</v>
      </c>
      <c r="R73" s="8">
        <f t="shared" si="7"/>
        <v>-1.6699999999999993E-2</v>
      </c>
    </row>
    <row r="74" spans="2:18" s="2" customFormat="1">
      <c r="B74">
        <v>1</v>
      </c>
      <c r="C74">
        <v>4</v>
      </c>
      <c r="D74" s="1">
        <v>6.8115899999999998</v>
      </c>
      <c r="E74" s="1">
        <v>6.5637299999999996</v>
      </c>
      <c r="F74" s="5">
        <f t="shared" si="4"/>
        <v>0.24786000000000019</v>
      </c>
      <c r="G74" s="6"/>
      <c r="H74" s="1">
        <v>5.6478E-2</v>
      </c>
      <c r="I74" s="1">
        <v>4.8941800000000001E-2</v>
      </c>
      <c r="J74" s="5">
        <f t="shared" si="5"/>
        <v>7.5361999999999998E-3</v>
      </c>
      <c r="K74" s="6"/>
      <c r="L74" s="1">
        <v>0.44290000000000002</v>
      </c>
      <c r="M74" s="1">
        <v>0.47799999999999998</v>
      </c>
      <c r="N74" s="8">
        <f t="shared" si="6"/>
        <v>-3.5099999999999965E-2</v>
      </c>
      <c r="O74" s="7"/>
      <c r="P74" s="1">
        <v>0.37040000000000001</v>
      </c>
      <c r="Q74" s="1">
        <v>0.41749999999999998</v>
      </c>
      <c r="R74" s="8">
        <f t="shared" si="7"/>
        <v>-4.7099999999999975E-2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6.7620068827798292</v>
      </c>
      <c r="D78" s="21">
        <f>AVERAGE(D4:E74)</f>
        <v>19.553057464788743</v>
      </c>
      <c r="E78" s="16"/>
      <c r="F78" s="16">
        <f>STDEV(F4:F74)</f>
        <v>1.259223997412964</v>
      </c>
      <c r="G78" s="16"/>
      <c r="H78" s="17">
        <f>AVERAGE(H4:I74)</f>
        <v>0.11950918873239433</v>
      </c>
      <c r="I78" s="16"/>
      <c r="J78" s="16">
        <f>STDEV(J4:J74)</f>
        <v>9.8395593226706102E-3</v>
      </c>
      <c r="K78" s="16"/>
      <c r="L78" s="17">
        <f>AVERAGE(L4:M74)</f>
        <v>0.4233838028169013</v>
      </c>
      <c r="M78" s="16"/>
      <c r="N78" s="16">
        <f>STDEV(N4:N74)</f>
        <v>3.6502933097882571E-2</v>
      </c>
      <c r="O78" s="16"/>
      <c r="P78" s="17">
        <f>AVERAGE(P4:Q74)</f>
        <v>0.36704366197183069</v>
      </c>
      <c r="Q78" s="16"/>
      <c r="R78" s="22">
        <f>STDEV(R4:R74)</f>
        <v>3.6610407696586245E-2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3.6502933097882571E-2</v>
      </c>
      <c r="O80" s="25"/>
      <c r="P80" s="25"/>
      <c r="Q80" s="25"/>
      <c r="R80" s="26">
        <f>R78</f>
        <v>3.6610407696586245E-2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"/>
  <sheetViews>
    <sheetView topLeftCell="A51" workbookViewId="0">
      <selection activeCell="N73" sqref="N73"/>
    </sheetView>
  </sheetViews>
  <sheetFormatPr defaultRowHeight="13.5"/>
  <cols>
    <col min="1" max="3" width="9" style="15"/>
    <col min="4" max="4" width="10" style="15" customWidth="1"/>
    <col min="5" max="5" width="10.25" style="15" customWidth="1"/>
    <col min="6" max="7" width="9" style="15"/>
    <col min="8" max="8" width="9.5" style="15" bestFit="1" customWidth="1"/>
    <col min="9" max="9" width="9.25" style="15" customWidth="1"/>
    <col min="10" max="10" width="9.875" style="15" customWidth="1"/>
    <col min="11" max="11" width="9" style="15"/>
    <col min="12" max="13" width="10.5" style="15" bestFit="1" customWidth="1"/>
    <col min="14" max="16" width="9" style="15"/>
    <col min="17" max="17" width="10.5" style="15" bestFit="1" customWidth="1"/>
    <col min="18" max="16384" width="9" style="15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7.2</v>
      </c>
      <c r="G1" s="9" t="s">
        <v>2</v>
      </c>
      <c r="K1" s="10"/>
    </row>
    <row r="2" spans="1:18" s="2" customFormat="1">
      <c r="B2" s="2" t="s">
        <v>3</v>
      </c>
      <c r="D2" s="9" t="s">
        <v>14</v>
      </c>
      <c r="G2" s="10"/>
      <c r="H2" s="2" t="s">
        <v>15</v>
      </c>
      <c r="K2" s="10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9" t="s">
        <v>11</v>
      </c>
      <c r="E3" s="2" t="s">
        <v>12</v>
      </c>
      <c r="F3" s="2" t="s">
        <v>13</v>
      </c>
      <c r="G3" s="10"/>
      <c r="H3" s="2" t="s">
        <v>11</v>
      </c>
      <c r="I3" s="2" t="s">
        <v>12</v>
      </c>
      <c r="J3" s="2" t="s">
        <v>13</v>
      </c>
      <c r="K3" s="10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 s="15">
        <v>-1</v>
      </c>
      <c r="C4" s="15">
        <v>-4</v>
      </c>
      <c r="D4" s="1">
        <v>12.435600000000001</v>
      </c>
      <c r="E4" s="1">
        <v>12.4521</v>
      </c>
      <c r="F4" s="11">
        <f>D4-E4</f>
        <v>-1.6499999999998849E-2</v>
      </c>
      <c r="G4" s="12"/>
      <c r="H4" s="1">
        <v>9.1750499999999999E-2</v>
      </c>
      <c r="I4" s="1">
        <v>9.1769199999999995E-2</v>
      </c>
      <c r="J4" s="11">
        <f>H4-I4</f>
        <v>-1.8699999999996497E-5</v>
      </c>
      <c r="K4" s="12"/>
      <c r="L4" s="1">
        <v>0.30259999999999998</v>
      </c>
      <c r="M4" s="1">
        <v>0.30270000000000002</v>
      </c>
      <c r="N4" s="14">
        <f>L4-M4</f>
        <v>-1.000000000000445E-4</v>
      </c>
      <c r="O4" s="13"/>
      <c r="P4" s="1">
        <v>0.29320000000000002</v>
      </c>
      <c r="Q4" s="1">
        <v>0.29249999999999998</v>
      </c>
      <c r="R4" s="14">
        <f>P4-Q4</f>
        <v>7.0000000000003393E-4</v>
      </c>
    </row>
    <row r="5" spans="1:18" s="2" customFormat="1">
      <c r="B5" s="15">
        <v>0</v>
      </c>
      <c r="C5" s="15">
        <v>-4</v>
      </c>
      <c r="D5" s="1">
        <v>12.5411</v>
      </c>
      <c r="E5" s="1">
        <v>12.556100000000001</v>
      </c>
      <c r="F5" s="11">
        <f t="shared" ref="F5:F64" si="0">D5-E5</f>
        <v>-1.5000000000000568E-2</v>
      </c>
      <c r="G5" s="12"/>
      <c r="H5" s="1">
        <v>9.2756400000000003E-2</v>
      </c>
      <c r="I5" s="1">
        <v>9.26955E-2</v>
      </c>
      <c r="J5" s="11">
        <f t="shared" ref="J5:J64" si="1">H5-I5</f>
        <v>6.0900000000002619E-5</v>
      </c>
      <c r="K5" s="12"/>
      <c r="L5" s="1">
        <v>0.3024</v>
      </c>
      <c r="M5" s="1">
        <v>0.30320000000000003</v>
      </c>
      <c r="N5" s="14">
        <f t="shared" ref="N5:N64" si="2">L5-M5</f>
        <v>-8.0000000000002292E-4</v>
      </c>
      <c r="O5" s="13"/>
      <c r="P5" s="1">
        <v>0.29360000000000003</v>
      </c>
      <c r="Q5" s="1">
        <v>0.29360000000000003</v>
      </c>
      <c r="R5" s="14">
        <f t="shared" ref="R5:R64" si="3">P5-Q5</f>
        <v>0</v>
      </c>
    </row>
    <row r="6" spans="1:18" s="2" customFormat="1">
      <c r="B6" s="15">
        <v>1</v>
      </c>
      <c r="C6" s="15">
        <v>-4</v>
      </c>
      <c r="D6" s="1">
        <v>12.5526</v>
      </c>
      <c r="E6" s="1">
        <v>12.5647</v>
      </c>
      <c r="F6" s="11">
        <f t="shared" si="0"/>
        <v>-1.2100000000000222E-2</v>
      </c>
      <c r="G6" s="12"/>
      <c r="H6" s="1">
        <v>9.2782600000000007E-2</v>
      </c>
      <c r="I6" s="1">
        <v>9.2818200000000003E-2</v>
      </c>
      <c r="J6" s="11">
        <f t="shared" si="1"/>
        <v>-3.5599999999996745E-5</v>
      </c>
      <c r="K6" s="12"/>
      <c r="L6" s="1">
        <v>0.30370000000000003</v>
      </c>
      <c r="M6" s="1">
        <v>0.30249999999999999</v>
      </c>
      <c r="N6" s="14">
        <f t="shared" si="2"/>
        <v>1.2000000000000344E-3</v>
      </c>
      <c r="O6" s="13"/>
      <c r="P6" s="1">
        <v>0.29470000000000002</v>
      </c>
      <c r="Q6" s="1">
        <v>0.29220000000000002</v>
      </c>
      <c r="R6" s="14">
        <f t="shared" si="3"/>
        <v>2.5000000000000022E-3</v>
      </c>
    </row>
    <row r="7" spans="1:18" s="2" customFormat="1">
      <c r="B7" s="15">
        <v>3</v>
      </c>
      <c r="C7" s="15">
        <v>-3</v>
      </c>
      <c r="D7" s="1">
        <v>12.584099999999999</v>
      </c>
      <c r="E7" s="1">
        <v>12.610799999999999</v>
      </c>
      <c r="F7" s="11">
        <f t="shared" si="0"/>
        <v>-2.6699999999999946E-2</v>
      </c>
      <c r="G7" s="12"/>
      <c r="H7" s="1">
        <v>9.3257699999999999E-2</v>
      </c>
      <c r="I7" s="1">
        <v>9.3362600000000004E-2</v>
      </c>
      <c r="J7" s="11">
        <f t="shared" si="1"/>
        <v>-1.0490000000000499E-4</v>
      </c>
      <c r="K7" s="12"/>
      <c r="L7" s="1">
        <v>0.30059999999999998</v>
      </c>
      <c r="M7" s="1">
        <v>0.30049999999999999</v>
      </c>
      <c r="N7" s="14">
        <f t="shared" si="2"/>
        <v>9.9999999999988987E-5</v>
      </c>
      <c r="O7" s="13"/>
      <c r="P7" s="1">
        <v>0.29170000000000001</v>
      </c>
      <c r="Q7" s="1">
        <v>0.29099999999999998</v>
      </c>
      <c r="R7" s="14">
        <f t="shared" si="3"/>
        <v>7.0000000000003393E-4</v>
      </c>
    </row>
    <row r="8" spans="1:18" s="2" customFormat="1">
      <c r="B8" s="15">
        <v>2</v>
      </c>
      <c r="C8" s="15">
        <v>-3</v>
      </c>
      <c r="D8" s="1">
        <v>12.566599999999999</v>
      </c>
      <c r="E8" s="1">
        <v>12.5861</v>
      </c>
      <c r="F8" s="11">
        <f t="shared" si="0"/>
        <v>-1.9500000000000739E-2</v>
      </c>
      <c r="G8" s="12"/>
      <c r="H8" s="1">
        <v>9.3021199999999998E-2</v>
      </c>
      <c r="I8" s="1">
        <v>9.2948600000000006E-2</v>
      </c>
      <c r="J8" s="11">
        <f t="shared" si="1"/>
        <v>7.2599999999992115E-5</v>
      </c>
      <c r="K8" s="12"/>
      <c r="L8" s="1">
        <v>0.30170000000000002</v>
      </c>
      <c r="M8" s="1">
        <v>0.30149999999999999</v>
      </c>
      <c r="N8" s="14">
        <f t="shared" si="2"/>
        <v>2.0000000000003348E-4</v>
      </c>
      <c r="O8" s="13"/>
      <c r="P8" s="1">
        <v>0.29220000000000002</v>
      </c>
      <c r="Q8" s="1">
        <v>0.29099999999999998</v>
      </c>
      <c r="R8" s="14">
        <f t="shared" si="3"/>
        <v>1.2000000000000344E-3</v>
      </c>
    </row>
    <row r="9" spans="1:18" s="2" customFormat="1">
      <c r="B9" s="15">
        <v>1</v>
      </c>
      <c r="C9" s="15">
        <v>-3</v>
      </c>
      <c r="D9" s="1">
        <v>12.488799999999999</v>
      </c>
      <c r="E9" s="1">
        <v>12.5014</v>
      </c>
      <c r="F9" s="11">
        <f t="shared" si="0"/>
        <v>-1.2600000000000833E-2</v>
      </c>
      <c r="G9" s="12"/>
      <c r="H9" s="1">
        <v>9.2005500000000004E-2</v>
      </c>
      <c r="I9" s="1">
        <v>9.16825E-2</v>
      </c>
      <c r="J9" s="11">
        <f t="shared" si="1"/>
        <v>3.2300000000000384E-4</v>
      </c>
      <c r="K9" s="12"/>
      <c r="L9" s="1">
        <v>0.30449999999999999</v>
      </c>
      <c r="M9" s="1">
        <v>0.30499999999999999</v>
      </c>
      <c r="N9" s="14">
        <f t="shared" si="2"/>
        <v>-5.0000000000000044E-4</v>
      </c>
      <c r="O9" s="13"/>
      <c r="P9" s="1">
        <v>0.29549999999999998</v>
      </c>
      <c r="Q9" s="1">
        <v>0.2949</v>
      </c>
      <c r="R9" s="14">
        <f t="shared" si="3"/>
        <v>5.9999999999998943E-4</v>
      </c>
    </row>
    <row r="10" spans="1:18" s="2" customFormat="1">
      <c r="B10" s="15">
        <v>0</v>
      </c>
      <c r="C10" s="15">
        <v>-3</v>
      </c>
      <c r="D10" s="1">
        <v>12.4452</v>
      </c>
      <c r="E10" s="1">
        <v>12.492100000000001</v>
      </c>
      <c r="F10" s="11">
        <f t="shared" si="0"/>
        <v>-4.690000000000083E-2</v>
      </c>
      <c r="G10" s="12"/>
      <c r="H10" s="1">
        <v>9.1414499999999996E-2</v>
      </c>
      <c r="I10" s="1">
        <v>9.2039300000000004E-2</v>
      </c>
      <c r="J10" s="11">
        <f t="shared" si="1"/>
        <v>-6.2480000000000868E-4</v>
      </c>
      <c r="K10" s="12"/>
      <c r="L10" s="1">
        <v>0.3054</v>
      </c>
      <c r="M10" s="1">
        <v>0.30330000000000001</v>
      </c>
      <c r="N10" s="14">
        <f t="shared" si="2"/>
        <v>2.0999999999999908E-3</v>
      </c>
      <c r="O10" s="13"/>
      <c r="P10" s="1">
        <v>0.2959</v>
      </c>
      <c r="Q10" s="1">
        <v>0.29420000000000002</v>
      </c>
      <c r="R10" s="14">
        <f t="shared" si="3"/>
        <v>1.6999999999999793E-3</v>
      </c>
    </row>
    <row r="11" spans="1:18" s="2" customFormat="1">
      <c r="B11" s="15">
        <v>-1</v>
      </c>
      <c r="C11" s="15">
        <v>-3</v>
      </c>
      <c r="D11" s="1">
        <v>12.5223</v>
      </c>
      <c r="E11" s="1">
        <v>12.5412</v>
      </c>
      <c r="F11" s="11">
        <f t="shared" si="0"/>
        <v>-1.8900000000000361E-2</v>
      </c>
      <c r="G11" s="12"/>
      <c r="H11" s="1">
        <v>9.2443600000000001E-2</v>
      </c>
      <c r="I11" s="1">
        <v>9.2576400000000003E-2</v>
      </c>
      <c r="J11" s="11">
        <f t="shared" si="1"/>
        <v>-1.3280000000000236E-4</v>
      </c>
      <c r="K11" s="12"/>
      <c r="L11" s="1">
        <v>0.30249999999999999</v>
      </c>
      <c r="M11" s="1">
        <v>0.3019</v>
      </c>
      <c r="N11" s="14">
        <f t="shared" si="2"/>
        <v>5.9999999999998943E-4</v>
      </c>
      <c r="O11" s="13"/>
      <c r="P11" s="1">
        <v>0.29249999999999998</v>
      </c>
      <c r="Q11" s="1">
        <v>0.29239999999999999</v>
      </c>
      <c r="R11" s="14">
        <f t="shared" si="3"/>
        <v>9.9999999999988987E-5</v>
      </c>
    </row>
    <row r="12" spans="1:18" s="2" customFormat="1">
      <c r="B12" s="15">
        <v>-2</v>
      </c>
      <c r="C12" s="15">
        <v>-3</v>
      </c>
      <c r="D12" s="1">
        <v>12.529299999999999</v>
      </c>
      <c r="E12" s="1">
        <v>12.5289</v>
      </c>
      <c r="F12" s="11">
        <f t="shared" si="0"/>
        <v>3.9999999999906777E-4</v>
      </c>
      <c r="G12" s="12"/>
      <c r="H12" s="1">
        <v>9.2641500000000002E-2</v>
      </c>
      <c r="I12" s="1">
        <v>9.2405299999999996E-2</v>
      </c>
      <c r="J12" s="11">
        <f t="shared" si="1"/>
        <v>2.3620000000000585E-4</v>
      </c>
      <c r="K12" s="12"/>
      <c r="L12" s="1">
        <v>0.30259999999999998</v>
      </c>
      <c r="M12" s="1">
        <v>0.3024</v>
      </c>
      <c r="N12" s="14">
        <f t="shared" si="2"/>
        <v>1.9999999999997797E-4</v>
      </c>
      <c r="O12" s="13"/>
      <c r="P12" s="1">
        <v>0.29299999999999998</v>
      </c>
      <c r="Q12" s="1">
        <v>0.2928</v>
      </c>
      <c r="R12" s="14">
        <f t="shared" si="3"/>
        <v>1.9999999999997797E-4</v>
      </c>
    </row>
    <row r="13" spans="1:18" s="2" customFormat="1">
      <c r="B13" s="15">
        <v>-3</v>
      </c>
      <c r="C13" s="15">
        <v>-3</v>
      </c>
      <c r="D13" s="1">
        <v>12.5474</v>
      </c>
      <c r="E13" s="1">
        <v>12.5358</v>
      </c>
      <c r="F13" s="11">
        <f t="shared" si="0"/>
        <v>1.1599999999999611E-2</v>
      </c>
      <c r="G13" s="12"/>
      <c r="H13" s="1">
        <v>9.2930100000000002E-2</v>
      </c>
      <c r="I13" s="1">
        <v>9.25985E-2</v>
      </c>
      <c r="J13" s="11">
        <f t="shared" si="1"/>
        <v>3.3160000000000134E-4</v>
      </c>
      <c r="K13" s="12"/>
      <c r="L13" s="1">
        <v>0.30099999999999999</v>
      </c>
      <c r="M13" s="1">
        <v>0.30270000000000002</v>
      </c>
      <c r="N13" s="14">
        <f t="shared" si="2"/>
        <v>-1.7000000000000348E-3</v>
      </c>
      <c r="O13" s="13"/>
      <c r="P13" s="1">
        <v>0.29160000000000003</v>
      </c>
      <c r="Q13" s="1">
        <v>0.29220000000000002</v>
      </c>
      <c r="R13" s="14">
        <f t="shared" si="3"/>
        <v>-5.9999999999998943E-4</v>
      </c>
    </row>
    <row r="14" spans="1:18" s="2" customFormat="1">
      <c r="B14" s="15">
        <v>-4</v>
      </c>
      <c r="C14" s="15">
        <v>-2</v>
      </c>
      <c r="D14" s="1">
        <v>12.4903</v>
      </c>
      <c r="E14" s="1">
        <v>12.525600000000001</v>
      </c>
      <c r="F14" s="11">
        <f t="shared" si="0"/>
        <v>-3.5300000000001219E-2</v>
      </c>
      <c r="G14" s="12"/>
      <c r="H14" s="1">
        <v>9.2084100000000002E-2</v>
      </c>
      <c r="I14" s="1">
        <v>9.2371999999999996E-2</v>
      </c>
      <c r="J14" s="11">
        <f t="shared" si="1"/>
        <v>-2.8789999999999372E-4</v>
      </c>
      <c r="K14" s="12"/>
      <c r="L14" s="1">
        <v>0.3034</v>
      </c>
      <c r="M14" s="1">
        <v>0.30280000000000001</v>
      </c>
      <c r="N14" s="14">
        <f t="shared" si="2"/>
        <v>5.9999999999998943E-4</v>
      </c>
      <c r="O14" s="13"/>
      <c r="P14" s="1">
        <v>0.29389999999999999</v>
      </c>
      <c r="Q14" s="1">
        <v>0.29220000000000002</v>
      </c>
      <c r="R14" s="14">
        <f t="shared" si="3"/>
        <v>1.6999999999999793E-3</v>
      </c>
    </row>
    <row r="15" spans="1:18" s="2" customFormat="1">
      <c r="B15" s="15">
        <v>-3</v>
      </c>
      <c r="C15" s="15">
        <v>-2</v>
      </c>
      <c r="D15" s="1">
        <v>12.5634</v>
      </c>
      <c r="E15" s="1">
        <v>12.5723</v>
      </c>
      <c r="F15" s="11">
        <f t="shared" si="0"/>
        <v>-8.9000000000005741E-3</v>
      </c>
      <c r="G15" s="12"/>
      <c r="H15" s="1">
        <v>9.3362600000000004E-2</v>
      </c>
      <c r="I15" s="1">
        <v>9.3044299999999996E-2</v>
      </c>
      <c r="J15" s="11">
        <f t="shared" si="1"/>
        <v>3.1830000000000747E-4</v>
      </c>
      <c r="K15" s="12"/>
      <c r="L15" s="1">
        <v>0.29909999999999998</v>
      </c>
      <c r="M15" s="1">
        <v>0.29959999999999998</v>
      </c>
      <c r="N15" s="14">
        <f t="shared" si="2"/>
        <v>-5.0000000000000044E-4</v>
      </c>
      <c r="O15" s="13"/>
      <c r="P15" s="1">
        <v>0.29020000000000001</v>
      </c>
      <c r="Q15" s="1">
        <v>0.29010000000000002</v>
      </c>
      <c r="R15" s="14">
        <f t="shared" si="3"/>
        <v>9.9999999999988987E-5</v>
      </c>
    </row>
    <row r="16" spans="1:18" s="2" customFormat="1">
      <c r="B16" s="15">
        <v>-2</v>
      </c>
      <c r="C16" s="15">
        <v>-2</v>
      </c>
      <c r="D16" s="1">
        <v>12.451000000000001</v>
      </c>
      <c r="E16" s="1">
        <v>12.4718</v>
      </c>
      <c r="F16" s="11">
        <f t="shared" si="0"/>
        <v>-2.0799999999999486E-2</v>
      </c>
      <c r="G16" s="12"/>
      <c r="H16" s="1">
        <v>9.1899300000000003E-2</v>
      </c>
      <c r="I16" s="1">
        <v>9.1644299999999998E-2</v>
      </c>
      <c r="J16" s="11">
        <f t="shared" si="1"/>
        <v>2.5500000000000522E-4</v>
      </c>
      <c r="K16" s="12"/>
      <c r="L16" s="1">
        <v>0.30430000000000001</v>
      </c>
      <c r="M16" s="1">
        <v>0.30370000000000003</v>
      </c>
      <c r="N16" s="14">
        <f t="shared" si="2"/>
        <v>5.9999999999998943E-4</v>
      </c>
      <c r="O16" s="13"/>
      <c r="P16" s="1">
        <v>0.2954</v>
      </c>
      <c r="Q16" s="1">
        <v>0.29430000000000001</v>
      </c>
      <c r="R16" s="14">
        <f t="shared" si="3"/>
        <v>1.0999999999999899E-3</v>
      </c>
    </row>
    <row r="17" spans="2:18" s="2" customFormat="1">
      <c r="B17" s="15">
        <v>-1</v>
      </c>
      <c r="C17" s="15">
        <v>-2</v>
      </c>
      <c r="D17" s="1">
        <v>12.420199999999999</v>
      </c>
      <c r="E17" s="1">
        <v>12.494</v>
      </c>
      <c r="F17" s="11">
        <f t="shared" si="0"/>
        <v>-7.380000000000031E-2</v>
      </c>
      <c r="G17" s="12"/>
      <c r="H17" s="1">
        <v>9.1764299999999993E-2</v>
      </c>
      <c r="I17" s="1">
        <v>9.1669100000000003E-2</v>
      </c>
      <c r="J17" s="11">
        <f t="shared" si="1"/>
        <v>9.5199999999989737E-5</v>
      </c>
      <c r="K17" s="12"/>
      <c r="L17" s="1">
        <v>0.3054</v>
      </c>
      <c r="M17" s="1">
        <v>0.30590000000000001</v>
      </c>
      <c r="N17" s="14">
        <f t="shared" si="2"/>
        <v>-5.0000000000000044E-4</v>
      </c>
      <c r="O17" s="13"/>
      <c r="P17" s="1">
        <v>0.2964</v>
      </c>
      <c r="Q17" s="1">
        <v>0.2964</v>
      </c>
      <c r="R17" s="14">
        <f t="shared" si="3"/>
        <v>0</v>
      </c>
    </row>
    <row r="18" spans="2:18" s="2" customFormat="1">
      <c r="B18" s="15">
        <v>0</v>
      </c>
      <c r="C18" s="15">
        <v>-2</v>
      </c>
      <c r="D18" s="1">
        <v>12.397</v>
      </c>
      <c r="E18" s="1">
        <v>12.411899999999999</v>
      </c>
      <c r="F18" s="11">
        <f t="shared" si="0"/>
        <v>-1.4899999999999025E-2</v>
      </c>
      <c r="G18" s="12"/>
      <c r="H18" s="1">
        <v>9.0826199999999996E-2</v>
      </c>
      <c r="I18" s="1">
        <v>9.0768199999999993E-2</v>
      </c>
      <c r="J18" s="11">
        <f t="shared" si="1"/>
        <v>5.8000000000002494E-5</v>
      </c>
      <c r="K18" s="12"/>
      <c r="L18" s="1">
        <v>0.30809999999999998</v>
      </c>
      <c r="M18" s="1">
        <v>0.30759999999999998</v>
      </c>
      <c r="N18" s="14">
        <f t="shared" si="2"/>
        <v>5.0000000000000044E-4</v>
      </c>
      <c r="O18" s="13"/>
      <c r="P18" s="1">
        <v>0.29859999999999998</v>
      </c>
      <c r="Q18" s="1">
        <v>0.29720000000000002</v>
      </c>
      <c r="R18" s="14">
        <f t="shared" si="3"/>
        <v>1.3999999999999568E-3</v>
      </c>
    </row>
    <row r="19" spans="2:18" s="2" customFormat="1">
      <c r="B19" s="15">
        <v>1</v>
      </c>
      <c r="C19" s="15">
        <v>-2</v>
      </c>
      <c r="D19" s="1">
        <v>12.3947</v>
      </c>
      <c r="E19" s="1">
        <v>12.404199999999999</v>
      </c>
      <c r="F19" s="11">
        <f t="shared" si="0"/>
        <v>-9.4999999999991758E-3</v>
      </c>
      <c r="G19" s="12"/>
      <c r="H19" s="1">
        <v>9.07245E-2</v>
      </c>
      <c r="I19" s="1">
        <v>9.0706099999999998E-2</v>
      </c>
      <c r="J19" s="11">
        <f t="shared" si="1"/>
        <v>1.8400000000001748E-5</v>
      </c>
      <c r="K19" s="12"/>
      <c r="L19" s="1">
        <v>0.30809999999999998</v>
      </c>
      <c r="M19" s="1">
        <v>0.30840000000000001</v>
      </c>
      <c r="N19" s="14">
        <f t="shared" si="2"/>
        <v>-3.0000000000002247E-4</v>
      </c>
      <c r="O19" s="13"/>
      <c r="P19" s="1">
        <v>0.29859999999999998</v>
      </c>
      <c r="Q19" s="1">
        <v>0.29799999999999999</v>
      </c>
      <c r="R19" s="14">
        <f t="shared" si="3"/>
        <v>5.9999999999998943E-4</v>
      </c>
    </row>
    <row r="20" spans="2:18" s="2" customFormat="1">
      <c r="B20" s="15">
        <v>2</v>
      </c>
      <c r="C20" s="15">
        <v>-2</v>
      </c>
      <c r="D20" s="1">
        <v>12.459300000000001</v>
      </c>
      <c r="E20" s="1">
        <v>12.473699999999999</v>
      </c>
      <c r="F20" s="11">
        <f t="shared" si="0"/>
        <v>-1.4399999999998414E-2</v>
      </c>
      <c r="G20" s="12"/>
      <c r="H20" s="1">
        <v>9.1696E-2</v>
      </c>
      <c r="I20" s="1">
        <v>9.1761300000000004E-2</v>
      </c>
      <c r="J20" s="11">
        <f t="shared" si="1"/>
        <v>-6.5300000000004244E-5</v>
      </c>
      <c r="K20" s="12"/>
      <c r="L20" s="1">
        <v>0.30409999999999998</v>
      </c>
      <c r="M20" s="1">
        <v>0.30449999999999999</v>
      </c>
      <c r="N20" s="14">
        <f t="shared" si="2"/>
        <v>-4.0000000000001146E-4</v>
      </c>
      <c r="O20" s="13"/>
      <c r="P20" s="1">
        <v>0.29470000000000002</v>
      </c>
      <c r="Q20" s="1">
        <v>0.29530000000000001</v>
      </c>
      <c r="R20" s="14">
        <f t="shared" si="3"/>
        <v>-5.9999999999998943E-4</v>
      </c>
    </row>
    <row r="21" spans="2:18" s="2" customFormat="1">
      <c r="B21" s="15">
        <v>3</v>
      </c>
      <c r="C21" s="15">
        <v>-2</v>
      </c>
      <c r="D21" s="1">
        <v>12.5116</v>
      </c>
      <c r="E21" s="1">
        <v>12.531700000000001</v>
      </c>
      <c r="F21" s="11">
        <f t="shared" si="0"/>
        <v>-2.0100000000001117E-2</v>
      </c>
      <c r="G21" s="12"/>
      <c r="H21" s="1">
        <v>9.2360700000000004E-2</v>
      </c>
      <c r="I21" s="1">
        <v>9.2592499999999994E-2</v>
      </c>
      <c r="J21" s="11">
        <f t="shared" si="1"/>
        <v>-2.3179999999999035E-4</v>
      </c>
      <c r="K21" s="12"/>
      <c r="L21" s="1">
        <v>0.30249999999999999</v>
      </c>
      <c r="M21" s="1">
        <v>0.30099999999999999</v>
      </c>
      <c r="N21" s="14">
        <f t="shared" si="2"/>
        <v>1.5000000000000013E-3</v>
      </c>
      <c r="O21" s="13"/>
      <c r="P21" s="1">
        <v>0.29320000000000002</v>
      </c>
      <c r="Q21" s="1">
        <v>0.2918</v>
      </c>
      <c r="R21" s="14">
        <f t="shared" si="3"/>
        <v>1.4000000000000123E-3</v>
      </c>
    </row>
    <row r="22" spans="2:18" s="2" customFormat="1">
      <c r="B22" s="15">
        <v>4</v>
      </c>
      <c r="C22" s="15">
        <v>-2</v>
      </c>
      <c r="D22" s="1">
        <v>12.558299999999999</v>
      </c>
      <c r="E22" s="1">
        <v>12.6088</v>
      </c>
      <c r="F22" s="11">
        <f t="shared" si="0"/>
        <v>-5.0500000000001322E-2</v>
      </c>
      <c r="G22" s="12"/>
      <c r="H22" s="1">
        <v>9.3249499999999999E-2</v>
      </c>
      <c r="I22" s="1">
        <v>9.3321200000000007E-2</v>
      </c>
      <c r="J22" s="11">
        <f t="shared" si="1"/>
        <v>-7.1700000000007869E-5</v>
      </c>
      <c r="K22" s="12"/>
      <c r="L22" s="1">
        <v>0.29980000000000001</v>
      </c>
      <c r="M22" s="1">
        <v>0.3</v>
      </c>
      <c r="N22" s="14">
        <f t="shared" si="2"/>
        <v>-1.9999999999997797E-4</v>
      </c>
      <c r="O22" s="13"/>
      <c r="P22" s="1">
        <v>0.2908</v>
      </c>
      <c r="Q22" s="1">
        <v>0.28999999999999998</v>
      </c>
      <c r="R22" s="14">
        <f t="shared" si="3"/>
        <v>8.0000000000002292E-4</v>
      </c>
    </row>
    <row r="23" spans="2:18" s="2" customFormat="1">
      <c r="B23" s="15">
        <v>5</v>
      </c>
      <c r="C23" s="15">
        <v>-1</v>
      </c>
      <c r="D23" s="1">
        <v>12.6256</v>
      </c>
      <c r="E23" s="1">
        <v>12.620799999999999</v>
      </c>
      <c r="F23" s="11">
        <f t="shared" si="0"/>
        <v>4.8000000000012477E-3</v>
      </c>
      <c r="G23" s="12"/>
      <c r="H23" s="1">
        <v>9.3782799999999999E-2</v>
      </c>
      <c r="I23" s="1">
        <v>9.3574299999999999E-2</v>
      </c>
      <c r="J23" s="11">
        <f t="shared" si="1"/>
        <v>2.0850000000000035E-4</v>
      </c>
      <c r="K23" s="12"/>
      <c r="L23" s="1">
        <v>0.29909999999999998</v>
      </c>
      <c r="M23" s="1">
        <v>0.29859999999999998</v>
      </c>
      <c r="N23" s="14">
        <f t="shared" si="2"/>
        <v>5.0000000000000044E-4</v>
      </c>
      <c r="O23" s="13"/>
      <c r="P23" s="1">
        <v>0.2898</v>
      </c>
      <c r="Q23" s="1">
        <v>0.2888</v>
      </c>
      <c r="R23" s="14">
        <f t="shared" si="3"/>
        <v>1.0000000000000009E-3</v>
      </c>
    </row>
    <row r="24" spans="2:18" s="2" customFormat="1">
      <c r="B24" s="15">
        <v>4</v>
      </c>
      <c r="C24" s="15">
        <v>-1</v>
      </c>
      <c r="D24" s="1">
        <v>12.542199999999999</v>
      </c>
      <c r="E24" s="1">
        <v>12.5768</v>
      </c>
      <c r="F24" s="11">
        <f t="shared" si="0"/>
        <v>-3.4600000000001074E-2</v>
      </c>
      <c r="G24" s="12"/>
      <c r="H24" s="1">
        <v>9.3142199999999994E-2</v>
      </c>
      <c r="I24" s="1">
        <v>9.3016500000000002E-2</v>
      </c>
      <c r="J24" s="11">
        <f t="shared" si="1"/>
        <v>1.2569999999999248E-4</v>
      </c>
      <c r="K24" s="12"/>
      <c r="L24" s="1">
        <v>0.30080000000000001</v>
      </c>
      <c r="M24" s="1">
        <v>0.30059999999999998</v>
      </c>
      <c r="N24" s="14">
        <f t="shared" si="2"/>
        <v>2.0000000000003348E-4</v>
      </c>
      <c r="O24" s="13"/>
      <c r="P24" s="1">
        <v>0.29160000000000003</v>
      </c>
      <c r="Q24" s="1">
        <v>0.29139999999999999</v>
      </c>
      <c r="R24" s="14">
        <f t="shared" si="3"/>
        <v>2.0000000000003348E-4</v>
      </c>
    </row>
    <row r="25" spans="2:18" s="2" customFormat="1">
      <c r="B25" s="15">
        <v>3</v>
      </c>
      <c r="C25" s="15">
        <v>-1</v>
      </c>
      <c r="D25" s="1">
        <v>12.470800000000001</v>
      </c>
      <c r="E25" s="1">
        <v>12.506</v>
      </c>
      <c r="F25" s="11">
        <f t="shared" si="0"/>
        <v>-3.5199999999999676E-2</v>
      </c>
      <c r="G25" s="12"/>
      <c r="H25" s="1">
        <v>9.2055999999999999E-2</v>
      </c>
      <c r="I25" s="1">
        <v>9.2144799999999999E-2</v>
      </c>
      <c r="J25" s="11">
        <f t="shared" si="1"/>
        <v>-8.879999999999999E-5</v>
      </c>
      <c r="K25" s="12"/>
      <c r="L25" s="1">
        <v>0.30349999999999999</v>
      </c>
      <c r="M25" s="1">
        <v>0.30420000000000003</v>
      </c>
      <c r="N25" s="14">
        <f t="shared" si="2"/>
        <v>-7.0000000000003393E-4</v>
      </c>
      <c r="O25" s="13"/>
      <c r="P25" s="1">
        <v>0.29389999999999999</v>
      </c>
      <c r="Q25" s="1">
        <v>0.29480000000000001</v>
      </c>
      <c r="R25" s="14">
        <f t="shared" si="3"/>
        <v>-9.000000000000119E-4</v>
      </c>
    </row>
    <row r="26" spans="2:18" s="2" customFormat="1">
      <c r="B26" s="15">
        <v>2</v>
      </c>
      <c r="C26" s="15">
        <v>-1</v>
      </c>
      <c r="D26" s="1">
        <v>12.374599999999999</v>
      </c>
      <c r="E26" s="1">
        <v>12.444699999999999</v>
      </c>
      <c r="F26" s="11">
        <f t="shared" si="0"/>
        <v>-7.0100000000000051E-2</v>
      </c>
      <c r="G26" s="12"/>
      <c r="H26" s="1">
        <v>9.1173299999999999E-2</v>
      </c>
      <c r="I26" s="1">
        <v>9.1353199999999996E-2</v>
      </c>
      <c r="J26" s="11">
        <f t="shared" si="1"/>
        <v>-1.7989999999999673E-4</v>
      </c>
      <c r="K26" s="12"/>
      <c r="L26" s="1">
        <v>0.30520000000000003</v>
      </c>
      <c r="M26" s="1">
        <v>0.30530000000000002</v>
      </c>
      <c r="N26" s="14">
        <f t="shared" si="2"/>
        <v>-9.9999999999988987E-5</v>
      </c>
      <c r="O26" s="13"/>
      <c r="P26" s="1">
        <v>0.29570000000000002</v>
      </c>
      <c r="Q26" s="1">
        <v>0.29620000000000002</v>
      </c>
      <c r="R26" s="14">
        <f t="shared" si="3"/>
        <v>-5.0000000000000044E-4</v>
      </c>
    </row>
    <row r="27" spans="2:18" s="2" customFormat="1">
      <c r="B27" s="15">
        <v>1</v>
      </c>
      <c r="C27" s="15">
        <v>-1</v>
      </c>
      <c r="D27" s="1">
        <v>12.4077</v>
      </c>
      <c r="E27" s="1">
        <v>12.4069</v>
      </c>
      <c r="F27" s="11">
        <f t="shared" si="0"/>
        <v>7.9999999999991189E-4</v>
      </c>
      <c r="G27" s="12"/>
      <c r="H27" s="1">
        <v>9.1093800000000003E-2</v>
      </c>
      <c r="I27" s="1">
        <v>9.0546600000000005E-2</v>
      </c>
      <c r="J27" s="11">
        <f t="shared" si="1"/>
        <v>5.4719999999999769E-4</v>
      </c>
      <c r="K27" s="12"/>
      <c r="L27" s="1">
        <v>0.30680000000000002</v>
      </c>
      <c r="M27" s="1">
        <v>0.30909999999999999</v>
      </c>
      <c r="N27" s="14">
        <f t="shared" si="2"/>
        <v>-2.2999999999999687E-3</v>
      </c>
      <c r="O27" s="13"/>
      <c r="P27" s="1">
        <v>0.29830000000000001</v>
      </c>
      <c r="Q27" s="1">
        <v>0.29980000000000001</v>
      </c>
      <c r="R27" s="14">
        <f t="shared" si="3"/>
        <v>-1.5000000000000013E-3</v>
      </c>
    </row>
    <row r="28" spans="2:18" s="2" customFormat="1">
      <c r="B28" s="15">
        <v>0</v>
      </c>
      <c r="C28" s="15">
        <v>-1</v>
      </c>
      <c r="D28" s="1">
        <v>12.3703</v>
      </c>
      <c r="E28" s="1">
        <v>12.389099999999999</v>
      </c>
      <c r="F28" s="11">
        <f t="shared" si="0"/>
        <v>-1.8799999999998818E-2</v>
      </c>
      <c r="G28" s="12"/>
      <c r="H28" s="1">
        <v>9.0399999999999994E-2</v>
      </c>
      <c r="I28" s="1">
        <v>9.0349399999999996E-2</v>
      </c>
      <c r="J28" s="11">
        <f t="shared" si="1"/>
        <v>5.0599999999997869E-5</v>
      </c>
      <c r="K28" s="12"/>
      <c r="L28" s="1">
        <v>0.30840000000000001</v>
      </c>
      <c r="M28" s="1">
        <v>0.30909999999999999</v>
      </c>
      <c r="N28" s="14">
        <f t="shared" si="2"/>
        <v>-6.9999999999997842E-4</v>
      </c>
      <c r="O28" s="13"/>
      <c r="P28" s="1">
        <v>0.29949999999999999</v>
      </c>
      <c r="Q28" s="1">
        <v>0.29959999999999998</v>
      </c>
      <c r="R28" s="14">
        <f t="shared" si="3"/>
        <v>-9.9999999999988987E-5</v>
      </c>
    </row>
    <row r="29" spans="2:18" s="2" customFormat="1">
      <c r="B29" s="15">
        <v>-1</v>
      </c>
      <c r="C29" s="15">
        <v>-1</v>
      </c>
      <c r="D29" s="1">
        <v>12.375500000000001</v>
      </c>
      <c r="E29" s="1">
        <v>12.3879</v>
      </c>
      <c r="F29" s="11">
        <f t="shared" si="0"/>
        <v>-1.2399999999999523E-2</v>
      </c>
      <c r="G29" s="12"/>
      <c r="H29" s="1">
        <v>9.07139E-2</v>
      </c>
      <c r="I29" s="1">
        <v>9.0418799999999994E-2</v>
      </c>
      <c r="J29" s="11">
        <f t="shared" si="1"/>
        <v>2.9510000000000647E-4</v>
      </c>
      <c r="K29" s="12"/>
      <c r="L29" s="1">
        <v>0.30680000000000002</v>
      </c>
      <c r="M29" s="1">
        <v>0.30909999999999999</v>
      </c>
      <c r="N29" s="14">
        <f t="shared" si="2"/>
        <v>-2.2999999999999687E-3</v>
      </c>
      <c r="O29" s="13"/>
      <c r="P29" s="1">
        <v>0.29780000000000001</v>
      </c>
      <c r="Q29" s="1">
        <v>0.29909999999999998</v>
      </c>
      <c r="R29" s="14">
        <f t="shared" si="3"/>
        <v>-1.2999999999999678E-3</v>
      </c>
    </row>
    <row r="30" spans="2:18" s="2" customFormat="1">
      <c r="B30" s="15">
        <v>-2</v>
      </c>
      <c r="C30" s="15">
        <v>-1</v>
      </c>
      <c r="D30" s="1">
        <v>12.3956</v>
      </c>
      <c r="E30" s="1">
        <v>12.410500000000001</v>
      </c>
      <c r="F30" s="11">
        <f t="shared" si="0"/>
        <v>-1.4900000000000801E-2</v>
      </c>
      <c r="G30" s="12"/>
      <c r="H30" s="1">
        <v>9.0818200000000002E-2</v>
      </c>
      <c r="I30" s="1">
        <v>9.0853000000000003E-2</v>
      </c>
      <c r="J30" s="11">
        <f t="shared" si="1"/>
        <v>-3.4800000000001496E-5</v>
      </c>
      <c r="K30" s="12"/>
      <c r="L30" s="1">
        <v>0.30740000000000001</v>
      </c>
      <c r="M30" s="1">
        <v>0.30570000000000003</v>
      </c>
      <c r="N30" s="14">
        <f t="shared" si="2"/>
        <v>1.6999999999999793E-3</v>
      </c>
      <c r="O30" s="13"/>
      <c r="P30" s="1">
        <v>0.29749999999999999</v>
      </c>
      <c r="Q30" s="1">
        <v>0.2959</v>
      </c>
      <c r="R30" s="14">
        <f t="shared" si="3"/>
        <v>1.5999999999999903E-3</v>
      </c>
    </row>
    <row r="31" spans="2:18" s="2" customFormat="1">
      <c r="B31" s="15">
        <v>-3</v>
      </c>
      <c r="C31" s="15">
        <v>-1</v>
      </c>
      <c r="D31" s="1">
        <v>12.5298</v>
      </c>
      <c r="E31" s="1">
        <v>12.5595</v>
      </c>
      <c r="F31" s="11">
        <f t="shared" si="0"/>
        <v>-2.970000000000006E-2</v>
      </c>
      <c r="G31" s="12"/>
      <c r="H31" s="1">
        <v>9.2836100000000005E-2</v>
      </c>
      <c r="I31" s="1">
        <v>9.3135200000000001E-2</v>
      </c>
      <c r="J31" s="11">
        <f t="shared" si="1"/>
        <v>-2.9909999999999659E-4</v>
      </c>
      <c r="K31" s="12"/>
      <c r="L31" s="1">
        <v>0.30030000000000001</v>
      </c>
      <c r="M31" s="1">
        <v>0.30009999999999998</v>
      </c>
      <c r="N31" s="14">
        <f t="shared" si="2"/>
        <v>2.0000000000003348E-4</v>
      </c>
      <c r="O31" s="13"/>
      <c r="P31" s="1">
        <v>0.29139999999999999</v>
      </c>
      <c r="Q31" s="1">
        <v>0.29070000000000001</v>
      </c>
      <c r="R31" s="14">
        <f t="shared" si="3"/>
        <v>6.9999999999997842E-4</v>
      </c>
    </row>
    <row r="32" spans="2:18" s="2" customFormat="1">
      <c r="B32" s="15">
        <v>-4</v>
      </c>
      <c r="C32" s="15">
        <v>-1</v>
      </c>
      <c r="D32" s="1">
        <v>12.5115</v>
      </c>
      <c r="E32" s="1">
        <v>12.537000000000001</v>
      </c>
      <c r="F32" s="11">
        <f t="shared" si="0"/>
        <v>-2.5500000000000966E-2</v>
      </c>
      <c r="G32" s="12"/>
      <c r="H32" s="1">
        <v>9.2901399999999995E-2</v>
      </c>
      <c r="I32" s="1">
        <v>9.2786900000000005E-2</v>
      </c>
      <c r="J32" s="11">
        <f t="shared" si="1"/>
        <v>1.1449999999998961E-4</v>
      </c>
      <c r="K32" s="12"/>
      <c r="L32" s="1">
        <v>0.30049999999999999</v>
      </c>
      <c r="M32" s="1">
        <v>0.30120000000000002</v>
      </c>
      <c r="N32" s="14">
        <f t="shared" si="2"/>
        <v>-7.0000000000003393E-4</v>
      </c>
      <c r="O32" s="13"/>
      <c r="P32" s="1">
        <v>0.29099999999999998</v>
      </c>
      <c r="Q32" s="1">
        <v>0.2908</v>
      </c>
      <c r="R32" s="14">
        <f t="shared" si="3"/>
        <v>1.9999999999997797E-4</v>
      </c>
    </row>
    <row r="33" spans="2:18" s="2" customFormat="1">
      <c r="B33" s="15">
        <v>-5</v>
      </c>
      <c r="C33" s="15">
        <v>-1</v>
      </c>
      <c r="D33" s="1">
        <v>12.5761</v>
      </c>
      <c r="E33" s="1">
        <v>12.5855</v>
      </c>
      <c r="F33" s="11">
        <f t="shared" si="0"/>
        <v>-9.3999999999994088E-3</v>
      </c>
      <c r="G33" s="12"/>
      <c r="H33" s="1">
        <v>9.3068100000000001E-2</v>
      </c>
      <c r="I33" s="1">
        <v>9.3475799999999998E-2</v>
      </c>
      <c r="J33" s="11">
        <f t="shared" si="1"/>
        <v>-4.0769999999999695E-4</v>
      </c>
      <c r="K33" s="12"/>
      <c r="L33" s="1">
        <v>0.30249999999999999</v>
      </c>
      <c r="M33" s="1">
        <v>0.30049999999999999</v>
      </c>
      <c r="N33" s="14">
        <f t="shared" si="2"/>
        <v>2.0000000000000018E-3</v>
      </c>
      <c r="O33" s="13"/>
      <c r="P33" s="1">
        <v>0.29220000000000002</v>
      </c>
      <c r="Q33" s="1">
        <v>0.29049999999999998</v>
      </c>
      <c r="R33" s="14">
        <f t="shared" si="3"/>
        <v>1.7000000000000348E-3</v>
      </c>
    </row>
    <row r="34" spans="2:18" s="2" customFormat="1">
      <c r="B34" s="15">
        <v>-5</v>
      </c>
      <c r="C34" s="15">
        <v>0</v>
      </c>
      <c r="D34" s="1">
        <v>12.526</v>
      </c>
      <c r="E34" s="1">
        <v>12.558199999999999</v>
      </c>
      <c r="F34" s="11">
        <f t="shared" si="0"/>
        <v>-3.2199999999999562E-2</v>
      </c>
      <c r="G34" s="12"/>
      <c r="H34" s="1">
        <v>9.3064300000000003E-2</v>
      </c>
      <c r="I34" s="1">
        <v>9.3138399999999996E-2</v>
      </c>
      <c r="J34" s="11">
        <f t="shared" si="1"/>
        <v>-7.4099999999993615E-5</v>
      </c>
      <c r="K34" s="12"/>
      <c r="L34" s="1">
        <v>0.30009999999999998</v>
      </c>
      <c r="M34" s="1">
        <v>0.30009999999999998</v>
      </c>
      <c r="N34" s="14">
        <f t="shared" si="2"/>
        <v>0</v>
      </c>
      <c r="O34" s="13"/>
      <c r="P34" s="1">
        <v>0.29060000000000002</v>
      </c>
      <c r="Q34" s="1">
        <v>0.2908</v>
      </c>
      <c r="R34" s="14">
        <f t="shared" si="3"/>
        <v>-1.9999999999997797E-4</v>
      </c>
    </row>
    <row r="35" spans="2:18" s="2" customFormat="1">
      <c r="B35" s="15">
        <v>-4</v>
      </c>
      <c r="C35" s="15">
        <v>0</v>
      </c>
      <c r="D35" s="1">
        <v>12.5207</v>
      </c>
      <c r="E35" s="1">
        <v>12.519399999999999</v>
      </c>
      <c r="F35" s="11">
        <f t="shared" si="0"/>
        <v>1.300000000000523E-3</v>
      </c>
      <c r="G35" s="12"/>
      <c r="H35" s="1">
        <v>9.2892299999999997E-2</v>
      </c>
      <c r="I35" s="1">
        <v>9.2520099999999994E-2</v>
      </c>
      <c r="J35" s="11">
        <f t="shared" si="1"/>
        <v>3.7220000000000308E-4</v>
      </c>
      <c r="K35" s="12"/>
      <c r="L35" s="1">
        <v>0.30009999999999998</v>
      </c>
      <c r="M35" s="1">
        <v>0.30059999999999998</v>
      </c>
      <c r="N35" s="14">
        <f t="shared" si="2"/>
        <v>-5.0000000000000044E-4</v>
      </c>
      <c r="O35" s="13"/>
      <c r="P35" s="1">
        <v>0.2908</v>
      </c>
      <c r="Q35" s="1">
        <v>0.29099999999999998</v>
      </c>
      <c r="R35" s="14">
        <f t="shared" si="3"/>
        <v>-1.9999999999997797E-4</v>
      </c>
    </row>
    <row r="36" spans="2:18" s="2" customFormat="1">
      <c r="B36" s="15">
        <v>-3</v>
      </c>
      <c r="C36" s="15">
        <v>0</v>
      </c>
      <c r="D36" s="1">
        <v>12.5137</v>
      </c>
      <c r="E36" s="1">
        <v>12.5451</v>
      </c>
      <c r="F36" s="11">
        <f t="shared" si="0"/>
        <v>-3.139999999999965E-2</v>
      </c>
      <c r="G36" s="12"/>
      <c r="H36" s="1">
        <v>9.2767699999999995E-2</v>
      </c>
      <c r="I36" s="1">
        <v>9.2886700000000003E-2</v>
      </c>
      <c r="J36" s="11">
        <f t="shared" si="1"/>
        <v>-1.1900000000000799E-4</v>
      </c>
      <c r="K36" s="12"/>
      <c r="L36" s="1">
        <v>0.3</v>
      </c>
      <c r="M36" s="1">
        <v>0.29959999999999998</v>
      </c>
      <c r="N36" s="14">
        <f t="shared" si="2"/>
        <v>4.0000000000001146E-4</v>
      </c>
      <c r="O36" s="13"/>
      <c r="P36" s="1">
        <v>0.2908</v>
      </c>
      <c r="Q36" s="1">
        <v>0.2908</v>
      </c>
      <c r="R36" s="14">
        <f t="shared" si="3"/>
        <v>0</v>
      </c>
    </row>
    <row r="37" spans="2:18" s="2" customFormat="1">
      <c r="B37" s="15">
        <v>-2</v>
      </c>
      <c r="C37" s="15">
        <v>0</v>
      </c>
      <c r="D37" s="1">
        <v>12.3771</v>
      </c>
      <c r="E37" s="1">
        <v>12.385899999999999</v>
      </c>
      <c r="F37" s="11">
        <f t="shared" si="0"/>
        <v>-8.7999999999990308E-3</v>
      </c>
      <c r="G37" s="12"/>
      <c r="H37" s="1">
        <v>9.09885E-2</v>
      </c>
      <c r="I37" s="1">
        <v>9.0786400000000003E-2</v>
      </c>
      <c r="J37" s="11">
        <f t="shared" si="1"/>
        <v>2.0209999999999673E-4</v>
      </c>
      <c r="K37" s="12"/>
      <c r="L37" s="1">
        <v>0.30590000000000001</v>
      </c>
      <c r="M37" s="1">
        <v>0.30659999999999998</v>
      </c>
      <c r="N37" s="14">
        <f t="shared" si="2"/>
        <v>-6.9999999999997842E-4</v>
      </c>
      <c r="O37" s="13"/>
      <c r="P37" s="1">
        <v>0.29680000000000001</v>
      </c>
      <c r="Q37" s="1">
        <v>0.2969</v>
      </c>
      <c r="R37" s="14">
        <f t="shared" si="3"/>
        <v>-9.9999999999988987E-5</v>
      </c>
    </row>
    <row r="38" spans="2:18" s="2" customFormat="1">
      <c r="B38" s="15">
        <v>-1</v>
      </c>
      <c r="C38" s="15">
        <v>0</v>
      </c>
      <c r="D38" s="1">
        <v>12.368499999999999</v>
      </c>
      <c r="E38" s="1">
        <v>12.3934</v>
      </c>
      <c r="F38" s="11">
        <f t="shared" si="0"/>
        <v>-2.4900000000000588E-2</v>
      </c>
      <c r="G38" s="12"/>
      <c r="H38" s="1">
        <v>9.0698200000000007E-2</v>
      </c>
      <c r="I38" s="1">
        <v>9.0749899999999994E-2</v>
      </c>
      <c r="J38" s="11">
        <f t="shared" si="1"/>
        <v>-5.1699999999987867E-5</v>
      </c>
      <c r="K38" s="12"/>
      <c r="L38" s="1">
        <v>0.30790000000000001</v>
      </c>
      <c r="M38" s="1">
        <v>0.30680000000000002</v>
      </c>
      <c r="N38" s="14">
        <f t="shared" si="2"/>
        <v>1.0999999999999899E-3</v>
      </c>
      <c r="O38" s="13"/>
      <c r="P38" s="1">
        <v>0.29859999999999998</v>
      </c>
      <c r="Q38" s="1">
        <v>0.29709999999999998</v>
      </c>
      <c r="R38" s="14">
        <f t="shared" si="3"/>
        <v>1.5000000000000013E-3</v>
      </c>
    </row>
    <row r="39" spans="2:18" s="2" customFormat="1">
      <c r="B39" s="15">
        <v>0</v>
      </c>
      <c r="C39" s="15">
        <v>0</v>
      </c>
      <c r="D39" s="1">
        <v>12.3489</v>
      </c>
      <c r="E39" s="1">
        <v>12.3979</v>
      </c>
      <c r="F39" s="11">
        <f t="shared" si="0"/>
        <v>-4.8999999999999488E-2</v>
      </c>
      <c r="G39" s="12"/>
      <c r="H39" s="1">
        <v>9.0323200000000006E-2</v>
      </c>
      <c r="I39" s="1">
        <v>9.0378700000000006E-2</v>
      </c>
      <c r="J39" s="11">
        <f t="shared" si="1"/>
        <v>-5.5499999999999994E-5</v>
      </c>
      <c r="K39" s="12"/>
      <c r="L39" s="1">
        <v>0.30890000000000001</v>
      </c>
      <c r="M39" s="1">
        <v>0.30909999999999999</v>
      </c>
      <c r="N39" s="14">
        <f t="shared" si="2"/>
        <v>-1.9999999999997797E-4</v>
      </c>
      <c r="O39" s="13"/>
      <c r="P39" s="1">
        <v>0.29949999999999999</v>
      </c>
      <c r="Q39" s="1">
        <v>0.29909999999999998</v>
      </c>
      <c r="R39" s="14">
        <f t="shared" si="3"/>
        <v>4.0000000000001146E-4</v>
      </c>
    </row>
    <row r="40" spans="2:18" s="2" customFormat="1">
      <c r="B40" s="15">
        <v>1</v>
      </c>
      <c r="C40" s="15">
        <v>0</v>
      </c>
      <c r="D40" s="1">
        <v>12.4072</v>
      </c>
      <c r="E40" s="1">
        <v>12.426</v>
      </c>
      <c r="F40" s="11">
        <f t="shared" si="0"/>
        <v>-1.8800000000000594E-2</v>
      </c>
      <c r="G40" s="12"/>
      <c r="H40" s="1">
        <v>9.1097899999999996E-2</v>
      </c>
      <c r="I40" s="1">
        <v>9.0982800000000003E-2</v>
      </c>
      <c r="J40" s="11">
        <f t="shared" si="1"/>
        <v>1.1509999999999299E-4</v>
      </c>
      <c r="K40" s="12"/>
      <c r="L40" s="1">
        <v>0.30630000000000002</v>
      </c>
      <c r="M40" s="1">
        <v>0.30790000000000001</v>
      </c>
      <c r="N40" s="14">
        <f t="shared" si="2"/>
        <v>-1.5999999999999903E-3</v>
      </c>
      <c r="O40" s="13"/>
      <c r="P40" s="1">
        <v>0.29730000000000001</v>
      </c>
      <c r="Q40" s="1">
        <v>0.29849999999999999</v>
      </c>
      <c r="R40" s="14">
        <f t="shared" si="3"/>
        <v>-1.1999999999999789E-3</v>
      </c>
    </row>
    <row r="41" spans="2:18" s="2" customFormat="1">
      <c r="B41" s="15">
        <v>2</v>
      </c>
      <c r="C41" s="15">
        <v>0</v>
      </c>
      <c r="D41" s="1">
        <v>12.4381</v>
      </c>
      <c r="E41" s="1">
        <v>12.477399999999999</v>
      </c>
      <c r="F41" s="11">
        <f t="shared" si="0"/>
        <v>-3.9299999999999002E-2</v>
      </c>
      <c r="G41" s="12"/>
      <c r="H41" s="1">
        <v>9.1895900000000003E-2</v>
      </c>
      <c r="I41" s="1">
        <v>9.1857999999999995E-2</v>
      </c>
      <c r="J41" s="11">
        <f t="shared" si="1"/>
        <v>3.7900000000007372E-5</v>
      </c>
      <c r="K41" s="12"/>
      <c r="L41" s="1">
        <v>0.30420000000000003</v>
      </c>
      <c r="M41" s="1">
        <v>0.30449999999999999</v>
      </c>
      <c r="N41" s="14">
        <f t="shared" si="2"/>
        <v>-2.9999999999996696E-4</v>
      </c>
      <c r="O41" s="13"/>
      <c r="P41" s="1">
        <v>0.29499999999999998</v>
      </c>
      <c r="Q41" s="1">
        <v>0.29520000000000002</v>
      </c>
      <c r="R41" s="14">
        <f t="shared" si="3"/>
        <v>-2.0000000000003348E-4</v>
      </c>
    </row>
    <row r="42" spans="2:18" s="2" customFormat="1">
      <c r="B42" s="15">
        <v>3</v>
      </c>
      <c r="C42" s="15">
        <v>0</v>
      </c>
      <c r="D42" s="1">
        <v>12.456799999999999</v>
      </c>
      <c r="E42" s="1">
        <v>12.495699999999999</v>
      </c>
      <c r="F42" s="11">
        <f t="shared" si="0"/>
        <v>-3.8899999999999935E-2</v>
      </c>
      <c r="G42" s="12"/>
      <c r="H42" s="1">
        <v>9.21598E-2</v>
      </c>
      <c r="I42" s="1">
        <v>9.2084600000000003E-2</v>
      </c>
      <c r="J42" s="11">
        <f t="shared" si="1"/>
        <v>7.5199999999997491E-5</v>
      </c>
      <c r="K42" s="12"/>
      <c r="L42" s="1">
        <v>0.30270000000000002</v>
      </c>
      <c r="M42" s="1">
        <v>0.3034</v>
      </c>
      <c r="N42" s="14">
        <f t="shared" si="2"/>
        <v>-6.9999999999997842E-4</v>
      </c>
      <c r="O42" s="13"/>
      <c r="P42" s="1">
        <v>0.29360000000000003</v>
      </c>
      <c r="Q42" s="1">
        <v>0.29389999999999999</v>
      </c>
      <c r="R42" s="14">
        <f t="shared" si="3"/>
        <v>-2.9999999999996696E-4</v>
      </c>
    </row>
    <row r="43" spans="2:18" s="2" customFormat="1">
      <c r="B43" s="15">
        <v>4</v>
      </c>
      <c r="C43" s="15">
        <v>0</v>
      </c>
      <c r="D43" s="1">
        <v>12.5634</v>
      </c>
      <c r="E43" s="1">
        <v>12.5619</v>
      </c>
      <c r="F43" s="11">
        <f t="shared" si="0"/>
        <v>1.5000000000000568E-3</v>
      </c>
      <c r="G43" s="12"/>
      <c r="H43" s="1">
        <v>9.3113500000000002E-2</v>
      </c>
      <c r="I43" s="1">
        <v>9.2812099999999995E-2</v>
      </c>
      <c r="J43" s="11">
        <f t="shared" si="1"/>
        <v>3.0140000000000722E-4</v>
      </c>
      <c r="K43" s="12"/>
      <c r="L43" s="1">
        <v>0.30059999999999998</v>
      </c>
      <c r="M43" s="1">
        <v>0.3019</v>
      </c>
      <c r="N43" s="14">
        <f t="shared" si="2"/>
        <v>-1.3000000000000234E-3</v>
      </c>
      <c r="O43" s="13"/>
      <c r="P43" s="1">
        <v>0.29089999999999999</v>
      </c>
      <c r="Q43" s="1">
        <v>0.29189999999999999</v>
      </c>
      <c r="R43" s="14">
        <f t="shared" si="3"/>
        <v>-1.0000000000000009E-3</v>
      </c>
    </row>
    <row r="44" spans="2:18" s="2" customFormat="1">
      <c r="B44" s="15">
        <v>5</v>
      </c>
      <c r="C44" s="15">
        <v>0</v>
      </c>
      <c r="D44" s="1">
        <v>12.5915</v>
      </c>
      <c r="E44" s="1">
        <v>12.6197</v>
      </c>
      <c r="F44" s="11">
        <f t="shared" si="0"/>
        <v>-2.8200000000000003E-2</v>
      </c>
      <c r="G44" s="12"/>
      <c r="H44" s="1">
        <v>9.3754599999999993E-2</v>
      </c>
      <c r="I44" s="1">
        <v>9.3556500000000001E-2</v>
      </c>
      <c r="J44" s="11">
        <f t="shared" si="1"/>
        <v>1.9809999999999273E-4</v>
      </c>
      <c r="K44" s="12"/>
      <c r="L44" s="1">
        <v>0.30049999999999999</v>
      </c>
      <c r="M44" s="1">
        <v>0.3009</v>
      </c>
      <c r="N44" s="14">
        <f t="shared" si="2"/>
        <v>-4.0000000000001146E-4</v>
      </c>
      <c r="O44" s="13"/>
      <c r="P44" s="1">
        <v>0.2908</v>
      </c>
      <c r="Q44" s="1">
        <v>0.29120000000000001</v>
      </c>
      <c r="R44" s="14">
        <f t="shared" si="3"/>
        <v>-4.0000000000001146E-4</v>
      </c>
    </row>
    <row r="45" spans="2:18" s="2" customFormat="1">
      <c r="B45" s="15">
        <v>2</v>
      </c>
      <c r="C45" s="15">
        <v>1</v>
      </c>
      <c r="D45" s="1">
        <v>12.4871</v>
      </c>
      <c r="E45" s="1">
        <v>12.510400000000001</v>
      </c>
      <c r="F45" s="11">
        <f t="shared" si="0"/>
        <v>-2.3300000000000765E-2</v>
      </c>
      <c r="G45" s="12"/>
      <c r="H45" s="1">
        <v>9.2128699999999994E-2</v>
      </c>
      <c r="I45" s="1">
        <v>9.2085399999999998E-2</v>
      </c>
      <c r="J45" s="11">
        <f t="shared" si="1"/>
        <v>4.3299999999996119E-5</v>
      </c>
      <c r="K45" s="12"/>
      <c r="L45" s="1">
        <v>0.30349999999999999</v>
      </c>
      <c r="M45" s="1">
        <v>0.30299999999999999</v>
      </c>
      <c r="N45" s="14">
        <f t="shared" si="2"/>
        <v>5.0000000000000044E-4</v>
      </c>
      <c r="O45" s="13"/>
      <c r="P45" s="1">
        <v>0.29470000000000002</v>
      </c>
      <c r="Q45" s="1">
        <v>0.29389999999999999</v>
      </c>
      <c r="R45" s="14">
        <f t="shared" si="3"/>
        <v>8.0000000000002292E-4</v>
      </c>
    </row>
    <row r="46" spans="2:18" s="2" customFormat="1">
      <c r="B46" s="15">
        <v>1</v>
      </c>
      <c r="C46" s="15">
        <v>1</v>
      </c>
      <c r="D46" s="1">
        <v>12.367699999999999</v>
      </c>
      <c r="E46" s="1">
        <v>12.417899999999999</v>
      </c>
      <c r="F46" s="11">
        <f t="shared" si="0"/>
        <v>-5.0200000000000244E-2</v>
      </c>
      <c r="G46" s="12"/>
      <c r="H46" s="1">
        <v>9.0853199999999995E-2</v>
      </c>
      <c r="I46" s="1">
        <v>9.1058799999999995E-2</v>
      </c>
      <c r="J46" s="11">
        <f t="shared" si="1"/>
        <v>-2.0560000000000023E-4</v>
      </c>
      <c r="K46" s="12"/>
      <c r="L46" s="1">
        <v>0.30559999999999998</v>
      </c>
      <c r="M46" s="1">
        <v>0.30609999999999998</v>
      </c>
      <c r="N46" s="14">
        <f t="shared" si="2"/>
        <v>-5.0000000000000044E-4</v>
      </c>
      <c r="O46" s="13"/>
      <c r="P46" s="1">
        <v>0.29670000000000002</v>
      </c>
      <c r="Q46" s="1">
        <v>0.2964</v>
      </c>
      <c r="R46" s="14">
        <f t="shared" si="3"/>
        <v>3.0000000000002247E-4</v>
      </c>
    </row>
    <row r="47" spans="2:18" s="2" customFormat="1">
      <c r="B47" s="15">
        <v>0</v>
      </c>
      <c r="C47" s="15">
        <v>1</v>
      </c>
      <c r="D47" s="1">
        <v>12.3681</v>
      </c>
      <c r="E47" s="1">
        <v>12.3842</v>
      </c>
      <c r="F47" s="11">
        <f t="shared" si="0"/>
        <v>-1.6099999999999781E-2</v>
      </c>
      <c r="G47" s="12"/>
      <c r="H47" s="1">
        <v>9.0620500000000007E-2</v>
      </c>
      <c r="I47" s="1">
        <v>9.0472200000000003E-2</v>
      </c>
      <c r="J47" s="11">
        <f t="shared" si="1"/>
        <v>1.4830000000000398E-4</v>
      </c>
      <c r="K47" s="12"/>
      <c r="L47" s="1">
        <v>0.30669999999999997</v>
      </c>
      <c r="M47" s="1">
        <v>0.30859999999999999</v>
      </c>
      <c r="N47" s="14">
        <f t="shared" si="2"/>
        <v>-1.9000000000000128E-3</v>
      </c>
      <c r="O47" s="13"/>
      <c r="P47" s="1">
        <v>0.29749999999999999</v>
      </c>
      <c r="Q47" s="1">
        <v>0.29830000000000001</v>
      </c>
      <c r="R47" s="14">
        <f t="shared" si="3"/>
        <v>-8.0000000000002292E-4</v>
      </c>
    </row>
    <row r="48" spans="2:18" s="2" customFormat="1">
      <c r="B48" s="15">
        <v>-1</v>
      </c>
      <c r="C48" s="15">
        <v>1</v>
      </c>
      <c r="D48" s="1">
        <v>12.380699999999999</v>
      </c>
      <c r="E48" s="1">
        <v>12.413600000000001</v>
      </c>
      <c r="F48" s="11">
        <f t="shared" si="0"/>
        <v>-3.2900000000001484E-2</v>
      </c>
      <c r="G48" s="12"/>
      <c r="H48" s="1">
        <v>9.0923199999999996E-2</v>
      </c>
      <c r="I48" s="1">
        <v>9.0870400000000004E-2</v>
      </c>
      <c r="J48" s="11">
        <f t="shared" si="1"/>
        <v>5.2799999999991742E-5</v>
      </c>
      <c r="K48" s="12"/>
      <c r="L48" s="1">
        <v>0.30559999999999998</v>
      </c>
      <c r="M48" s="1">
        <v>0.30690000000000001</v>
      </c>
      <c r="N48" s="14">
        <f t="shared" si="2"/>
        <v>-1.3000000000000234E-3</v>
      </c>
      <c r="O48" s="13"/>
      <c r="P48" s="1">
        <v>0.29649999999999999</v>
      </c>
      <c r="Q48" s="1">
        <v>0.29720000000000002</v>
      </c>
      <c r="R48" s="14">
        <f t="shared" si="3"/>
        <v>-7.0000000000003393E-4</v>
      </c>
    </row>
    <row r="49" spans="2:18" s="2" customFormat="1">
      <c r="B49" s="15">
        <v>-2</v>
      </c>
      <c r="C49" s="15">
        <v>1</v>
      </c>
      <c r="D49" s="1">
        <v>12.4376</v>
      </c>
      <c r="E49" s="1">
        <v>12.4582</v>
      </c>
      <c r="F49" s="11">
        <f t="shared" si="0"/>
        <v>-2.0599999999999952E-2</v>
      </c>
      <c r="G49" s="12"/>
      <c r="H49" s="1">
        <v>9.1756599999999994E-2</v>
      </c>
      <c r="I49" s="1">
        <v>9.1565499999999994E-2</v>
      </c>
      <c r="J49" s="11">
        <f t="shared" si="1"/>
        <v>1.910999999999996E-4</v>
      </c>
      <c r="K49" s="12"/>
      <c r="L49" s="1">
        <v>0.30470000000000003</v>
      </c>
      <c r="M49" s="1">
        <v>0.30420000000000003</v>
      </c>
      <c r="N49" s="14">
        <f t="shared" si="2"/>
        <v>5.0000000000000044E-4</v>
      </c>
      <c r="O49" s="13"/>
      <c r="P49" s="1">
        <v>0.2954</v>
      </c>
      <c r="Q49" s="1">
        <v>0.2944</v>
      </c>
      <c r="R49" s="14">
        <f t="shared" si="3"/>
        <v>1.0000000000000009E-3</v>
      </c>
    </row>
    <row r="50" spans="2:18" s="2" customFormat="1">
      <c r="B50" s="15">
        <v>-3</v>
      </c>
      <c r="C50" s="15">
        <v>1</v>
      </c>
      <c r="D50" s="1">
        <v>12.5464</v>
      </c>
      <c r="E50" s="1">
        <v>12.569900000000001</v>
      </c>
      <c r="F50" s="11">
        <f t="shared" si="0"/>
        <v>-2.3500000000000298E-2</v>
      </c>
      <c r="G50" s="12"/>
      <c r="H50" s="1">
        <v>9.2918100000000003E-2</v>
      </c>
      <c r="I50" s="1">
        <v>9.33089E-2</v>
      </c>
      <c r="J50" s="11">
        <f t="shared" si="1"/>
        <v>-3.9079999999999671E-4</v>
      </c>
      <c r="K50" s="12"/>
      <c r="L50" s="1">
        <v>0.30080000000000001</v>
      </c>
      <c r="M50" s="1">
        <v>0.29980000000000001</v>
      </c>
      <c r="N50" s="14">
        <f t="shared" si="2"/>
        <v>1.0000000000000009E-3</v>
      </c>
      <c r="O50" s="13"/>
      <c r="P50" s="1">
        <v>0.2913</v>
      </c>
      <c r="Q50" s="1">
        <v>0.29039999999999999</v>
      </c>
      <c r="R50" s="14">
        <f t="shared" si="3"/>
        <v>9.000000000000119E-4</v>
      </c>
    </row>
    <row r="51" spans="2:18" s="2" customFormat="1">
      <c r="B51" s="15">
        <v>-4</v>
      </c>
      <c r="C51" s="15">
        <v>1</v>
      </c>
      <c r="D51" s="1">
        <v>12.499700000000001</v>
      </c>
      <c r="E51" s="1">
        <v>12.5144</v>
      </c>
      <c r="F51" s="11">
        <f t="shared" si="0"/>
        <v>-1.4699999999999491E-2</v>
      </c>
      <c r="G51" s="12"/>
      <c r="H51" s="1">
        <v>9.2493099999999995E-2</v>
      </c>
      <c r="I51" s="1">
        <v>9.2573600000000006E-2</v>
      </c>
      <c r="J51" s="11">
        <f t="shared" si="1"/>
        <v>-8.0500000000011118E-5</v>
      </c>
      <c r="K51" s="12"/>
      <c r="L51" s="1">
        <v>0.30270000000000002</v>
      </c>
      <c r="M51" s="1">
        <v>0.30230000000000001</v>
      </c>
      <c r="N51" s="14">
        <f t="shared" si="2"/>
        <v>4.0000000000001146E-4</v>
      </c>
      <c r="O51" s="13"/>
      <c r="P51" s="1">
        <v>0.29339999999999999</v>
      </c>
      <c r="Q51" s="1">
        <v>0.29160000000000003</v>
      </c>
      <c r="R51" s="14">
        <f t="shared" si="3"/>
        <v>1.7999999999999683E-3</v>
      </c>
    </row>
    <row r="52" spans="2:18" s="2" customFormat="1">
      <c r="B52" s="15">
        <v>-5</v>
      </c>
      <c r="C52" s="15">
        <v>1</v>
      </c>
      <c r="D52" s="1">
        <v>12.478999999999999</v>
      </c>
      <c r="E52" s="1">
        <v>12.504799999999999</v>
      </c>
      <c r="F52" s="11">
        <f t="shared" si="0"/>
        <v>-2.5800000000000267E-2</v>
      </c>
      <c r="G52" s="12"/>
      <c r="H52" s="1">
        <v>9.22573E-2</v>
      </c>
      <c r="I52" s="1">
        <v>9.2470399999999994E-2</v>
      </c>
      <c r="J52" s="11">
        <f t="shared" si="1"/>
        <v>-2.1309999999999385E-4</v>
      </c>
      <c r="K52" s="12"/>
      <c r="L52" s="1">
        <v>0.30370000000000003</v>
      </c>
      <c r="M52" s="1">
        <v>0.30199999999999999</v>
      </c>
      <c r="N52" s="14">
        <f t="shared" si="2"/>
        <v>1.7000000000000348E-3</v>
      </c>
      <c r="O52" s="13"/>
      <c r="P52" s="1">
        <v>0.29409999999999997</v>
      </c>
      <c r="Q52" s="1">
        <v>0.29199999999999998</v>
      </c>
      <c r="R52" s="14">
        <f t="shared" si="3"/>
        <v>2.0999999999999908E-3</v>
      </c>
    </row>
    <row r="53" spans="2:18" s="2" customFormat="1">
      <c r="B53" s="15">
        <v>-4</v>
      </c>
      <c r="C53" s="15">
        <v>2</v>
      </c>
      <c r="D53" s="1">
        <v>12.5267</v>
      </c>
      <c r="E53" s="1">
        <v>12.5357</v>
      </c>
      <c r="F53" s="11">
        <f t="shared" si="0"/>
        <v>-9.0000000000003411E-3</v>
      </c>
      <c r="G53" s="12"/>
      <c r="H53" s="1">
        <v>9.2774700000000002E-2</v>
      </c>
      <c r="I53" s="1">
        <v>9.2698900000000001E-2</v>
      </c>
      <c r="J53" s="11">
        <f t="shared" si="1"/>
        <v>7.5800000000000867E-5</v>
      </c>
      <c r="K53" s="12"/>
      <c r="L53" s="1">
        <v>0.30199999999999999</v>
      </c>
      <c r="M53" s="1">
        <v>0.30080000000000001</v>
      </c>
      <c r="N53" s="14">
        <f t="shared" si="2"/>
        <v>1.1999999999999789E-3</v>
      </c>
      <c r="O53" s="13"/>
      <c r="P53" s="1">
        <v>0.29249999999999998</v>
      </c>
      <c r="Q53" s="1">
        <v>0.2913</v>
      </c>
      <c r="R53" s="14">
        <f t="shared" si="3"/>
        <v>1.1999999999999789E-3</v>
      </c>
    </row>
    <row r="54" spans="2:18" s="2" customFormat="1">
      <c r="B54" s="15">
        <v>-3</v>
      </c>
      <c r="C54" s="15">
        <v>2</v>
      </c>
      <c r="D54" s="1">
        <v>12.445499999999999</v>
      </c>
      <c r="E54" s="1">
        <v>12.485200000000001</v>
      </c>
      <c r="F54" s="11">
        <f t="shared" si="0"/>
        <v>-3.9700000000001623E-2</v>
      </c>
      <c r="G54" s="12"/>
      <c r="H54" s="1">
        <v>9.2203199999999999E-2</v>
      </c>
      <c r="I54" s="1">
        <v>9.2466499999999993E-2</v>
      </c>
      <c r="J54" s="11">
        <f t="shared" si="1"/>
        <v>-2.6329999999999409E-4</v>
      </c>
      <c r="K54" s="12"/>
      <c r="L54" s="1">
        <v>0.30080000000000001</v>
      </c>
      <c r="M54" s="1">
        <v>0.3</v>
      </c>
      <c r="N54" s="14">
        <f t="shared" si="2"/>
        <v>8.0000000000002292E-4</v>
      </c>
      <c r="O54" s="13"/>
      <c r="P54" s="1">
        <v>0.2913</v>
      </c>
      <c r="Q54" s="1">
        <v>0.29020000000000001</v>
      </c>
      <c r="R54" s="14">
        <f t="shared" si="3"/>
        <v>1.0999999999999899E-3</v>
      </c>
    </row>
    <row r="55" spans="2:18" s="2" customFormat="1">
      <c r="B55" s="15">
        <v>-2</v>
      </c>
      <c r="C55" s="15">
        <v>2</v>
      </c>
      <c r="D55" s="1">
        <v>12.5722</v>
      </c>
      <c r="E55" s="1">
        <v>12.583299999999999</v>
      </c>
      <c r="F55" s="11">
        <f t="shared" si="0"/>
        <v>-1.1099999999999E-2</v>
      </c>
      <c r="G55" s="12"/>
      <c r="H55" s="1">
        <v>9.3076500000000006E-2</v>
      </c>
      <c r="I55" s="1">
        <v>9.3264200000000005E-2</v>
      </c>
      <c r="J55" s="11">
        <f t="shared" si="1"/>
        <v>-1.8769999999999898E-4</v>
      </c>
      <c r="K55" s="12"/>
      <c r="L55" s="1">
        <v>0.30220000000000002</v>
      </c>
      <c r="M55" s="1">
        <v>0.29909999999999998</v>
      </c>
      <c r="N55" s="14">
        <f t="shared" si="2"/>
        <v>3.1000000000000472E-3</v>
      </c>
      <c r="O55" s="13"/>
      <c r="P55" s="1">
        <v>0.29260000000000003</v>
      </c>
      <c r="Q55" s="1">
        <v>0.28989999999999999</v>
      </c>
      <c r="R55" s="14">
        <f t="shared" si="3"/>
        <v>2.7000000000000357E-3</v>
      </c>
    </row>
    <row r="56" spans="2:18" s="2" customFormat="1">
      <c r="B56" s="15">
        <v>-1</v>
      </c>
      <c r="C56" s="15">
        <v>2</v>
      </c>
      <c r="D56" s="1">
        <v>12.4991</v>
      </c>
      <c r="E56" s="1">
        <v>12.5166</v>
      </c>
      <c r="F56" s="11">
        <f t="shared" si="0"/>
        <v>-1.7500000000000071E-2</v>
      </c>
      <c r="G56" s="12"/>
      <c r="H56" s="1">
        <v>9.2284199999999997E-2</v>
      </c>
      <c r="I56" s="1">
        <v>9.2208600000000002E-2</v>
      </c>
      <c r="J56" s="11">
        <f t="shared" si="1"/>
        <v>7.5599999999995116E-5</v>
      </c>
      <c r="K56" s="12"/>
      <c r="L56" s="1">
        <v>0.30149999999999999</v>
      </c>
      <c r="M56" s="1">
        <v>0.30370000000000003</v>
      </c>
      <c r="N56" s="14">
        <f t="shared" si="2"/>
        <v>-2.2000000000000353E-3</v>
      </c>
      <c r="O56" s="13"/>
      <c r="P56" s="1">
        <v>0.29239999999999999</v>
      </c>
      <c r="Q56" s="1">
        <v>0.2944</v>
      </c>
      <c r="R56" s="14">
        <f t="shared" si="3"/>
        <v>-2.0000000000000018E-3</v>
      </c>
    </row>
    <row r="57" spans="2:18" s="2" customFormat="1">
      <c r="B57" s="15">
        <v>0</v>
      </c>
      <c r="C57" s="15">
        <v>2</v>
      </c>
      <c r="D57" s="1">
        <v>12.4358</v>
      </c>
      <c r="E57" s="1">
        <v>12.448600000000001</v>
      </c>
      <c r="F57" s="11">
        <f t="shared" si="0"/>
        <v>-1.2800000000000367E-2</v>
      </c>
      <c r="G57" s="12"/>
      <c r="H57" s="1">
        <v>9.1529799999999994E-2</v>
      </c>
      <c r="I57" s="1">
        <v>9.1652399999999995E-2</v>
      </c>
      <c r="J57" s="11">
        <f t="shared" si="1"/>
        <v>-1.2260000000000049E-4</v>
      </c>
      <c r="K57" s="12"/>
      <c r="L57" s="1">
        <v>0.30320000000000003</v>
      </c>
      <c r="M57" s="1">
        <v>0.30470000000000003</v>
      </c>
      <c r="N57" s="14">
        <f t="shared" si="2"/>
        <v>-1.5000000000000013E-3</v>
      </c>
      <c r="O57" s="13"/>
      <c r="P57" s="1">
        <v>0.29399999999999998</v>
      </c>
      <c r="Q57" s="1">
        <v>0.29549999999999998</v>
      </c>
      <c r="R57" s="14">
        <f t="shared" si="3"/>
        <v>-1.5000000000000013E-3</v>
      </c>
    </row>
    <row r="58" spans="2:18" s="2" customFormat="1">
      <c r="B58" s="15">
        <v>1</v>
      </c>
      <c r="C58" s="15">
        <v>2</v>
      </c>
      <c r="D58" s="1">
        <v>12.4754</v>
      </c>
      <c r="E58" s="1">
        <v>12.499000000000001</v>
      </c>
      <c r="F58" s="11">
        <f t="shared" si="0"/>
        <v>-2.3600000000000065E-2</v>
      </c>
      <c r="G58" s="12"/>
      <c r="H58" s="1">
        <v>9.2139399999999996E-2</v>
      </c>
      <c r="I58" s="1">
        <v>9.1903399999999996E-2</v>
      </c>
      <c r="J58" s="11">
        <f t="shared" si="1"/>
        <v>2.360000000000001E-4</v>
      </c>
      <c r="K58" s="12"/>
      <c r="L58" s="1">
        <v>0.30259999999999998</v>
      </c>
      <c r="M58" s="1">
        <v>0.30449999999999999</v>
      </c>
      <c r="N58" s="14">
        <f t="shared" si="2"/>
        <v>-1.9000000000000128E-3</v>
      </c>
      <c r="O58" s="13"/>
      <c r="P58" s="1">
        <v>0.29370000000000002</v>
      </c>
      <c r="Q58" s="1">
        <v>0.29420000000000002</v>
      </c>
      <c r="R58" s="14">
        <f t="shared" si="3"/>
        <v>-5.0000000000000044E-4</v>
      </c>
    </row>
    <row r="59" spans="2:18" s="2" customFormat="1">
      <c r="B59" s="15">
        <v>2</v>
      </c>
      <c r="C59" s="15">
        <v>2</v>
      </c>
      <c r="D59" s="1">
        <v>12.1975</v>
      </c>
      <c r="E59" s="1">
        <v>12.3973</v>
      </c>
      <c r="F59" s="11">
        <f t="shared" si="0"/>
        <v>-0.19979999999999976</v>
      </c>
      <c r="G59" s="12"/>
      <c r="H59" s="1">
        <v>9.1670299999999996E-2</v>
      </c>
      <c r="I59" s="1">
        <v>9.1825199999999996E-2</v>
      </c>
      <c r="J59" s="11">
        <f t="shared" si="1"/>
        <v>-1.5489999999999948E-4</v>
      </c>
      <c r="K59" s="12"/>
      <c r="L59" s="1">
        <v>0.30049999999999999</v>
      </c>
      <c r="M59" s="1">
        <v>0.30080000000000001</v>
      </c>
      <c r="N59" s="14">
        <f t="shared" si="2"/>
        <v>-3.0000000000002247E-4</v>
      </c>
      <c r="O59" s="13"/>
      <c r="P59" s="1">
        <v>0.2908</v>
      </c>
      <c r="Q59" s="1">
        <v>0.2913</v>
      </c>
      <c r="R59" s="14">
        <f t="shared" si="3"/>
        <v>-5.0000000000000044E-4</v>
      </c>
    </row>
    <row r="60" spans="2:18" s="2" customFormat="1">
      <c r="B60" s="15">
        <v>3</v>
      </c>
      <c r="C60" s="15">
        <v>2</v>
      </c>
      <c r="D60" s="1">
        <v>12.603300000000001</v>
      </c>
      <c r="E60" s="1">
        <v>12.611599999999999</v>
      </c>
      <c r="F60" s="11">
        <f t="shared" si="0"/>
        <v>-8.2999999999984198E-3</v>
      </c>
      <c r="G60" s="12"/>
      <c r="H60" s="1">
        <v>9.3492000000000006E-2</v>
      </c>
      <c r="I60" s="1">
        <v>9.3442200000000003E-2</v>
      </c>
      <c r="J60" s="11">
        <f t="shared" si="1"/>
        <v>4.980000000000262E-5</v>
      </c>
      <c r="K60" s="12"/>
      <c r="L60" s="1">
        <v>0.29959999999999998</v>
      </c>
      <c r="M60" s="1">
        <v>0.30049999999999999</v>
      </c>
      <c r="N60" s="14">
        <f t="shared" si="2"/>
        <v>-9.000000000000119E-4</v>
      </c>
      <c r="O60" s="13"/>
      <c r="P60" s="1">
        <v>0.2903</v>
      </c>
      <c r="Q60" s="1">
        <v>0.29070000000000001</v>
      </c>
      <c r="R60" s="14">
        <f t="shared" si="3"/>
        <v>-4.0000000000001146E-4</v>
      </c>
    </row>
    <row r="61" spans="2:18" s="2" customFormat="1">
      <c r="B61" s="15">
        <v>4</v>
      </c>
      <c r="C61" s="15">
        <v>2</v>
      </c>
      <c r="D61" s="1">
        <v>11.994999999999999</v>
      </c>
      <c r="E61" s="1">
        <v>12.273400000000001</v>
      </c>
      <c r="F61" s="11">
        <f t="shared" si="0"/>
        <v>-0.27840000000000131</v>
      </c>
      <c r="G61" s="12"/>
      <c r="H61" s="1">
        <v>9.0882699999999997E-2</v>
      </c>
      <c r="I61" s="1">
        <v>9.0659900000000002E-2</v>
      </c>
      <c r="J61" s="11">
        <f t="shared" si="1"/>
        <v>2.2279999999999522E-4</v>
      </c>
      <c r="K61" s="12"/>
      <c r="L61" s="1">
        <v>0.30080000000000001</v>
      </c>
      <c r="M61" s="1">
        <v>0.30170000000000002</v>
      </c>
      <c r="N61" s="14">
        <f t="shared" si="2"/>
        <v>-9.000000000000119E-4</v>
      </c>
      <c r="O61" s="13"/>
      <c r="P61" s="1">
        <v>0.29139999999999999</v>
      </c>
      <c r="Q61" s="1">
        <v>0.29149999999999998</v>
      </c>
      <c r="R61" s="14">
        <f t="shared" si="3"/>
        <v>-9.9999999999988987E-5</v>
      </c>
    </row>
    <row r="62" spans="2:18" s="2" customFormat="1">
      <c r="B62" s="15">
        <v>3</v>
      </c>
      <c r="C62" s="15">
        <v>3</v>
      </c>
      <c r="D62" s="1">
        <v>12.375400000000001</v>
      </c>
      <c r="E62" s="1">
        <v>12.3687</v>
      </c>
      <c r="F62" s="11">
        <f t="shared" si="0"/>
        <v>6.7000000000003723E-3</v>
      </c>
      <c r="G62" s="12"/>
      <c r="H62" s="1">
        <v>9.1658400000000001E-2</v>
      </c>
      <c r="I62" s="1">
        <v>9.1550599999999996E-2</v>
      </c>
      <c r="J62" s="11">
        <f t="shared" si="1"/>
        <v>1.0780000000000511E-4</v>
      </c>
      <c r="K62" s="12"/>
      <c r="L62" s="1">
        <v>0.30320000000000003</v>
      </c>
      <c r="M62" s="1">
        <v>0.30180000000000001</v>
      </c>
      <c r="N62" s="14">
        <f t="shared" si="2"/>
        <v>1.4000000000000123E-3</v>
      </c>
      <c r="O62" s="13"/>
      <c r="P62" s="1">
        <v>0.29370000000000002</v>
      </c>
      <c r="Q62" s="1">
        <v>0.29149999999999998</v>
      </c>
      <c r="R62" s="14">
        <f t="shared" si="3"/>
        <v>2.2000000000000353E-3</v>
      </c>
    </row>
    <row r="63" spans="2:18" s="2" customFormat="1">
      <c r="B63" s="15">
        <v>1</v>
      </c>
      <c r="C63" s="15">
        <v>3</v>
      </c>
      <c r="D63" s="1">
        <v>5.8007999999999997E-2</v>
      </c>
      <c r="E63" s="1">
        <v>5.8290000000000002E-2</v>
      </c>
      <c r="F63" s="11">
        <f t="shared" si="0"/>
        <v>-2.8200000000000447E-4</v>
      </c>
      <c r="G63" s="12"/>
      <c r="H63" s="1">
        <v>1.18001E-3</v>
      </c>
      <c r="I63" s="1">
        <v>1.6658199999999999E-3</v>
      </c>
      <c r="J63" s="11">
        <f t="shared" si="1"/>
        <v>-4.8580999999999993E-4</v>
      </c>
      <c r="K63" s="12"/>
      <c r="L63" s="1">
        <v>0.3508</v>
      </c>
      <c r="M63" s="1">
        <v>0.33639999999999998</v>
      </c>
      <c r="N63" s="14">
        <f t="shared" si="2"/>
        <v>1.4400000000000024E-2</v>
      </c>
      <c r="O63" s="13"/>
      <c r="P63" s="1">
        <v>0.32019999999999998</v>
      </c>
      <c r="Q63" s="1">
        <v>0.3165</v>
      </c>
      <c r="R63" s="14">
        <f t="shared" si="3"/>
        <v>3.6999999999999811E-3</v>
      </c>
    </row>
    <row r="64" spans="2:18" s="2" customFormat="1">
      <c r="B64" s="15">
        <v>0</v>
      </c>
      <c r="C64" s="15">
        <v>3</v>
      </c>
      <c r="D64" s="1">
        <v>12.4923</v>
      </c>
      <c r="E64" s="1">
        <v>12.491300000000001</v>
      </c>
      <c r="F64" s="11">
        <f t="shared" si="0"/>
        <v>9.9999999999944578E-4</v>
      </c>
      <c r="G64" s="12"/>
      <c r="H64" s="1">
        <v>9.2220300000000005E-2</v>
      </c>
      <c r="I64" s="1">
        <v>9.2280200000000007E-2</v>
      </c>
      <c r="J64" s="11">
        <f t="shared" si="1"/>
        <v>-5.9900000000001619E-5</v>
      </c>
      <c r="K64" s="12"/>
      <c r="L64" s="1">
        <v>0.30259999999999998</v>
      </c>
      <c r="M64" s="1">
        <v>0.3019</v>
      </c>
      <c r="N64" s="14">
        <f t="shared" si="2"/>
        <v>6.9999999999997842E-4</v>
      </c>
      <c r="O64" s="13"/>
      <c r="P64" s="1">
        <v>0.29339999999999999</v>
      </c>
      <c r="Q64" s="1">
        <v>0.29299999999999998</v>
      </c>
      <c r="R64" s="14">
        <f t="shared" si="3"/>
        <v>4.0000000000001146E-4</v>
      </c>
    </row>
    <row r="65" spans="2:18" s="2" customFormat="1">
      <c r="B65" s="15">
        <v>-1</v>
      </c>
      <c r="C65" s="15">
        <v>3</v>
      </c>
      <c r="D65" s="1">
        <v>12.4297</v>
      </c>
      <c r="E65" s="1">
        <v>12.4536</v>
      </c>
      <c r="F65" s="11">
        <f t="shared" ref="F65:F69" si="4">D65-E65</f>
        <v>-2.3899999999999366E-2</v>
      </c>
      <c r="G65" s="12"/>
      <c r="H65" s="1">
        <v>9.1992199999999996E-2</v>
      </c>
      <c r="I65" s="1">
        <v>9.1670500000000002E-2</v>
      </c>
      <c r="J65" s="11">
        <f t="shared" ref="J65:J69" si="5">H65-I65</f>
        <v>3.2169999999999421E-4</v>
      </c>
      <c r="K65" s="12"/>
      <c r="L65" s="1">
        <v>0.3029</v>
      </c>
      <c r="M65" s="1">
        <v>0.30349999999999999</v>
      </c>
      <c r="N65" s="14">
        <f t="shared" ref="N65:N69" si="6">L65-M65</f>
        <v>-5.9999999999998943E-4</v>
      </c>
      <c r="O65" s="13"/>
      <c r="P65" s="1">
        <v>0.29330000000000001</v>
      </c>
      <c r="Q65" s="1">
        <v>0.29249999999999998</v>
      </c>
      <c r="R65" s="14">
        <f t="shared" ref="R65:R69" si="7">P65-Q65</f>
        <v>8.0000000000002292E-4</v>
      </c>
    </row>
    <row r="66" spans="2:18" s="2" customFormat="1">
      <c r="B66" s="15">
        <v>-2</v>
      </c>
      <c r="C66" s="15">
        <v>3</v>
      </c>
      <c r="D66" s="1">
        <v>12.484500000000001</v>
      </c>
      <c r="E66" s="1">
        <v>12.5223</v>
      </c>
      <c r="F66" s="11">
        <f t="shared" si="4"/>
        <v>-3.7799999999998946E-2</v>
      </c>
      <c r="G66" s="12"/>
      <c r="H66" s="1">
        <v>9.2479699999999998E-2</v>
      </c>
      <c r="I66" s="1">
        <v>9.2501600000000003E-2</v>
      </c>
      <c r="J66" s="11">
        <f t="shared" si="5"/>
        <v>-2.1900000000005249E-5</v>
      </c>
      <c r="K66" s="12"/>
      <c r="L66" s="1">
        <v>0.30270000000000002</v>
      </c>
      <c r="M66" s="1">
        <v>0.30270000000000002</v>
      </c>
      <c r="N66" s="14">
        <f t="shared" si="6"/>
        <v>0</v>
      </c>
      <c r="O66" s="13"/>
      <c r="P66" s="1">
        <v>0.29339999999999999</v>
      </c>
      <c r="Q66" s="1">
        <v>0.29320000000000002</v>
      </c>
      <c r="R66" s="14">
        <f t="shared" si="7"/>
        <v>1.9999999999997797E-4</v>
      </c>
    </row>
    <row r="67" spans="2:18" s="2" customFormat="1">
      <c r="B67" s="15">
        <v>-1</v>
      </c>
      <c r="C67" s="15">
        <v>4</v>
      </c>
      <c r="D67" s="1">
        <v>12.491400000000001</v>
      </c>
      <c r="E67" s="1">
        <v>12.5115</v>
      </c>
      <c r="F67" s="11">
        <f t="shared" si="4"/>
        <v>-2.0099999999999341E-2</v>
      </c>
      <c r="G67" s="12"/>
      <c r="H67" s="1">
        <v>9.2688199999999998E-2</v>
      </c>
      <c r="I67" s="1">
        <v>9.2853900000000003E-2</v>
      </c>
      <c r="J67" s="11">
        <f t="shared" si="5"/>
        <v>-1.6570000000000473E-4</v>
      </c>
      <c r="K67" s="12"/>
      <c r="L67" s="1">
        <v>0.30120000000000002</v>
      </c>
      <c r="M67" s="1">
        <v>0.30080000000000001</v>
      </c>
      <c r="N67" s="14">
        <f t="shared" si="6"/>
        <v>4.0000000000001146E-4</v>
      </c>
      <c r="O67" s="13"/>
      <c r="P67" s="1">
        <v>0.2918</v>
      </c>
      <c r="Q67" s="1">
        <v>0.2898</v>
      </c>
      <c r="R67" s="14">
        <f t="shared" si="7"/>
        <v>2.0000000000000018E-3</v>
      </c>
    </row>
    <row r="68" spans="2:18" s="2" customFormat="1">
      <c r="B68" s="15">
        <v>0</v>
      </c>
      <c r="C68" s="15">
        <v>4</v>
      </c>
      <c r="D68" s="1">
        <v>12.5334</v>
      </c>
      <c r="E68" s="1">
        <v>12.562099999999999</v>
      </c>
      <c r="F68" s="11">
        <f t="shared" si="4"/>
        <v>-2.8699999999998838E-2</v>
      </c>
      <c r="G68" s="12"/>
      <c r="H68" s="1">
        <v>9.2752299999999996E-2</v>
      </c>
      <c r="I68" s="1">
        <v>9.2768400000000001E-2</v>
      </c>
      <c r="J68" s="11">
        <f t="shared" si="5"/>
        <v>-1.6100000000004999E-5</v>
      </c>
      <c r="K68" s="12"/>
      <c r="L68" s="1">
        <v>0.30199999999999999</v>
      </c>
      <c r="M68" s="1">
        <v>0.3024</v>
      </c>
      <c r="N68" s="14">
        <f t="shared" si="6"/>
        <v>-4.0000000000001146E-4</v>
      </c>
      <c r="O68" s="13"/>
      <c r="P68" s="1">
        <v>0.29299999999999998</v>
      </c>
      <c r="Q68" s="1">
        <v>0.29220000000000002</v>
      </c>
      <c r="R68" s="14">
        <f t="shared" si="7"/>
        <v>7.999999999999674E-4</v>
      </c>
    </row>
    <row r="69" spans="2:18" s="2" customFormat="1">
      <c r="B69" s="15">
        <v>1</v>
      </c>
      <c r="C69" s="15">
        <v>4</v>
      </c>
      <c r="D69" s="1">
        <v>12.428100000000001</v>
      </c>
      <c r="E69" s="1">
        <v>12.495100000000001</v>
      </c>
      <c r="F69" s="11">
        <f t="shared" si="4"/>
        <v>-6.7000000000000171E-2</v>
      </c>
      <c r="G69" s="12"/>
      <c r="H69" s="1">
        <v>9.2639700000000005E-2</v>
      </c>
      <c r="I69" s="1">
        <v>9.2480400000000004E-2</v>
      </c>
      <c r="J69" s="11">
        <f t="shared" si="5"/>
        <v>1.5930000000000111E-4</v>
      </c>
      <c r="K69" s="12"/>
      <c r="L69" s="1">
        <v>0.30130000000000001</v>
      </c>
      <c r="M69" s="1">
        <v>0.30280000000000001</v>
      </c>
      <c r="N69" s="14">
        <f t="shared" si="6"/>
        <v>-1.5000000000000013E-3</v>
      </c>
      <c r="O69" s="13"/>
      <c r="P69" s="1">
        <v>0.29220000000000002</v>
      </c>
      <c r="Q69" s="1">
        <v>0.29310000000000003</v>
      </c>
      <c r="R69" s="14">
        <f t="shared" si="7"/>
        <v>-9.000000000000119E-4</v>
      </c>
    </row>
    <row r="70" spans="2:18" s="2" customFormat="1">
      <c r="D70" s="9"/>
      <c r="G70" s="10"/>
      <c r="H70"/>
      <c r="K70" s="10"/>
      <c r="M70" s="13"/>
    </row>
    <row r="71" spans="2:18" s="2" customFormat="1" ht="14.25" thickBot="1">
      <c r="D71" s="9"/>
      <c r="G71" s="10"/>
      <c r="K71" s="10"/>
    </row>
    <row r="72" spans="2:18">
      <c r="C72" s="15" t="s">
        <v>24</v>
      </c>
      <c r="D72" s="18" t="s">
        <v>20</v>
      </c>
      <c r="E72" s="19" t="s">
        <v>21</v>
      </c>
      <c r="F72" s="19" t="s">
        <v>23</v>
      </c>
      <c r="G72" s="19"/>
      <c r="H72" s="19" t="s">
        <v>20</v>
      </c>
      <c r="I72" s="19" t="s">
        <v>21</v>
      </c>
      <c r="J72" s="19" t="s">
        <v>23</v>
      </c>
      <c r="K72" s="19"/>
      <c r="L72" s="19" t="s">
        <v>20</v>
      </c>
      <c r="M72" s="19" t="s">
        <v>21</v>
      </c>
      <c r="N72" s="19" t="s">
        <v>23</v>
      </c>
      <c r="O72" s="19"/>
      <c r="P72" s="19" t="s">
        <v>20</v>
      </c>
      <c r="Q72" s="19" t="s">
        <v>21</v>
      </c>
      <c r="R72" s="20" t="s">
        <v>23</v>
      </c>
    </row>
    <row r="73" spans="2:18">
      <c r="C73" s="15">
        <f>1/SQRT(D1*F1)</f>
        <v>0.1388888888888889</v>
      </c>
      <c r="D73" s="21">
        <f>AVERAGE(D4:E69)</f>
        <v>12.292541651515151</v>
      </c>
      <c r="E73" s="17">
        <f>0.0000125173*1000000</f>
        <v>12.517299999999999</v>
      </c>
      <c r="F73" s="16">
        <f>STDEV(F4:F69)</f>
        <v>4.1917873518826559E-2</v>
      </c>
      <c r="G73" s="16"/>
      <c r="H73" s="17">
        <f>AVERAGE(H4:I69)</f>
        <v>9.0740973712121212E-2</v>
      </c>
      <c r="I73" s="17">
        <f>0.0000926553*1000</f>
        <v>9.2655299999999996E-2</v>
      </c>
      <c r="J73" s="16">
        <f>STDEV(J4:J69)</f>
        <v>2.1870265028909276E-4</v>
      </c>
      <c r="K73" s="16"/>
      <c r="L73" s="17">
        <f>AVERAGE(L4:M69)</f>
        <v>0.30377727272727267</v>
      </c>
      <c r="M73" s="16"/>
      <c r="N73" s="16">
        <f>STDEV(N4:N69)</f>
        <v>2.0990507345021482E-3</v>
      </c>
      <c r="O73" s="16"/>
      <c r="P73" s="17">
        <f>AVERAGE(P4:Q69)</f>
        <v>0.29401363636363648</v>
      </c>
      <c r="Q73" s="16"/>
      <c r="R73" s="22">
        <f>STDEV(R4:R69)</f>
        <v>1.1124344877387117E-3</v>
      </c>
    </row>
    <row r="74" spans="2:18">
      <c r="D74" s="23"/>
      <c r="E74" s="16"/>
      <c r="F74" s="16" t="s">
        <v>22</v>
      </c>
      <c r="G74" s="16"/>
      <c r="H74" s="16"/>
      <c r="I74" s="16"/>
      <c r="J74" s="16" t="s">
        <v>22</v>
      </c>
      <c r="K74" s="16"/>
      <c r="L74" s="16"/>
      <c r="M74" s="16"/>
      <c r="N74" s="16" t="s">
        <v>22</v>
      </c>
      <c r="O74" s="16"/>
      <c r="P74" s="16"/>
      <c r="Q74" s="16"/>
      <c r="R74" s="22" t="s">
        <v>22</v>
      </c>
    </row>
    <row r="75" spans="2:18" ht="14.25" thickBot="1">
      <c r="D75" s="24"/>
      <c r="E75" s="25"/>
      <c r="F75" s="25">
        <f>F73/E73</f>
        <v>3.3487951490198814E-3</v>
      </c>
      <c r="G75" s="25"/>
      <c r="H75" s="25"/>
      <c r="I75" s="25"/>
      <c r="J75" s="25">
        <f>J73/I73</f>
        <v>2.3603900725494686E-3</v>
      </c>
      <c r="K75" s="25"/>
      <c r="L75" s="25"/>
      <c r="M75" s="25"/>
      <c r="N75" s="25">
        <f>N73</f>
        <v>2.0990507345021482E-3</v>
      </c>
      <c r="O75" s="25"/>
      <c r="P75" s="25"/>
      <c r="Q75" s="25"/>
      <c r="R75" s="26">
        <f>R73</f>
        <v>1.1124344877387117E-3</v>
      </c>
    </row>
    <row r="80" spans="2:18" s="2" customFormat="1">
      <c r="B80" s="15">
        <v>5</v>
      </c>
      <c r="C80" s="15">
        <v>1</v>
      </c>
      <c r="D80" s="1">
        <v>12.487399999999999</v>
      </c>
      <c r="E80" s="27">
        <v>-1.7E-5</v>
      </c>
      <c r="F80" s="11">
        <f>D80-E80</f>
        <v>12.487416999999999</v>
      </c>
      <c r="G80" s="12"/>
      <c r="H80" s="1">
        <v>9.3563499999999994E-2</v>
      </c>
      <c r="I80" s="27">
        <v>-1.6000000000000001E-8</v>
      </c>
      <c r="J80" s="11">
        <f>H80-I80</f>
        <v>9.3563515999999999E-2</v>
      </c>
      <c r="K80" s="12"/>
      <c r="L80" s="1">
        <v>0.30030000000000001</v>
      </c>
      <c r="M80" s="27">
        <v>-7777778</v>
      </c>
      <c r="N80" s="14">
        <f>L80-M80</f>
        <v>7777778.3003000002</v>
      </c>
      <c r="O80" s="13"/>
      <c r="P80" s="1">
        <v>0.2908</v>
      </c>
      <c r="Q80" s="27">
        <v>-7777778</v>
      </c>
      <c r="R80" s="14">
        <f>P80-Q80</f>
        <v>7777778.2907999996</v>
      </c>
    </row>
    <row r="81" spans="2:18" s="2" customFormat="1">
      <c r="B81" s="15">
        <v>3</v>
      </c>
      <c r="C81" s="15">
        <v>1</v>
      </c>
      <c r="D81" s="1">
        <v>1.4746E-2</v>
      </c>
      <c r="E81" s="1">
        <v>12.3558</v>
      </c>
      <c r="F81" s="11">
        <f>D81-E81</f>
        <v>-12.341054</v>
      </c>
      <c r="G81" s="12"/>
      <c r="H81" s="1">
        <v>1.6229599999999999E-3</v>
      </c>
      <c r="I81" s="1">
        <v>9.1333200000000003E-2</v>
      </c>
      <c r="J81" s="11">
        <f>H81-I81</f>
        <v>-8.9710239999999997E-2</v>
      </c>
      <c r="K81" s="12"/>
      <c r="L81" s="27">
        <v>-8888889</v>
      </c>
      <c r="M81" s="1">
        <v>0.30120000000000002</v>
      </c>
      <c r="N81" s="14">
        <f>L81-M81</f>
        <v>-8888889.3012000006</v>
      </c>
      <c r="O81" s="13"/>
      <c r="P81" s="1">
        <v>0.29310000000000003</v>
      </c>
      <c r="Q81" s="1">
        <v>0.29149999999999998</v>
      </c>
      <c r="R81" s="14">
        <f>P81-Q81</f>
        <v>1.6000000000000458E-3</v>
      </c>
    </row>
    <row r="82" spans="2:18" s="2" customFormat="1">
      <c r="B82" s="15">
        <v>4</v>
      </c>
      <c r="C82" s="15">
        <v>1</v>
      </c>
      <c r="D82" s="1">
        <v>11.7432</v>
      </c>
      <c r="E82" s="1">
        <v>12.5124</v>
      </c>
      <c r="F82" s="11">
        <f>D82-E82</f>
        <v>-0.76919999999999966</v>
      </c>
      <c r="G82" s="12"/>
      <c r="H82" s="1">
        <v>9.1811500000000004E-2</v>
      </c>
      <c r="I82" s="1">
        <v>9.2869400000000005E-2</v>
      </c>
      <c r="J82" s="11">
        <f>H82-I82</f>
        <v>-1.0579000000000005E-3</v>
      </c>
      <c r="K82" s="12"/>
      <c r="L82" s="1">
        <v>0.29920000000000002</v>
      </c>
      <c r="M82" s="1">
        <v>0.29880000000000001</v>
      </c>
      <c r="N82" s="14">
        <f>L82-M82</f>
        <v>4.0000000000001146E-4</v>
      </c>
      <c r="O82" s="13"/>
      <c r="P82" s="1">
        <v>0.28999999999999998</v>
      </c>
      <c r="Q82" s="1">
        <v>0.28949999999999998</v>
      </c>
      <c r="R82" s="14">
        <f>P82-Q82</f>
        <v>5.0000000000000044E-4</v>
      </c>
    </row>
    <row r="83" spans="2:18" s="2" customFormat="1">
      <c r="B83" s="15">
        <v>2</v>
      </c>
      <c r="C83" s="15">
        <v>3</v>
      </c>
      <c r="D83" s="1">
        <v>2.6898200000000001</v>
      </c>
      <c r="E83" s="1">
        <v>8.1349199999999993</v>
      </c>
      <c r="F83" s="11">
        <f>D83-E83</f>
        <v>-5.4450999999999992</v>
      </c>
      <c r="G83" s="12"/>
      <c r="H83" s="1">
        <v>6.3164600000000001E-2</v>
      </c>
      <c r="I83" s="1">
        <v>6.3268699999999997E-2</v>
      </c>
      <c r="J83" s="11">
        <f>H83-I83</f>
        <v>-1.0409999999999586E-4</v>
      </c>
      <c r="K83" s="12"/>
      <c r="L83" s="1">
        <v>0.30859999999999999</v>
      </c>
      <c r="M83" s="1">
        <v>0.32229999999999998</v>
      </c>
      <c r="N83" s="14">
        <f>L83-M83</f>
        <v>-1.369999999999999E-2</v>
      </c>
      <c r="O83" s="13"/>
      <c r="P83" s="1">
        <v>0.37509999999999999</v>
      </c>
      <c r="Q83" s="1">
        <v>0.37509999999999999</v>
      </c>
      <c r="R83" s="14">
        <f>P83-Q83</f>
        <v>0</v>
      </c>
    </row>
    <row r="84" spans="2:18" s="2" customFormat="1">
      <c r="B84" s="15">
        <v>-3</v>
      </c>
      <c r="C84" s="15">
        <v>3</v>
      </c>
      <c r="D84" s="1">
        <v>1.7257999999999999E-2</v>
      </c>
      <c r="E84" s="1">
        <v>11.709</v>
      </c>
      <c r="F84" s="11">
        <f>D84-E84</f>
        <v>-11.691742</v>
      </c>
      <c r="G84" s="12"/>
      <c r="H84" s="1">
        <v>8.9381500000000003E-2</v>
      </c>
      <c r="I84" s="1">
        <v>8.9861200000000002E-2</v>
      </c>
      <c r="J84" s="11">
        <f>H84-I84</f>
        <v>-4.7969999999999957E-4</v>
      </c>
      <c r="K84" s="12"/>
      <c r="L84" s="1">
        <v>0.30170000000000002</v>
      </c>
      <c r="M84" s="1">
        <v>0.30320000000000003</v>
      </c>
      <c r="N84" s="14">
        <f>L84-M84</f>
        <v>-1.5000000000000013E-3</v>
      </c>
      <c r="O84" s="13"/>
      <c r="P84" s="1">
        <v>0.29249999999999998</v>
      </c>
      <c r="Q84" s="1">
        <v>0.29339999999999999</v>
      </c>
      <c r="R84" s="14">
        <f>P84-Q84</f>
        <v>-9.000000000000119E-4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85"/>
  <sheetViews>
    <sheetView topLeftCell="A58" workbookViewId="0">
      <selection activeCell="J96" sqref="J9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0.27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23.7102</v>
      </c>
      <c r="E4" s="1">
        <v>23.901900000000001</v>
      </c>
      <c r="F4" s="5">
        <f>D4-E4</f>
        <v>-0.19170000000000087</v>
      </c>
      <c r="G4" s="6"/>
      <c r="H4" s="1">
        <v>0.14249800000000001</v>
      </c>
      <c r="I4" s="1">
        <v>0.15138799999999999</v>
      </c>
      <c r="J4" s="5">
        <f>H4-I4</f>
        <v>-8.8899999999999813E-3</v>
      </c>
      <c r="K4" s="6"/>
      <c r="L4" s="1">
        <v>0.46339999999999998</v>
      </c>
      <c r="M4" s="1">
        <v>0.36599999999999999</v>
      </c>
      <c r="N4" s="8">
        <f>L4-M4</f>
        <v>9.7399999999999987E-2</v>
      </c>
      <c r="O4" s="7"/>
      <c r="P4" s="1">
        <v>0.34279999999999999</v>
      </c>
      <c r="Q4" s="1">
        <v>0.26490000000000002</v>
      </c>
      <c r="R4" s="8">
        <f>P4-Q4</f>
        <v>7.7899999999999969E-2</v>
      </c>
    </row>
    <row r="5" spans="1:18" s="2" customFormat="1">
      <c r="B5">
        <v>0</v>
      </c>
      <c r="C5">
        <v>-4</v>
      </c>
      <c r="D5" s="1">
        <v>23.510100000000001</v>
      </c>
      <c r="E5" s="1">
        <v>23.662199999999999</v>
      </c>
      <c r="F5" s="5">
        <f t="shared" ref="F5:F67" si="0">D5-E5</f>
        <v>-0.15209999999999724</v>
      </c>
      <c r="G5" s="6"/>
      <c r="H5" s="1">
        <v>0.14858499999999999</v>
      </c>
      <c r="I5" s="1">
        <v>0.149565</v>
      </c>
      <c r="J5" s="5">
        <f t="shared" ref="J5:J67" si="1">H5-I5</f>
        <v>-9.8000000000000864E-4</v>
      </c>
      <c r="K5" s="6"/>
      <c r="L5" s="1">
        <v>0.4647</v>
      </c>
      <c r="M5" s="1">
        <v>0.44440000000000002</v>
      </c>
      <c r="N5" s="8">
        <f t="shared" ref="N5:N67" si="2">L5-M5</f>
        <v>2.0299999999999985E-2</v>
      </c>
      <c r="O5" s="7"/>
      <c r="P5" s="1">
        <v>0.33229999999999998</v>
      </c>
      <c r="Q5" s="1">
        <v>0.34639999999999999</v>
      </c>
      <c r="R5" s="8">
        <f t="shared" ref="R5:R67" si="3">P5-Q5</f>
        <v>-1.4100000000000001E-2</v>
      </c>
    </row>
    <row r="6" spans="1:18" s="2" customFormat="1">
      <c r="B6">
        <v>1</v>
      </c>
      <c r="C6">
        <v>-4</v>
      </c>
      <c r="D6" s="1">
        <v>23.964700000000001</v>
      </c>
      <c r="E6" s="1">
        <v>23.0975</v>
      </c>
      <c r="F6" s="5">
        <f t="shared" si="0"/>
        <v>0.86720000000000041</v>
      </c>
      <c r="G6" s="6"/>
      <c r="H6" s="1">
        <v>0.14920600000000001</v>
      </c>
      <c r="I6" s="1">
        <v>0.14315600000000001</v>
      </c>
      <c r="J6" s="5">
        <f t="shared" si="1"/>
        <v>6.0499999999999998E-3</v>
      </c>
      <c r="K6" s="6"/>
      <c r="L6" s="1">
        <v>0.43259999999999998</v>
      </c>
      <c r="M6" s="1">
        <v>0.42699999999999999</v>
      </c>
      <c r="N6" s="8">
        <f t="shared" si="2"/>
        <v>5.5999999999999939E-3</v>
      </c>
      <c r="O6" s="7"/>
      <c r="P6" s="1">
        <v>0.34860000000000002</v>
      </c>
      <c r="Q6" s="1">
        <v>0.33579999999999999</v>
      </c>
      <c r="R6" s="8">
        <f t="shared" si="3"/>
        <v>1.2800000000000034E-2</v>
      </c>
    </row>
    <row r="7" spans="1:18" s="2" customFormat="1">
      <c r="B7">
        <v>3</v>
      </c>
      <c r="C7">
        <v>-3</v>
      </c>
      <c r="D7" s="1">
        <v>22.3124</v>
      </c>
      <c r="E7" s="1">
        <v>23.757999999999999</v>
      </c>
      <c r="F7" s="5">
        <f t="shared" si="0"/>
        <v>-1.4455999999999989</v>
      </c>
      <c r="G7" s="6"/>
      <c r="H7" s="1">
        <v>0.13416600000000001</v>
      </c>
      <c r="I7" s="1">
        <v>0.141431</v>
      </c>
      <c r="J7" s="5">
        <f t="shared" si="1"/>
        <v>-7.2649999999999937E-3</v>
      </c>
      <c r="K7" s="6"/>
      <c r="L7" s="1">
        <v>0.51390000000000002</v>
      </c>
      <c r="M7" s="1">
        <v>0.50439999999999996</v>
      </c>
      <c r="N7" s="8">
        <f t="shared" si="2"/>
        <v>9.5000000000000639E-3</v>
      </c>
      <c r="O7" s="7"/>
      <c r="P7" s="1">
        <v>0.40600000000000003</v>
      </c>
      <c r="Q7" s="1">
        <v>0.39279999999999998</v>
      </c>
      <c r="R7" s="8">
        <f t="shared" si="3"/>
        <v>1.3200000000000045E-2</v>
      </c>
    </row>
    <row r="8" spans="1:18" s="2" customFormat="1">
      <c r="B8">
        <v>2</v>
      </c>
      <c r="C8">
        <v>-3</v>
      </c>
      <c r="D8" s="1">
        <v>23.086099999999998</v>
      </c>
      <c r="E8" s="1">
        <v>22.376200000000001</v>
      </c>
      <c r="F8" s="5">
        <f t="shared" si="0"/>
        <v>0.70989999999999753</v>
      </c>
      <c r="G8" s="6"/>
      <c r="H8" s="1">
        <v>0.138325</v>
      </c>
      <c r="I8" s="1">
        <v>0.138762</v>
      </c>
      <c r="J8" s="5">
        <f t="shared" si="1"/>
        <v>-4.3699999999999295E-4</v>
      </c>
      <c r="K8" s="6"/>
      <c r="L8" s="1">
        <v>0.44729999999999998</v>
      </c>
      <c r="M8" s="1">
        <v>0.43259999999999998</v>
      </c>
      <c r="N8" s="8">
        <f t="shared" si="2"/>
        <v>1.4699999999999991E-2</v>
      </c>
      <c r="O8" s="7"/>
      <c r="P8" s="1">
        <v>0.34810000000000002</v>
      </c>
      <c r="Q8" s="1">
        <v>0.35770000000000002</v>
      </c>
      <c r="R8" s="8">
        <f t="shared" si="3"/>
        <v>-9.5999999999999974E-3</v>
      </c>
    </row>
    <row r="9" spans="1:18" s="2" customFormat="1">
      <c r="B9">
        <v>1</v>
      </c>
      <c r="C9">
        <v>-3</v>
      </c>
      <c r="D9" s="1">
        <v>23.311800000000002</v>
      </c>
      <c r="E9" s="1">
        <v>25.064599999999999</v>
      </c>
      <c r="F9" s="5">
        <f t="shared" si="0"/>
        <v>-1.752799999999997</v>
      </c>
      <c r="G9" s="6"/>
      <c r="H9" s="1">
        <v>0.14364099999999999</v>
      </c>
      <c r="I9" s="1">
        <v>0.15451899999999999</v>
      </c>
      <c r="J9" s="5">
        <f t="shared" si="1"/>
        <v>-1.0877999999999999E-2</v>
      </c>
      <c r="K9" s="6"/>
      <c r="L9" s="1">
        <v>0.44990000000000002</v>
      </c>
      <c r="M9" s="1">
        <v>0.45319999999999999</v>
      </c>
      <c r="N9" s="8">
        <f t="shared" si="2"/>
        <v>-3.2999999999999696E-3</v>
      </c>
      <c r="O9" s="7"/>
      <c r="P9" s="1">
        <v>0.3392</v>
      </c>
      <c r="Q9" s="1">
        <v>0.33810000000000001</v>
      </c>
      <c r="R9" s="8">
        <f t="shared" si="3"/>
        <v>1.0999999999999899E-3</v>
      </c>
    </row>
    <row r="10" spans="1:18" s="2" customFormat="1">
      <c r="B10">
        <v>0</v>
      </c>
      <c r="C10">
        <v>-3</v>
      </c>
      <c r="D10" s="1">
        <v>22.470400000000001</v>
      </c>
      <c r="E10" s="1">
        <v>24.068300000000001</v>
      </c>
      <c r="F10" s="5">
        <f t="shared" si="0"/>
        <v>-1.5978999999999992</v>
      </c>
      <c r="G10" s="6"/>
      <c r="H10" s="1">
        <v>0.13748199999999999</v>
      </c>
      <c r="I10" s="1">
        <v>0.14844599999999999</v>
      </c>
      <c r="J10" s="5">
        <f t="shared" si="1"/>
        <v>-1.0964000000000002E-2</v>
      </c>
      <c r="K10" s="6"/>
      <c r="L10" s="1">
        <v>0.48209999999999997</v>
      </c>
      <c r="M10" s="1">
        <v>0.40699999999999997</v>
      </c>
      <c r="N10" s="8">
        <f t="shared" si="2"/>
        <v>7.51E-2</v>
      </c>
      <c r="O10" s="7"/>
      <c r="P10" s="1">
        <v>0.38169999999999998</v>
      </c>
      <c r="Q10" s="1">
        <v>0.31290000000000001</v>
      </c>
      <c r="R10" s="8">
        <f t="shared" si="3"/>
        <v>6.8799999999999972E-2</v>
      </c>
    </row>
    <row r="11" spans="1:18" s="2" customFormat="1">
      <c r="B11">
        <v>-1</v>
      </c>
      <c r="C11">
        <v>-3</v>
      </c>
      <c r="D11" s="1">
        <v>21.875299999999999</v>
      </c>
      <c r="E11" s="1">
        <v>23.440100000000001</v>
      </c>
      <c r="F11" s="5">
        <f t="shared" si="0"/>
        <v>-1.5648000000000017</v>
      </c>
      <c r="G11" s="6"/>
      <c r="H11" s="1">
        <v>0.130748</v>
      </c>
      <c r="I11" s="1">
        <v>0.135073</v>
      </c>
      <c r="J11" s="5">
        <f t="shared" si="1"/>
        <v>-4.3249999999999955E-3</v>
      </c>
      <c r="K11" s="6"/>
      <c r="L11" s="1">
        <v>0.4617</v>
      </c>
      <c r="M11" s="1">
        <v>0.47870000000000001</v>
      </c>
      <c r="N11" s="8">
        <f t="shared" si="2"/>
        <v>-1.7000000000000015E-2</v>
      </c>
      <c r="O11" s="7"/>
      <c r="P11" s="1">
        <v>0.37340000000000001</v>
      </c>
      <c r="Q11" s="1">
        <v>0.39389999999999997</v>
      </c>
      <c r="R11" s="8">
        <f t="shared" si="3"/>
        <v>-2.0499999999999963E-2</v>
      </c>
    </row>
    <row r="12" spans="1:18" s="2" customFormat="1">
      <c r="B12">
        <v>-2</v>
      </c>
      <c r="C12">
        <v>-3</v>
      </c>
      <c r="D12" s="1">
        <v>24.3459</v>
      </c>
      <c r="E12" s="1">
        <v>23.302099999999999</v>
      </c>
      <c r="F12" s="5">
        <f t="shared" si="0"/>
        <v>1.0438000000000009</v>
      </c>
      <c r="G12" s="6"/>
      <c r="H12" s="1">
        <v>0.15062900000000001</v>
      </c>
      <c r="I12" s="1">
        <v>0.14116200000000001</v>
      </c>
      <c r="J12" s="5">
        <f t="shared" si="1"/>
        <v>9.4670000000000032E-3</v>
      </c>
      <c r="K12" s="6"/>
      <c r="L12" s="1">
        <v>0.48920000000000002</v>
      </c>
      <c r="M12" s="1">
        <v>0.45929999999999999</v>
      </c>
      <c r="N12" s="8">
        <f t="shared" si="2"/>
        <v>2.9900000000000038E-2</v>
      </c>
      <c r="O12" s="7"/>
      <c r="P12" s="1">
        <v>0.3387</v>
      </c>
      <c r="Q12" s="1">
        <v>0.34699999999999998</v>
      </c>
      <c r="R12" s="8">
        <f t="shared" si="3"/>
        <v>-8.2999999999999741E-3</v>
      </c>
    </row>
    <row r="13" spans="1:18" s="2" customFormat="1">
      <c r="B13">
        <v>-3</v>
      </c>
      <c r="C13">
        <v>-3</v>
      </c>
      <c r="D13" s="1">
        <v>22.3459</v>
      </c>
      <c r="E13" s="1">
        <v>22.646599999999999</v>
      </c>
      <c r="F13" s="5">
        <f t="shared" si="0"/>
        <v>-0.30069999999999908</v>
      </c>
      <c r="G13" s="6"/>
      <c r="H13" s="1">
        <v>0.13439699999999999</v>
      </c>
      <c r="I13" s="1">
        <v>0.138434</v>
      </c>
      <c r="J13" s="5">
        <f t="shared" si="1"/>
        <v>-4.0370000000000128E-3</v>
      </c>
      <c r="K13" s="6"/>
      <c r="L13" s="1">
        <v>0.51419999999999999</v>
      </c>
      <c r="M13" s="1">
        <v>0.43880000000000002</v>
      </c>
      <c r="N13" s="8">
        <f t="shared" si="2"/>
        <v>7.5399999999999967E-2</v>
      </c>
      <c r="O13" s="7"/>
      <c r="P13" s="1">
        <v>0.3962</v>
      </c>
      <c r="Q13" s="1">
        <v>0.34960000000000002</v>
      </c>
      <c r="R13" s="8">
        <f t="shared" si="3"/>
        <v>4.6599999999999975E-2</v>
      </c>
    </row>
    <row r="14" spans="1:18" s="2" customFormat="1">
      <c r="B14">
        <v>-4</v>
      </c>
      <c r="C14">
        <v>-2</v>
      </c>
      <c r="D14" s="1">
        <v>22.704699999999999</v>
      </c>
      <c r="E14" s="1">
        <v>22.014299999999999</v>
      </c>
      <c r="F14" s="5">
        <f t="shared" si="0"/>
        <v>0.69040000000000035</v>
      </c>
      <c r="G14" s="6"/>
      <c r="H14" s="1">
        <v>0.14044999999999999</v>
      </c>
      <c r="I14" s="1">
        <v>0.13003200000000001</v>
      </c>
      <c r="J14" s="5">
        <f t="shared" si="1"/>
        <v>1.0417999999999983E-2</v>
      </c>
      <c r="K14" s="6"/>
      <c r="L14" s="1">
        <v>0.46439999999999998</v>
      </c>
      <c r="M14" s="1">
        <v>0.50219999999999998</v>
      </c>
      <c r="N14" s="8">
        <f t="shared" si="2"/>
        <v>-3.78E-2</v>
      </c>
      <c r="O14" s="7"/>
      <c r="P14" s="1">
        <v>0.3579</v>
      </c>
      <c r="Q14" s="1">
        <v>0.39910000000000001</v>
      </c>
      <c r="R14" s="8">
        <f t="shared" si="3"/>
        <v>-4.1200000000000014E-2</v>
      </c>
    </row>
    <row r="15" spans="1:18" s="2" customFormat="1">
      <c r="B15">
        <v>-3</v>
      </c>
      <c r="C15">
        <v>-2</v>
      </c>
      <c r="D15" s="1">
        <v>22.445599999999999</v>
      </c>
      <c r="E15" s="1">
        <v>23.758099999999999</v>
      </c>
      <c r="F15" s="5">
        <f t="shared" si="0"/>
        <v>-1.3125</v>
      </c>
      <c r="G15" s="6"/>
      <c r="H15" s="1">
        <v>0.138741</v>
      </c>
      <c r="I15" s="1">
        <v>0.14482400000000001</v>
      </c>
      <c r="J15" s="5">
        <f t="shared" si="1"/>
        <v>-6.0830000000000051E-3</v>
      </c>
      <c r="K15" s="6"/>
      <c r="L15" s="1">
        <v>0.4778</v>
      </c>
      <c r="M15" s="1">
        <v>0.44600000000000001</v>
      </c>
      <c r="N15" s="8">
        <f t="shared" si="2"/>
        <v>3.1799999999999995E-2</v>
      </c>
      <c r="O15" s="7"/>
      <c r="P15" s="1">
        <v>0.37340000000000001</v>
      </c>
      <c r="Q15" s="1">
        <v>0.36620000000000003</v>
      </c>
      <c r="R15" s="8">
        <f t="shared" si="3"/>
        <v>7.1999999999999842E-3</v>
      </c>
    </row>
    <row r="16" spans="1:18" s="2" customFormat="1">
      <c r="B16">
        <v>-2</v>
      </c>
      <c r="C16">
        <v>-2</v>
      </c>
      <c r="D16" s="1">
        <v>24.746099999999998</v>
      </c>
      <c r="E16" s="1">
        <v>23.925999999999998</v>
      </c>
      <c r="F16" s="5">
        <f t="shared" si="0"/>
        <v>0.82010000000000005</v>
      </c>
      <c r="G16" s="6"/>
      <c r="H16" s="1">
        <v>0.15205199999999999</v>
      </c>
      <c r="I16" s="1">
        <v>0.152003</v>
      </c>
      <c r="J16" s="5">
        <f t="shared" si="1"/>
        <v>4.8999999999993493E-5</v>
      </c>
      <c r="K16" s="6"/>
      <c r="L16" s="1">
        <v>0.3765</v>
      </c>
      <c r="M16" s="1">
        <v>0.40089999999999998</v>
      </c>
      <c r="N16" s="8">
        <f t="shared" si="2"/>
        <v>-2.4399999999999977E-2</v>
      </c>
      <c r="O16" s="7"/>
      <c r="P16" s="1">
        <v>0.29620000000000002</v>
      </c>
      <c r="Q16" s="1">
        <v>0.30009999999999998</v>
      </c>
      <c r="R16" s="8">
        <f t="shared" si="3"/>
        <v>-3.8999999999999591E-3</v>
      </c>
    </row>
    <row r="17" spans="2:18" s="2" customFormat="1">
      <c r="B17">
        <v>-1</v>
      </c>
      <c r="C17">
        <v>-2</v>
      </c>
      <c r="D17" s="1">
        <v>23.814299999999999</v>
      </c>
      <c r="E17" s="1">
        <v>24.692399999999999</v>
      </c>
      <c r="F17" s="5">
        <f t="shared" si="0"/>
        <v>-0.87809999999999988</v>
      </c>
      <c r="G17" s="6"/>
      <c r="H17" s="1">
        <v>0.14497199999999999</v>
      </c>
      <c r="I17" s="1">
        <v>0.15267900000000001</v>
      </c>
      <c r="J17" s="5">
        <f t="shared" si="1"/>
        <v>-7.7070000000000194E-3</v>
      </c>
      <c r="K17" s="6"/>
      <c r="L17" s="1">
        <v>0.47970000000000002</v>
      </c>
      <c r="M17" s="1">
        <v>0.44929999999999998</v>
      </c>
      <c r="N17" s="8">
        <f t="shared" si="2"/>
        <v>3.0400000000000038E-2</v>
      </c>
      <c r="O17" s="7"/>
      <c r="P17" s="1">
        <v>0.38969999999999999</v>
      </c>
      <c r="Q17" s="1">
        <v>0.3387</v>
      </c>
      <c r="R17" s="8">
        <f t="shared" si="3"/>
        <v>5.099999999999999E-2</v>
      </c>
    </row>
    <row r="18" spans="2:18" s="2" customFormat="1">
      <c r="B18">
        <v>0</v>
      </c>
      <c r="C18">
        <v>-2</v>
      </c>
      <c r="D18" s="1">
        <v>21.928899999999999</v>
      </c>
      <c r="E18" s="1">
        <v>22.924700000000001</v>
      </c>
      <c r="F18" s="5">
        <f t="shared" si="0"/>
        <v>-0.99580000000000268</v>
      </c>
      <c r="G18" s="6"/>
      <c r="H18" s="1">
        <v>0.13142799999999999</v>
      </c>
      <c r="I18" s="1">
        <v>0.137269</v>
      </c>
      <c r="J18" s="5">
        <f t="shared" si="1"/>
        <v>-5.8410000000000128E-3</v>
      </c>
      <c r="K18" s="6"/>
      <c r="L18" s="1">
        <v>0.47339999999999999</v>
      </c>
      <c r="M18" s="1">
        <v>0.46899999999999997</v>
      </c>
      <c r="N18" s="8">
        <f t="shared" si="2"/>
        <v>4.400000000000015E-3</v>
      </c>
      <c r="O18" s="7"/>
      <c r="P18" s="1">
        <v>0.36349999999999999</v>
      </c>
      <c r="Q18" s="1">
        <v>0.38669999999999999</v>
      </c>
      <c r="R18" s="8">
        <f t="shared" si="3"/>
        <v>-2.3199999999999998E-2</v>
      </c>
    </row>
    <row r="19" spans="2:18" s="2" customFormat="1">
      <c r="B19">
        <v>1</v>
      </c>
      <c r="C19">
        <v>-2</v>
      </c>
      <c r="D19" s="1">
        <v>23.4879</v>
      </c>
      <c r="E19" s="1">
        <v>24.2879</v>
      </c>
      <c r="F19" s="5">
        <f t="shared" si="0"/>
        <v>-0.80000000000000071</v>
      </c>
      <c r="G19" s="6"/>
      <c r="H19" s="1">
        <v>0.15193799999999999</v>
      </c>
      <c r="I19" s="1">
        <v>0.15346399999999999</v>
      </c>
      <c r="J19" s="5">
        <f t="shared" si="1"/>
        <v>-1.5259999999999996E-3</v>
      </c>
      <c r="K19" s="6"/>
      <c r="L19" s="1">
        <v>0.438</v>
      </c>
      <c r="M19" s="1">
        <v>0.4647</v>
      </c>
      <c r="N19" s="8">
        <f t="shared" si="2"/>
        <v>-2.6700000000000002E-2</v>
      </c>
      <c r="O19" s="7"/>
      <c r="P19" s="1">
        <v>0.32740000000000002</v>
      </c>
      <c r="Q19" s="1">
        <v>0.35199999999999998</v>
      </c>
      <c r="R19" s="8">
        <f t="shared" si="3"/>
        <v>-2.4599999999999955E-2</v>
      </c>
    </row>
    <row r="20" spans="2:18" s="2" customFormat="1">
      <c r="B20">
        <v>2</v>
      </c>
      <c r="C20">
        <v>-2</v>
      </c>
      <c r="D20" s="1">
        <v>24.767800000000001</v>
      </c>
      <c r="E20" s="1">
        <v>24.9801</v>
      </c>
      <c r="F20" s="5">
        <f t="shared" si="0"/>
        <v>-0.21229999999999905</v>
      </c>
      <c r="G20" s="6"/>
      <c r="H20" s="1">
        <v>0.155336</v>
      </c>
      <c r="I20" s="1">
        <v>0.158526</v>
      </c>
      <c r="J20" s="5">
        <f t="shared" si="1"/>
        <v>-3.1899999999999984E-3</v>
      </c>
      <c r="K20" s="6"/>
      <c r="L20" s="1">
        <v>0.43009999999999998</v>
      </c>
      <c r="M20" s="1">
        <v>0.42549999999999999</v>
      </c>
      <c r="N20" s="8">
        <f t="shared" si="2"/>
        <v>4.599999999999993E-3</v>
      </c>
      <c r="O20" s="7"/>
      <c r="P20" s="1">
        <v>0.29880000000000001</v>
      </c>
      <c r="Q20" s="1">
        <v>0.3387</v>
      </c>
      <c r="R20" s="8">
        <f t="shared" si="3"/>
        <v>-3.9899999999999991E-2</v>
      </c>
    </row>
    <row r="21" spans="2:18" s="2" customFormat="1">
      <c r="B21">
        <v>3</v>
      </c>
      <c r="C21">
        <v>-2</v>
      </c>
      <c r="D21" s="1">
        <v>23.868300000000001</v>
      </c>
      <c r="E21" s="1">
        <v>23.0566</v>
      </c>
      <c r="F21" s="5">
        <f t="shared" si="0"/>
        <v>0.81170000000000186</v>
      </c>
      <c r="G21" s="6"/>
      <c r="H21" s="1">
        <v>0.15042</v>
      </c>
      <c r="I21" s="1">
        <v>0.14274400000000001</v>
      </c>
      <c r="J21" s="5">
        <f t="shared" si="1"/>
        <v>7.6759999999999884E-3</v>
      </c>
      <c r="K21" s="6"/>
      <c r="L21" s="1">
        <v>0.43159999999999998</v>
      </c>
      <c r="M21" s="1">
        <v>0.4622</v>
      </c>
      <c r="N21" s="8">
        <f t="shared" si="2"/>
        <v>-3.0600000000000016E-2</v>
      </c>
      <c r="O21" s="7"/>
      <c r="P21" s="1">
        <v>0.33350000000000002</v>
      </c>
      <c r="Q21" s="1">
        <v>0.36259999999999998</v>
      </c>
      <c r="R21" s="8">
        <f t="shared" si="3"/>
        <v>-2.9099999999999959E-2</v>
      </c>
    </row>
    <row r="22" spans="2:18" s="2" customFormat="1">
      <c r="B22">
        <v>4</v>
      </c>
      <c r="C22">
        <v>-2</v>
      </c>
      <c r="D22" s="1">
        <v>23.3812</v>
      </c>
      <c r="E22" s="1">
        <v>22.290299999999998</v>
      </c>
      <c r="F22" s="5">
        <f t="shared" si="0"/>
        <v>1.0909000000000013</v>
      </c>
      <c r="G22" s="6"/>
      <c r="H22" s="1">
        <v>0.14191799999999999</v>
      </c>
      <c r="I22" s="1">
        <v>0.13907800000000001</v>
      </c>
      <c r="J22" s="5">
        <f t="shared" si="1"/>
        <v>2.8399999999999814E-3</v>
      </c>
      <c r="K22" s="6"/>
      <c r="L22" s="1">
        <v>0.44490000000000002</v>
      </c>
      <c r="M22" s="1">
        <v>0.47139999999999999</v>
      </c>
      <c r="N22" s="8">
        <f t="shared" si="2"/>
        <v>-2.6499999999999968E-2</v>
      </c>
      <c r="O22" s="7"/>
      <c r="P22" s="1">
        <v>0.33839999999999998</v>
      </c>
      <c r="Q22" s="1">
        <v>0.36549999999999999</v>
      </c>
      <c r="R22" s="8">
        <f t="shared" si="3"/>
        <v>-2.7100000000000013E-2</v>
      </c>
    </row>
    <row r="23" spans="2:18" s="2" customFormat="1">
      <c r="B23">
        <v>5</v>
      </c>
      <c r="C23">
        <v>-1</v>
      </c>
      <c r="D23" s="1">
        <v>21.0868</v>
      </c>
      <c r="E23" s="1">
        <v>23.716200000000001</v>
      </c>
      <c r="F23" s="5">
        <f t="shared" si="0"/>
        <v>-2.6294000000000004</v>
      </c>
      <c r="G23" s="6"/>
      <c r="H23" s="1">
        <v>0.129972</v>
      </c>
      <c r="I23" s="1">
        <v>0.14292199999999999</v>
      </c>
      <c r="J23" s="5">
        <f t="shared" si="1"/>
        <v>-1.2949999999999989E-2</v>
      </c>
      <c r="K23" s="6"/>
      <c r="L23" s="1">
        <v>0.47170000000000001</v>
      </c>
      <c r="M23" s="1">
        <v>0.45710000000000001</v>
      </c>
      <c r="N23" s="8">
        <f t="shared" si="2"/>
        <v>1.4600000000000002E-2</v>
      </c>
      <c r="O23" s="7"/>
      <c r="P23" s="1">
        <v>0.35759999999999997</v>
      </c>
      <c r="Q23" s="1">
        <v>0.37969999999999998</v>
      </c>
      <c r="R23" s="8">
        <f t="shared" si="3"/>
        <v>-2.2100000000000009E-2</v>
      </c>
    </row>
    <row r="24" spans="2:18" s="2" customFormat="1">
      <c r="B24">
        <v>4</v>
      </c>
      <c r="C24">
        <v>-1</v>
      </c>
      <c r="D24" s="1">
        <v>24.027100000000001</v>
      </c>
      <c r="E24" s="1">
        <v>23.8825</v>
      </c>
      <c r="F24" s="5">
        <f t="shared" si="0"/>
        <v>0.14460000000000051</v>
      </c>
      <c r="G24" s="6"/>
      <c r="H24" s="1">
        <v>0.15023600000000001</v>
      </c>
      <c r="I24" s="1">
        <v>0.153642</v>
      </c>
      <c r="J24" s="5">
        <f t="shared" si="1"/>
        <v>-3.4059999999999924E-3</v>
      </c>
      <c r="K24" s="6"/>
      <c r="L24" s="1">
        <v>0.46610000000000001</v>
      </c>
      <c r="M24" s="1">
        <v>0.42480000000000001</v>
      </c>
      <c r="N24" s="8">
        <f t="shared" si="2"/>
        <v>4.1300000000000003E-2</v>
      </c>
      <c r="O24" s="7"/>
      <c r="P24" s="1">
        <v>0.36280000000000001</v>
      </c>
      <c r="Q24" s="1">
        <v>0.2908</v>
      </c>
      <c r="R24" s="8">
        <f t="shared" si="3"/>
        <v>7.2000000000000008E-2</v>
      </c>
    </row>
    <row r="25" spans="2:18" s="2" customFormat="1">
      <c r="B25">
        <v>3</v>
      </c>
      <c r="C25">
        <v>-1</v>
      </c>
      <c r="D25" s="1">
        <v>22.098800000000001</v>
      </c>
      <c r="E25" s="1">
        <v>22.782299999999999</v>
      </c>
      <c r="F25" s="5">
        <f t="shared" si="0"/>
        <v>-0.68349999999999866</v>
      </c>
      <c r="G25" s="6"/>
      <c r="H25" s="1">
        <v>0.13395799999999999</v>
      </c>
      <c r="I25" s="1">
        <v>0.14723600000000001</v>
      </c>
      <c r="J25" s="5">
        <f t="shared" si="1"/>
        <v>-1.3278000000000012E-2</v>
      </c>
      <c r="K25" s="6"/>
      <c r="L25" s="1">
        <v>0.45169999999999999</v>
      </c>
      <c r="M25" s="1">
        <v>0.46510000000000001</v>
      </c>
      <c r="N25" s="8">
        <f t="shared" si="2"/>
        <v>-1.3400000000000023E-2</v>
      </c>
      <c r="O25" s="7"/>
      <c r="P25" s="1">
        <v>0.3574</v>
      </c>
      <c r="Q25" s="1">
        <v>0.35589999999999999</v>
      </c>
      <c r="R25" s="8">
        <f t="shared" si="3"/>
        <v>1.5000000000000013E-3</v>
      </c>
    </row>
    <row r="26" spans="2:18" s="2" customFormat="1">
      <c r="B26">
        <v>2</v>
      </c>
      <c r="C26">
        <v>-1</v>
      </c>
      <c r="D26" s="1">
        <v>23.1999</v>
      </c>
      <c r="E26" s="1">
        <v>23.5472</v>
      </c>
      <c r="F26" s="5">
        <f t="shared" si="0"/>
        <v>-0.34730000000000061</v>
      </c>
      <c r="G26" s="6"/>
      <c r="H26" s="1">
        <v>0.143405</v>
      </c>
      <c r="I26" s="1">
        <v>0.14350399999999999</v>
      </c>
      <c r="J26" s="5">
        <f t="shared" si="1"/>
        <v>-9.8999999999987986E-5</v>
      </c>
      <c r="K26" s="6"/>
      <c r="L26" s="1">
        <v>0.44059999999999999</v>
      </c>
      <c r="M26" s="1">
        <v>0.47920000000000001</v>
      </c>
      <c r="N26" s="8">
        <f t="shared" si="2"/>
        <v>-3.8600000000000023E-2</v>
      </c>
      <c r="O26" s="7"/>
      <c r="P26" s="1">
        <v>0.29809999999999998</v>
      </c>
      <c r="Q26" s="1">
        <v>0.37580000000000002</v>
      </c>
      <c r="R26" s="8">
        <f t="shared" si="3"/>
        <v>-7.7700000000000047E-2</v>
      </c>
    </row>
    <row r="27" spans="2:18" s="2" customFormat="1">
      <c r="B27">
        <v>1</v>
      </c>
      <c r="C27">
        <v>-1</v>
      </c>
      <c r="D27" s="1">
        <v>24.289100000000001</v>
      </c>
      <c r="E27" s="1">
        <v>27.107299999999999</v>
      </c>
      <c r="F27" s="5">
        <f t="shared" si="0"/>
        <v>-2.8181999999999974</v>
      </c>
      <c r="G27" s="6"/>
      <c r="H27" s="1">
        <v>0.14630000000000001</v>
      </c>
      <c r="I27" s="1">
        <v>0.17166400000000001</v>
      </c>
      <c r="J27" s="5">
        <f t="shared" si="1"/>
        <v>-2.5363999999999998E-2</v>
      </c>
      <c r="K27" s="6"/>
      <c r="L27" s="1">
        <v>0.44369999999999998</v>
      </c>
      <c r="M27" s="1">
        <v>0.42949999999999999</v>
      </c>
      <c r="N27" s="8">
        <f t="shared" si="2"/>
        <v>1.419999999999999E-2</v>
      </c>
      <c r="O27" s="7"/>
      <c r="P27" s="1">
        <v>0.30470000000000003</v>
      </c>
      <c r="Q27" s="1">
        <v>0.30530000000000002</v>
      </c>
      <c r="R27" s="8">
        <f t="shared" si="3"/>
        <v>-5.9999999999998943E-4</v>
      </c>
    </row>
    <row r="28" spans="2:18" s="2" customFormat="1">
      <c r="B28">
        <v>0</v>
      </c>
      <c r="C28">
        <v>-1</v>
      </c>
      <c r="D28" s="1">
        <v>21.786000000000001</v>
      </c>
      <c r="E28" s="1">
        <v>23.504300000000001</v>
      </c>
      <c r="F28" s="5">
        <f t="shared" si="0"/>
        <v>-1.7182999999999993</v>
      </c>
      <c r="G28" s="6"/>
      <c r="H28" s="1">
        <v>0.134238</v>
      </c>
      <c r="I28" s="1">
        <v>0.139985</v>
      </c>
      <c r="J28" s="5">
        <f t="shared" si="1"/>
        <v>-5.7470000000000021E-3</v>
      </c>
      <c r="K28" s="6"/>
      <c r="L28" s="1">
        <v>0.51029999999999998</v>
      </c>
      <c r="M28" s="1">
        <v>0.46729999999999999</v>
      </c>
      <c r="N28" s="8">
        <f t="shared" si="2"/>
        <v>4.2999999999999983E-2</v>
      </c>
      <c r="O28" s="7"/>
      <c r="P28" s="1">
        <v>0.39050000000000001</v>
      </c>
      <c r="Q28" s="1">
        <v>0.34010000000000001</v>
      </c>
      <c r="R28" s="8">
        <f t="shared" si="3"/>
        <v>5.04E-2</v>
      </c>
    </row>
    <row r="29" spans="2:18" s="2" customFormat="1">
      <c r="B29">
        <v>-1</v>
      </c>
      <c r="C29">
        <v>-1</v>
      </c>
      <c r="D29" s="1">
        <v>23.157699999999998</v>
      </c>
      <c r="E29" s="1">
        <v>24.701899999999998</v>
      </c>
      <c r="F29" s="5">
        <f t="shared" si="0"/>
        <v>-1.5442</v>
      </c>
      <c r="G29" s="6"/>
      <c r="H29" s="1">
        <v>0.144205</v>
      </c>
      <c r="I29" s="1">
        <v>0.15090899999999999</v>
      </c>
      <c r="J29" s="5">
        <f t="shared" si="1"/>
        <v>-6.7039999999999877E-3</v>
      </c>
      <c r="K29" s="6"/>
      <c r="L29" s="1">
        <v>0.4929</v>
      </c>
      <c r="M29" s="1">
        <v>0.43480000000000002</v>
      </c>
      <c r="N29" s="8">
        <f t="shared" si="2"/>
        <v>5.8099999999999985E-2</v>
      </c>
      <c r="O29" s="7"/>
      <c r="P29" s="1">
        <v>0.35580000000000001</v>
      </c>
      <c r="Q29" s="1">
        <v>0.32079999999999997</v>
      </c>
      <c r="R29" s="8">
        <f t="shared" si="3"/>
        <v>3.5000000000000031E-2</v>
      </c>
    </row>
    <row r="30" spans="2:18" s="2" customFormat="1">
      <c r="B30">
        <v>-2</v>
      </c>
      <c r="C30">
        <v>-1</v>
      </c>
      <c r="D30" s="1">
        <v>21.9649</v>
      </c>
      <c r="E30" s="1">
        <v>24.1568</v>
      </c>
      <c r="F30" s="5">
        <f t="shared" si="0"/>
        <v>-2.1919000000000004</v>
      </c>
      <c r="G30" s="6"/>
      <c r="H30" s="1">
        <v>0.136216</v>
      </c>
      <c r="I30" s="1">
        <v>0.142821</v>
      </c>
      <c r="J30" s="5">
        <f t="shared" si="1"/>
        <v>-6.6049999999999998E-3</v>
      </c>
      <c r="K30" s="6"/>
      <c r="L30" s="1">
        <v>0.4844</v>
      </c>
      <c r="M30" s="1">
        <v>0.4859</v>
      </c>
      <c r="N30" s="8">
        <f t="shared" si="2"/>
        <v>-1.5000000000000013E-3</v>
      </c>
      <c r="O30" s="7"/>
      <c r="P30" s="1">
        <v>0.35980000000000001</v>
      </c>
      <c r="Q30" s="1">
        <v>0.39579999999999999</v>
      </c>
      <c r="R30" s="8">
        <f t="shared" si="3"/>
        <v>-3.5999999999999976E-2</v>
      </c>
    </row>
    <row r="31" spans="2:18" s="2" customFormat="1">
      <c r="B31">
        <v>-3</v>
      </c>
      <c r="C31">
        <v>-1</v>
      </c>
      <c r="D31" s="1">
        <v>24.763000000000002</v>
      </c>
      <c r="E31" s="1">
        <v>24.5654</v>
      </c>
      <c r="F31" s="5">
        <f t="shared" si="0"/>
        <v>0.19760000000000133</v>
      </c>
      <c r="G31" s="6"/>
      <c r="H31" s="1">
        <v>0.15718099999999999</v>
      </c>
      <c r="I31" s="1">
        <v>0.15928400000000001</v>
      </c>
      <c r="J31" s="5">
        <f t="shared" si="1"/>
        <v>-2.1030000000000215E-3</v>
      </c>
      <c r="K31" s="6"/>
      <c r="L31" s="1">
        <v>0.39650000000000002</v>
      </c>
      <c r="M31" s="1">
        <v>0.41</v>
      </c>
      <c r="N31" s="8">
        <f t="shared" si="2"/>
        <v>-1.3499999999999956E-2</v>
      </c>
      <c r="O31" s="7"/>
      <c r="P31" s="1">
        <v>0.29849999999999999</v>
      </c>
      <c r="Q31" s="1">
        <v>0.28910000000000002</v>
      </c>
      <c r="R31" s="8">
        <f t="shared" si="3"/>
        <v>9.3999999999999639E-3</v>
      </c>
    </row>
    <row r="32" spans="2:18" s="2" customFormat="1">
      <c r="B32">
        <v>-4</v>
      </c>
      <c r="C32">
        <v>-1</v>
      </c>
      <c r="D32" s="1">
        <v>24.876000000000001</v>
      </c>
      <c r="E32" s="1">
        <v>22.140899999999998</v>
      </c>
      <c r="F32" s="5">
        <f t="shared" si="0"/>
        <v>2.7351000000000028</v>
      </c>
      <c r="G32" s="6"/>
      <c r="H32" s="1">
        <v>0.15755</v>
      </c>
      <c r="I32" s="1">
        <v>0.14299100000000001</v>
      </c>
      <c r="J32" s="5">
        <f t="shared" si="1"/>
        <v>1.4558999999999989E-2</v>
      </c>
      <c r="K32" s="6"/>
      <c r="L32" s="1">
        <v>0.45</v>
      </c>
      <c r="M32" s="1">
        <v>0.42159999999999997</v>
      </c>
      <c r="N32" s="8">
        <f t="shared" si="2"/>
        <v>2.8400000000000036E-2</v>
      </c>
      <c r="O32" s="7"/>
      <c r="P32" s="1">
        <v>0.33429999999999999</v>
      </c>
      <c r="Q32" s="1">
        <v>0.34499999999999997</v>
      </c>
      <c r="R32" s="8">
        <f t="shared" si="3"/>
        <v>-1.0699999999999987E-2</v>
      </c>
    </row>
    <row r="33" spans="2:18" s="2" customFormat="1">
      <c r="B33">
        <v>-5</v>
      </c>
      <c r="C33">
        <v>-1</v>
      </c>
      <c r="D33" s="1">
        <v>21.649000000000001</v>
      </c>
      <c r="E33" s="1">
        <v>19.1738</v>
      </c>
      <c r="F33" s="5">
        <f t="shared" si="0"/>
        <v>2.475200000000001</v>
      </c>
      <c r="G33" s="6"/>
      <c r="H33" s="1">
        <v>0.13700799999999999</v>
      </c>
      <c r="I33" s="1">
        <v>0.108155</v>
      </c>
      <c r="J33" s="5">
        <f t="shared" si="1"/>
        <v>2.885299999999999E-2</v>
      </c>
      <c r="K33" s="6"/>
      <c r="L33" s="1">
        <v>0.50539999999999996</v>
      </c>
      <c r="M33" s="1">
        <v>0.58989999999999998</v>
      </c>
      <c r="N33" s="8">
        <f t="shared" si="2"/>
        <v>-8.450000000000002E-2</v>
      </c>
      <c r="O33" s="7"/>
      <c r="P33" s="1">
        <v>0.40689999999999998</v>
      </c>
      <c r="Q33" s="1">
        <v>0.47120000000000001</v>
      </c>
      <c r="R33" s="8">
        <f t="shared" si="3"/>
        <v>-6.4300000000000024E-2</v>
      </c>
    </row>
    <row r="34" spans="2:18" s="2" customFormat="1">
      <c r="B34">
        <v>-5</v>
      </c>
      <c r="C34">
        <v>0</v>
      </c>
      <c r="D34" s="1">
        <v>23.286300000000001</v>
      </c>
      <c r="E34" s="1">
        <v>24.337399999999999</v>
      </c>
      <c r="F34" s="5">
        <f t="shared" si="0"/>
        <v>-1.0510999999999981</v>
      </c>
      <c r="G34" s="6"/>
      <c r="H34" s="1">
        <v>0.14610100000000001</v>
      </c>
      <c r="I34" s="1">
        <v>0.14724699999999999</v>
      </c>
      <c r="J34" s="5">
        <f t="shared" si="1"/>
        <v>-1.1459999999999804E-3</v>
      </c>
      <c r="K34" s="6"/>
      <c r="L34" s="1">
        <v>0.47460000000000002</v>
      </c>
      <c r="M34" s="1">
        <v>0.4491</v>
      </c>
      <c r="N34" s="8">
        <f t="shared" si="2"/>
        <v>2.5500000000000023E-2</v>
      </c>
      <c r="O34" s="7"/>
      <c r="P34" s="1">
        <v>0.37440000000000001</v>
      </c>
      <c r="Q34" s="1">
        <v>0.32040000000000002</v>
      </c>
      <c r="R34" s="8">
        <f t="shared" si="3"/>
        <v>5.3999999999999992E-2</v>
      </c>
    </row>
    <row r="35" spans="2:18" s="2" customFormat="1">
      <c r="B35">
        <v>-4</v>
      </c>
      <c r="C35">
        <v>0</v>
      </c>
      <c r="D35" s="1">
        <v>25.043399999999998</v>
      </c>
      <c r="E35" s="1">
        <v>21.079899999999999</v>
      </c>
      <c r="F35" s="5">
        <f t="shared" si="0"/>
        <v>3.9634999999999998</v>
      </c>
      <c r="G35" s="6"/>
      <c r="H35" s="1">
        <v>0.157773</v>
      </c>
      <c r="I35" s="1">
        <v>0.12568699999999999</v>
      </c>
      <c r="J35" s="5">
        <f t="shared" si="1"/>
        <v>3.2086000000000003E-2</v>
      </c>
      <c r="K35" s="6"/>
      <c r="L35" s="1">
        <v>0.43480000000000002</v>
      </c>
      <c r="M35" s="1">
        <v>0.50129999999999997</v>
      </c>
      <c r="N35" s="8">
        <f t="shared" si="2"/>
        <v>-6.6499999999999948E-2</v>
      </c>
      <c r="O35" s="7"/>
      <c r="P35" s="1">
        <v>0.32700000000000001</v>
      </c>
      <c r="Q35" s="1">
        <v>0.38629999999999998</v>
      </c>
      <c r="R35" s="8">
        <f t="shared" si="3"/>
        <v>-5.9299999999999964E-2</v>
      </c>
    </row>
    <row r="36" spans="2:18" s="2" customFormat="1">
      <c r="B36">
        <v>-3</v>
      </c>
      <c r="C36">
        <v>0</v>
      </c>
      <c r="D36" s="1">
        <v>23.546900000000001</v>
      </c>
      <c r="E36" s="1">
        <v>20.83</v>
      </c>
      <c r="F36" s="5">
        <f t="shared" si="0"/>
        <v>2.7169000000000025</v>
      </c>
      <c r="G36" s="6"/>
      <c r="H36" s="1">
        <v>0.141288</v>
      </c>
      <c r="I36" s="1">
        <v>0.12810099999999999</v>
      </c>
      <c r="J36" s="5">
        <f t="shared" si="1"/>
        <v>1.3187000000000004E-2</v>
      </c>
      <c r="K36" s="6"/>
      <c r="L36" s="1">
        <v>0.46139999999999998</v>
      </c>
      <c r="M36" s="1">
        <v>0.5212</v>
      </c>
      <c r="N36" s="8">
        <f t="shared" si="2"/>
        <v>-5.980000000000002E-2</v>
      </c>
      <c r="O36" s="7"/>
      <c r="P36" s="1">
        <v>0.34379999999999999</v>
      </c>
      <c r="Q36" s="1">
        <v>0.41139999999999999</v>
      </c>
      <c r="R36" s="8">
        <f t="shared" si="3"/>
        <v>-6.7599999999999993E-2</v>
      </c>
    </row>
    <row r="37" spans="2:18" s="2" customFormat="1">
      <c r="B37">
        <v>-2</v>
      </c>
      <c r="C37">
        <v>0</v>
      </c>
      <c r="D37" s="1">
        <v>23.176300000000001</v>
      </c>
      <c r="E37" s="1">
        <v>22.7864</v>
      </c>
      <c r="F37" s="5">
        <f t="shared" si="0"/>
        <v>0.3899000000000008</v>
      </c>
      <c r="G37" s="6"/>
      <c r="H37" s="1">
        <v>0.14910799999999999</v>
      </c>
      <c r="I37" s="1">
        <v>0.133436</v>
      </c>
      <c r="J37" s="5">
        <f t="shared" si="1"/>
        <v>1.5671999999999991E-2</v>
      </c>
      <c r="K37" s="6"/>
      <c r="L37" s="1">
        <v>0.4929</v>
      </c>
      <c r="M37" s="1">
        <v>0.46100000000000002</v>
      </c>
      <c r="N37" s="8">
        <f t="shared" si="2"/>
        <v>3.1899999999999984E-2</v>
      </c>
      <c r="O37" s="7"/>
      <c r="P37" s="1">
        <v>0.32229999999999998</v>
      </c>
      <c r="Q37" s="1">
        <v>0.38850000000000001</v>
      </c>
      <c r="R37" s="8">
        <f t="shared" si="3"/>
        <v>-6.6200000000000037E-2</v>
      </c>
    </row>
    <row r="38" spans="2:18" s="2" customFormat="1">
      <c r="B38">
        <v>-1</v>
      </c>
      <c r="C38">
        <v>0</v>
      </c>
      <c r="D38" s="1">
        <v>21.035399999999999</v>
      </c>
      <c r="E38" s="1">
        <v>22.126899999999999</v>
      </c>
      <c r="F38" s="5">
        <f t="shared" si="0"/>
        <v>-1.0914999999999999</v>
      </c>
      <c r="G38" s="6"/>
      <c r="H38" s="1">
        <v>0.12628300000000001</v>
      </c>
      <c r="I38" s="1">
        <v>0.13229399999999999</v>
      </c>
      <c r="J38" s="5">
        <f t="shared" si="1"/>
        <v>-6.0109999999999886E-3</v>
      </c>
      <c r="K38" s="6"/>
      <c r="L38" s="1">
        <v>0.54979999999999996</v>
      </c>
      <c r="M38" s="1">
        <v>0.47</v>
      </c>
      <c r="N38" s="8">
        <f t="shared" si="2"/>
        <v>7.9799999999999982E-2</v>
      </c>
      <c r="O38" s="7"/>
      <c r="P38" s="1">
        <v>0.4395</v>
      </c>
      <c r="Q38" s="1">
        <v>0.3569</v>
      </c>
      <c r="R38" s="8">
        <f t="shared" si="3"/>
        <v>8.2600000000000007E-2</v>
      </c>
    </row>
    <row r="39" spans="2:18" s="2" customFormat="1">
      <c r="B39">
        <v>0</v>
      </c>
      <c r="C39">
        <v>0</v>
      </c>
      <c r="D39" s="1">
        <v>23.468800000000002</v>
      </c>
      <c r="E39" s="1">
        <v>26.847999999999999</v>
      </c>
      <c r="F39" s="5">
        <f t="shared" si="0"/>
        <v>-3.3791999999999973</v>
      </c>
      <c r="G39" s="6"/>
      <c r="H39" s="1">
        <v>0.13991999999999999</v>
      </c>
      <c r="I39" s="1">
        <v>0.16108800000000001</v>
      </c>
      <c r="J39" s="5">
        <f t="shared" si="1"/>
        <v>-2.116800000000002E-2</v>
      </c>
      <c r="K39" s="6"/>
      <c r="L39" s="1">
        <v>0.45639999999999997</v>
      </c>
      <c r="M39" s="1">
        <v>0.42820000000000003</v>
      </c>
      <c r="N39" s="8">
        <f t="shared" si="2"/>
        <v>2.8199999999999947E-2</v>
      </c>
      <c r="O39" s="7"/>
      <c r="P39" s="1">
        <v>0.37209999999999999</v>
      </c>
      <c r="Q39" s="1">
        <v>0.33900000000000002</v>
      </c>
      <c r="R39" s="8">
        <f t="shared" si="3"/>
        <v>3.3099999999999963E-2</v>
      </c>
    </row>
    <row r="40" spans="2:18" s="2" customFormat="1">
      <c r="B40">
        <v>1</v>
      </c>
      <c r="C40">
        <v>0</v>
      </c>
      <c r="D40" s="1">
        <v>24.3398</v>
      </c>
      <c r="E40" s="1">
        <v>22.678000000000001</v>
      </c>
      <c r="F40" s="5">
        <f t="shared" si="0"/>
        <v>1.6617999999999995</v>
      </c>
      <c r="G40" s="6"/>
      <c r="H40" s="1">
        <v>0.15131900000000001</v>
      </c>
      <c r="I40" s="1">
        <v>0.138568</v>
      </c>
      <c r="J40" s="5">
        <f t="shared" si="1"/>
        <v>1.2751000000000012E-2</v>
      </c>
      <c r="K40" s="6"/>
      <c r="L40" s="1">
        <v>0.46050000000000002</v>
      </c>
      <c r="M40" s="1">
        <v>0.51400000000000001</v>
      </c>
      <c r="N40" s="8">
        <f t="shared" si="2"/>
        <v>-5.3499999999999992E-2</v>
      </c>
      <c r="O40" s="7"/>
      <c r="P40" s="1">
        <v>0.32769999999999999</v>
      </c>
      <c r="Q40" s="1">
        <v>0.3931</v>
      </c>
      <c r="R40" s="8">
        <f t="shared" si="3"/>
        <v>-6.5400000000000014E-2</v>
      </c>
    </row>
    <row r="41" spans="2:18" s="2" customFormat="1">
      <c r="B41">
        <v>2</v>
      </c>
      <c r="C41">
        <v>0</v>
      </c>
      <c r="D41" s="1">
        <v>22.023199999999999</v>
      </c>
      <c r="E41" s="1">
        <v>23.8767</v>
      </c>
      <c r="F41" s="5">
        <f t="shared" si="0"/>
        <v>-1.8535000000000004</v>
      </c>
      <c r="G41" s="6"/>
      <c r="H41" s="1">
        <v>0.133468</v>
      </c>
      <c r="I41" s="1">
        <v>0.14582500000000001</v>
      </c>
      <c r="J41" s="5">
        <f t="shared" si="1"/>
        <v>-1.2357000000000007E-2</v>
      </c>
      <c r="K41" s="6"/>
      <c r="L41" s="1">
        <v>0.504</v>
      </c>
      <c r="M41" s="1">
        <v>0.47489999999999999</v>
      </c>
      <c r="N41" s="8">
        <f t="shared" si="2"/>
        <v>2.9100000000000015E-2</v>
      </c>
      <c r="O41" s="7"/>
      <c r="P41" s="1">
        <v>0.39460000000000001</v>
      </c>
      <c r="Q41" s="1">
        <v>0.37190000000000001</v>
      </c>
      <c r="R41" s="8">
        <f t="shared" si="3"/>
        <v>2.2699999999999998E-2</v>
      </c>
    </row>
    <row r="42" spans="2:18" s="2" customFormat="1">
      <c r="B42">
        <v>3</v>
      </c>
      <c r="C42">
        <v>0</v>
      </c>
      <c r="D42" s="1">
        <v>23.359500000000001</v>
      </c>
      <c r="E42" s="1">
        <v>22.114699999999999</v>
      </c>
      <c r="F42" s="5">
        <f t="shared" si="0"/>
        <v>1.2448000000000015</v>
      </c>
      <c r="G42" s="6"/>
      <c r="H42" s="1">
        <v>0.14244299999999999</v>
      </c>
      <c r="I42" s="1">
        <v>0.13486699999999999</v>
      </c>
      <c r="J42" s="5">
        <f t="shared" si="1"/>
        <v>7.5759999999999994E-3</v>
      </c>
      <c r="K42" s="6"/>
      <c r="L42" s="1">
        <v>0.49180000000000001</v>
      </c>
      <c r="M42" s="1">
        <v>0.501</v>
      </c>
      <c r="N42" s="8">
        <f t="shared" si="2"/>
        <v>-9.199999999999986E-3</v>
      </c>
      <c r="O42" s="7"/>
      <c r="P42" s="1">
        <v>0.36520000000000002</v>
      </c>
      <c r="Q42" s="1">
        <v>0.40110000000000001</v>
      </c>
      <c r="R42" s="8">
        <f t="shared" si="3"/>
        <v>-3.5899999999999987E-2</v>
      </c>
    </row>
    <row r="43" spans="2:18" s="2" customFormat="1">
      <c r="B43">
        <v>4</v>
      </c>
      <c r="C43">
        <v>0</v>
      </c>
      <c r="D43" s="1">
        <v>23.605699999999999</v>
      </c>
      <c r="E43" s="1">
        <v>25.2608</v>
      </c>
      <c r="F43" s="5">
        <f t="shared" si="0"/>
        <v>-1.6551000000000009</v>
      </c>
      <c r="G43" s="6"/>
      <c r="H43" s="1">
        <v>0.14027000000000001</v>
      </c>
      <c r="I43" s="1">
        <v>0.15583900000000001</v>
      </c>
      <c r="J43" s="5">
        <f t="shared" si="1"/>
        <v>-1.5569E-2</v>
      </c>
      <c r="K43" s="6"/>
      <c r="L43" s="1">
        <v>0.48830000000000001</v>
      </c>
      <c r="M43" s="1">
        <v>0.43590000000000001</v>
      </c>
      <c r="N43" s="8">
        <f t="shared" si="2"/>
        <v>5.2400000000000002E-2</v>
      </c>
      <c r="O43" s="7"/>
      <c r="P43" s="1">
        <v>0.37630000000000002</v>
      </c>
      <c r="Q43" s="1">
        <v>0.3397</v>
      </c>
      <c r="R43" s="8">
        <f t="shared" si="3"/>
        <v>3.6600000000000021E-2</v>
      </c>
    </row>
    <row r="44" spans="2:18" s="2" customFormat="1">
      <c r="B44">
        <v>5</v>
      </c>
      <c r="C44">
        <v>0</v>
      </c>
      <c r="D44" s="1">
        <v>23.8931</v>
      </c>
      <c r="E44" s="1">
        <v>22.785799999999998</v>
      </c>
      <c r="F44" s="5">
        <f t="shared" si="0"/>
        <v>1.1073000000000022</v>
      </c>
      <c r="G44" s="6"/>
      <c r="H44" s="1">
        <v>0.14460899999999999</v>
      </c>
      <c r="I44" s="1">
        <v>0.14225399999999999</v>
      </c>
      <c r="J44" s="5">
        <f t="shared" si="1"/>
        <v>2.354999999999996E-3</v>
      </c>
      <c r="K44" s="6"/>
      <c r="L44" s="1">
        <v>0.47</v>
      </c>
      <c r="M44" s="1">
        <v>0.47639999999999999</v>
      </c>
      <c r="N44" s="8">
        <f t="shared" si="2"/>
        <v>-6.4000000000000168E-3</v>
      </c>
      <c r="O44" s="7"/>
      <c r="P44" s="1">
        <v>0.36259999999999998</v>
      </c>
      <c r="Q44" s="1">
        <v>0.38269999999999998</v>
      </c>
      <c r="R44" s="8">
        <f t="shared" si="3"/>
        <v>-2.0100000000000007E-2</v>
      </c>
    </row>
    <row r="45" spans="2:18" s="2" customFormat="1">
      <c r="B45">
        <v>5</v>
      </c>
      <c r="C45">
        <v>1</v>
      </c>
      <c r="D45" s="1">
        <v>20.2041</v>
      </c>
      <c r="E45" s="1">
        <v>22.601500000000001</v>
      </c>
      <c r="F45" s="5">
        <f t="shared" si="0"/>
        <v>-2.3974000000000011</v>
      </c>
      <c r="G45" s="6"/>
      <c r="H45" s="1">
        <v>0.12359100000000001</v>
      </c>
      <c r="I45" s="1">
        <v>0.13822200000000001</v>
      </c>
      <c r="J45" s="5">
        <f t="shared" si="1"/>
        <v>-1.4631000000000005E-2</v>
      </c>
      <c r="K45" s="6"/>
      <c r="L45" s="1">
        <v>0.53690000000000004</v>
      </c>
      <c r="M45" s="1">
        <v>0.49020000000000002</v>
      </c>
      <c r="N45" s="8">
        <f t="shared" si="2"/>
        <v>4.6700000000000019E-2</v>
      </c>
      <c r="O45" s="7"/>
      <c r="P45" s="1">
        <v>0.41870000000000002</v>
      </c>
      <c r="Q45" s="1">
        <v>0.3982</v>
      </c>
      <c r="R45" s="8">
        <f t="shared" si="3"/>
        <v>2.0500000000000018E-2</v>
      </c>
    </row>
    <row r="46" spans="2:18" s="2" customFormat="1">
      <c r="B46">
        <v>4</v>
      </c>
      <c r="C46">
        <v>1</v>
      </c>
      <c r="D46" s="1">
        <v>25.306999999999999</v>
      </c>
      <c r="E46" s="1">
        <v>23.640799999999999</v>
      </c>
      <c r="F46" s="5">
        <f t="shared" si="0"/>
        <v>1.6661999999999999</v>
      </c>
      <c r="G46" s="6"/>
      <c r="H46" s="1">
        <v>0.15806600000000001</v>
      </c>
      <c r="I46" s="1">
        <v>0.14513400000000001</v>
      </c>
      <c r="J46" s="5">
        <f t="shared" si="1"/>
        <v>1.2931999999999999E-2</v>
      </c>
      <c r="K46" s="6"/>
      <c r="L46" s="1">
        <v>0.44650000000000001</v>
      </c>
      <c r="M46" s="1">
        <v>0.48270000000000002</v>
      </c>
      <c r="N46" s="8">
        <f t="shared" si="2"/>
        <v>-3.620000000000001E-2</v>
      </c>
      <c r="O46" s="7"/>
      <c r="P46" s="1">
        <v>0.32650000000000001</v>
      </c>
      <c r="Q46" s="1">
        <v>0.376</v>
      </c>
      <c r="R46" s="8">
        <f t="shared" si="3"/>
        <v>-4.9499999999999988E-2</v>
      </c>
    </row>
    <row r="47" spans="2:18" s="2" customFormat="1">
      <c r="B47">
        <v>3</v>
      </c>
      <c r="C47">
        <v>1</v>
      </c>
      <c r="D47" s="1">
        <v>26.013300000000001</v>
      </c>
      <c r="E47" s="1">
        <v>21.555099999999999</v>
      </c>
      <c r="F47" s="5">
        <f t="shared" si="0"/>
        <v>4.4582000000000015</v>
      </c>
      <c r="G47" s="6"/>
      <c r="H47" s="1">
        <v>0.162689</v>
      </c>
      <c r="I47" s="1">
        <v>0.12850800000000001</v>
      </c>
      <c r="J47" s="5">
        <f t="shared" si="1"/>
        <v>3.4180999999999989E-2</v>
      </c>
      <c r="K47" s="6"/>
      <c r="L47" s="1">
        <v>0.4279</v>
      </c>
      <c r="M47" s="1">
        <v>0.48130000000000001</v>
      </c>
      <c r="N47" s="8">
        <f t="shared" si="2"/>
        <v>-5.3400000000000003E-2</v>
      </c>
      <c r="O47" s="7"/>
      <c r="P47" s="1">
        <v>0.30740000000000001</v>
      </c>
      <c r="Q47" s="1">
        <v>0.3987</v>
      </c>
      <c r="R47" s="8">
        <f t="shared" si="3"/>
        <v>-9.1299999999999992E-2</v>
      </c>
    </row>
    <row r="48" spans="2:18" s="2" customFormat="1">
      <c r="B48">
        <v>2</v>
      </c>
      <c r="C48">
        <v>1</v>
      </c>
      <c r="D48" s="1">
        <v>25.763300000000001</v>
      </c>
      <c r="E48" s="1">
        <v>23.560099999999998</v>
      </c>
      <c r="F48" s="5">
        <f t="shared" si="0"/>
        <v>2.2032000000000025</v>
      </c>
      <c r="G48" s="6"/>
      <c r="H48" s="1">
        <v>0.156001</v>
      </c>
      <c r="I48" s="1">
        <v>0.143343</v>
      </c>
      <c r="J48" s="5">
        <f t="shared" si="1"/>
        <v>1.2658000000000003E-2</v>
      </c>
      <c r="K48" s="6"/>
      <c r="L48" s="1">
        <v>0.44750000000000001</v>
      </c>
      <c r="M48" s="1">
        <v>0.44900000000000001</v>
      </c>
      <c r="N48" s="8">
        <f t="shared" si="2"/>
        <v>-1.5000000000000013E-3</v>
      </c>
      <c r="O48" s="7"/>
      <c r="P48" s="1">
        <v>0.32429999999999998</v>
      </c>
      <c r="Q48" s="1">
        <v>0.36220000000000002</v>
      </c>
      <c r="R48" s="8">
        <f t="shared" si="3"/>
        <v>-3.7900000000000045E-2</v>
      </c>
    </row>
    <row r="49" spans="2:18" s="2" customFormat="1">
      <c r="B49">
        <v>1</v>
      </c>
      <c r="C49">
        <v>1</v>
      </c>
      <c r="D49" s="1">
        <v>24.581399999999999</v>
      </c>
      <c r="E49" s="1">
        <v>20.540299999999998</v>
      </c>
      <c r="F49" s="5">
        <f t="shared" si="0"/>
        <v>4.0411000000000001</v>
      </c>
      <c r="G49" s="6"/>
      <c r="H49" s="1">
        <v>0.14537600000000001</v>
      </c>
      <c r="I49" s="1">
        <v>0.12834899999999999</v>
      </c>
      <c r="J49" s="5">
        <f t="shared" si="1"/>
        <v>1.7027000000000014E-2</v>
      </c>
      <c r="K49" s="6"/>
      <c r="L49" s="1">
        <v>0.44700000000000001</v>
      </c>
      <c r="M49" s="1">
        <v>0.51219999999999999</v>
      </c>
      <c r="N49" s="8">
        <f t="shared" si="2"/>
        <v>-6.519999999999998E-2</v>
      </c>
      <c r="O49" s="7"/>
      <c r="P49" s="1">
        <v>0.35349999999999998</v>
      </c>
      <c r="Q49" s="1">
        <v>0.38069999999999998</v>
      </c>
      <c r="R49" s="8">
        <f t="shared" si="3"/>
        <v>-2.7200000000000002E-2</v>
      </c>
    </row>
    <row r="50" spans="2:18" s="2" customFormat="1">
      <c r="B50">
        <v>0</v>
      </c>
      <c r="C50">
        <v>1</v>
      </c>
      <c r="D50" s="1">
        <v>24.235199999999999</v>
      </c>
      <c r="E50" s="1">
        <v>20.795200000000001</v>
      </c>
      <c r="F50" s="5">
        <f t="shared" si="0"/>
        <v>3.4399999999999977</v>
      </c>
      <c r="G50" s="6"/>
      <c r="H50" s="1">
        <v>0.14873700000000001</v>
      </c>
      <c r="I50" s="1">
        <v>0.124489</v>
      </c>
      <c r="J50" s="5">
        <f t="shared" si="1"/>
        <v>2.4248000000000006E-2</v>
      </c>
      <c r="K50" s="6"/>
      <c r="L50" s="1">
        <v>0.44390000000000002</v>
      </c>
      <c r="M50" s="1">
        <v>0.52859999999999996</v>
      </c>
      <c r="N50" s="8">
        <f t="shared" si="2"/>
        <v>-8.4699999999999942E-2</v>
      </c>
      <c r="O50" s="7"/>
      <c r="P50" s="1">
        <v>0.34889999999999999</v>
      </c>
      <c r="Q50" s="1">
        <v>0.41799999999999998</v>
      </c>
      <c r="R50" s="8">
        <f t="shared" si="3"/>
        <v>-6.9099999999999995E-2</v>
      </c>
    </row>
    <row r="51" spans="2:18" s="2" customFormat="1">
      <c r="B51">
        <v>-1</v>
      </c>
      <c r="C51">
        <v>1</v>
      </c>
      <c r="D51" s="1">
        <v>22.279900000000001</v>
      </c>
      <c r="E51" s="1">
        <v>21.665700000000001</v>
      </c>
      <c r="F51" s="5">
        <f t="shared" si="0"/>
        <v>0.6142000000000003</v>
      </c>
      <c r="G51" s="6"/>
      <c r="H51" s="1">
        <v>0.139597</v>
      </c>
      <c r="I51" s="1">
        <v>0.13214600000000001</v>
      </c>
      <c r="J51" s="5">
        <f t="shared" si="1"/>
        <v>7.4509999999999854E-3</v>
      </c>
      <c r="K51" s="6"/>
      <c r="L51" s="1">
        <v>0.48370000000000002</v>
      </c>
      <c r="M51" s="1">
        <v>0.47849999999999998</v>
      </c>
      <c r="N51" s="8">
        <f t="shared" si="2"/>
        <v>5.2000000000000379E-3</v>
      </c>
      <c r="O51" s="7"/>
      <c r="P51" s="1">
        <v>0.37409999999999999</v>
      </c>
      <c r="Q51" s="1">
        <v>0.36909999999999998</v>
      </c>
      <c r="R51" s="8">
        <f t="shared" si="3"/>
        <v>5.0000000000000044E-3</v>
      </c>
    </row>
    <row r="52" spans="2:18" s="2" customFormat="1">
      <c r="B52">
        <v>-2</v>
      </c>
      <c r="C52">
        <v>1</v>
      </c>
      <c r="D52" s="1">
        <v>25.092300000000002</v>
      </c>
      <c r="E52" s="1">
        <v>24.293600000000001</v>
      </c>
      <c r="F52" s="5">
        <f t="shared" si="0"/>
        <v>0.79870000000000019</v>
      </c>
      <c r="G52" s="6"/>
      <c r="H52" s="1">
        <v>0.155774</v>
      </c>
      <c r="I52" s="1">
        <v>0.15101800000000001</v>
      </c>
      <c r="J52" s="5">
        <f t="shared" si="1"/>
        <v>4.7559999999999825E-3</v>
      </c>
      <c r="K52" s="6"/>
      <c r="L52" s="1">
        <v>0.4163</v>
      </c>
      <c r="M52" s="1">
        <v>0.42530000000000001</v>
      </c>
      <c r="N52" s="8">
        <f t="shared" si="2"/>
        <v>-9.000000000000008E-3</v>
      </c>
      <c r="O52" s="7"/>
      <c r="P52" s="1">
        <v>0.3241</v>
      </c>
      <c r="Q52" s="1">
        <v>0.31890000000000002</v>
      </c>
      <c r="R52" s="8">
        <f t="shared" si="3"/>
        <v>5.1999999999999824E-3</v>
      </c>
    </row>
    <row r="53" spans="2:18" s="2" customFormat="1">
      <c r="B53">
        <v>-3</v>
      </c>
      <c r="C53">
        <v>1</v>
      </c>
      <c r="D53" s="1">
        <v>24.422499999999999</v>
      </c>
      <c r="E53" s="1">
        <v>21.346399999999999</v>
      </c>
      <c r="F53" s="5">
        <f t="shared" si="0"/>
        <v>3.0761000000000003</v>
      </c>
      <c r="G53" s="6"/>
      <c r="H53" s="1">
        <v>0.14970600000000001</v>
      </c>
      <c r="I53" s="1">
        <v>0.12803899999999999</v>
      </c>
      <c r="J53" s="5">
        <f t="shared" si="1"/>
        <v>2.166700000000002E-2</v>
      </c>
      <c r="K53" s="6"/>
      <c r="L53" s="1">
        <v>0.4395</v>
      </c>
      <c r="M53" s="1">
        <v>0.50219999999999998</v>
      </c>
      <c r="N53" s="8">
        <f t="shared" si="2"/>
        <v>-6.2699999999999978E-2</v>
      </c>
      <c r="O53" s="7"/>
      <c r="P53" s="1">
        <v>0.34150000000000003</v>
      </c>
      <c r="Q53" s="1">
        <v>0.39679999999999999</v>
      </c>
      <c r="R53" s="8">
        <f t="shared" si="3"/>
        <v>-5.529999999999996E-2</v>
      </c>
    </row>
    <row r="54" spans="2:18" s="2" customFormat="1">
      <c r="B54">
        <v>-4</v>
      </c>
      <c r="C54">
        <v>1</v>
      </c>
      <c r="D54" s="1">
        <v>22.418900000000001</v>
      </c>
      <c r="E54" s="1">
        <v>20.466000000000001</v>
      </c>
      <c r="F54" s="5">
        <f t="shared" si="0"/>
        <v>1.9528999999999996</v>
      </c>
      <c r="G54" s="6"/>
      <c r="H54" s="1">
        <v>0.13359399999999999</v>
      </c>
      <c r="I54" s="1">
        <v>0.121347</v>
      </c>
      <c r="J54" s="5">
        <f t="shared" si="1"/>
        <v>1.2246999999999994E-2</v>
      </c>
      <c r="K54" s="6"/>
      <c r="L54" s="1">
        <v>0.47070000000000001</v>
      </c>
      <c r="M54" s="1">
        <v>0.56140000000000001</v>
      </c>
      <c r="N54" s="8">
        <f t="shared" si="2"/>
        <v>-9.0700000000000003E-2</v>
      </c>
      <c r="O54" s="7"/>
      <c r="P54" s="1">
        <v>0.38379999999999997</v>
      </c>
      <c r="Q54" s="1">
        <v>0.42180000000000001</v>
      </c>
      <c r="R54" s="8">
        <f t="shared" si="3"/>
        <v>-3.8000000000000034E-2</v>
      </c>
    </row>
    <row r="55" spans="2:18" s="2" customFormat="1">
      <c r="B55">
        <v>-5</v>
      </c>
      <c r="C55">
        <v>1</v>
      </c>
      <c r="D55" s="1">
        <v>23.5318</v>
      </c>
      <c r="E55" s="1">
        <v>23.450099999999999</v>
      </c>
      <c r="F55" s="5">
        <f t="shared" si="0"/>
        <v>8.1700000000001438E-2</v>
      </c>
      <c r="G55" s="6"/>
      <c r="H55" s="1">
        <v>0.153833</v>
      </c>
      <c r="I55" s="1">
        <v>0.14820700000000001</v>
      </c>
      <c r="J55" s="5">
        <f t="shared" si="1"/>
        <v>5.6259999999999921E-3</v>
      </c>
      <c r="K55" s="6"/>
      <c r="L55" s="1">
        <v>0.44729999999999998</v>
      </c>
      <c r="M55" s="1">
        <v>0.45529999999999998</v>
      </c>
      <c r="N55" s="8">
        <f t="shared" si="2"/>
        <v>-8.0000000000000071E-3</v>
      </c>
      <c r="O55" s="7"/>
      <c r="P55" s="1">
        <v>0.3342</v>
      </c>
      <c r="Q55" s="1">
        <v>0.33379999999999999</v>
      </c>
      <c r="R55" s="8">
        <f t="shared" si="3"/>
        <v>4.0000000000001146E-4</v>
      </c>
    </row>
    <row r="56" spans="2:18" s="2" customFormat="1">
      <c r="B56">
        <v>-4</v>
      </c>
      <c r="C56">
        <v>2</v>
      </c>
      <c r="D56" s="1">
        <v>23.017299999999999</v>
      </c>
      <c r="E56" s="1">
        <v>22.406199999999998</v>
      </c>
      <c r="F56" s="5">
        <f t="shared" si="0"/>
        <v>0.61110000000000042</v>
      </c>
      <c r="G56" s="6"/>
      <c r="H56" s="1">
        <v>0.149532</v>
      </c>
      <c r="I56" s="1">
        <v>0.14130000000000001</v>
      </c>
      <c r="J56" s="5">
        <f t="shared" si="1"/>
        <v>8.2319999999999893E-3</v>
      </c>
      <c r="K56" s="6"/>
      <c r="L56" s="1">
        <v>0.44130000000000003</v>
      </c>
      <c r="M56" s="1">
        <v>0.41649999999999998</v>
      </c>
      <c r="N56" s="8">
        <f t="shared" si="2"/>
        <v>2.4800000000000044E-2</v>
      </c>
      <c r="O56" s="7"/>
      <c r="P56" s="1">
        <v>0.3327</v>
      </c>
      <c r="Q56" s="1">
        <v>0.28029999999999999</v>
      </c>
      <c r="R56" s="8">
        <f t="shared" si="3"/>
        <v>5.2400000000000002E-2</v>
      </c>
    </row>
    <row r="57" spans="2:18" s="2" customFormat="1">
      <c r="B57">
        <v>-3</v>
      </c>
      <c r="C57">
        <v>2</v>
      </c>
      <c r="D57" s="1">
        <v>22.0045</v>
      </c>
      <c r="E57" s="1">
        <v>24.023</v>
      </c>
      <c r="F57" s="5">
        <f t="shared" si="0"/>
        <v>-2.0184999999999995</v>
      </c>
      <c r="G57" s="6"/>
      <c r="H57" s="1">
        <v>0.13136500000000001</v>
      </c>
      <c r="I57" s="1">
        <v>0.149062</v>
      </c>
      <c r="J57" s="5">
        <f t="shared" si="1"/>
        <v>-1.7696999999999991E-2</v>
      </c>
      <c r="K57" s="6"/>
      <c r="L57" s="1">
        <v>0.48220000000000002</v>
      </c>
      <c r="M57" s="1">
        <v>0.42899999999999999</v>
      </c>
      <c r="N57" s="8">
        <f t="shared" si="2"/>
        <v>5.3200000000000025E-2</v>
      </c>
      <c r="O57" s="7"/>
      <c r="P57" s="1">
        <v>0.38019999999999998</v>
      </c>
      <c r="Q57" s="1">
        <v>0.34339999999999998</v>
      </c>
      <c r="R57" s="8">
        <f t="shared" si="3"/>
        <v>3.6799999999999999E-2</v>
      </c>
    </row>
    <row r="58" spans="2:18" s="2" customFormat="1">
      <c r="B58">
        <v>-2</v>
      </c>
      <c r="C58">
        <v>2</v>
      </c>
      <c r="D58" s="1">
        <v>23.7851</v>
      </c>
      <c r="E58" s="1">
        <v>23.860900000000001</v>
      </c>
      <c r="F58" s="5">
        <f t="shared" si="0"/>
        <v>-7.5800000000000978E-2</v>
      </c>
      <c r="G58" s="6"/>
      <c r="H58" s="1">
        <v>0.15112200000000001</v>
      </c>
      <c r="I58" s="1">
        <v>0.154588</v>
      </c>
      <c r="J58" s="5">
        <f t="shared" si="1"/>
        <v>-3.4659999999999969E-3</v>
      </c>
      <c r="K58" s="6"/>
      <c r="L58" s="1">
        <v>0.45150000000000001</v>
      </c>
      <c r="M58" s="1">
        <v>0.41360000000000002</v>
      </c>
      <c r="N58" s="8">
        <f t="shared" si="2"/>
        <v>3.7899999999999989E-2</v>
      </c>
      <c r="O58" s="7"/>
      <c r="P58" s="1">
        <v>0.32840000000000003</v>
      </c>
      <c r="Q58" s="1">
        <v>0.29799999999999999</v>
      </c>
      <c r="R58" s="8">
        <f t="shared" si="3"/>
        <v>3.0400000000000038E-2</v>
      </c>
    </row>
    <row r="59" spans="2:18" s="2" customFormat="1">
      <c r="B59">
        <v>-1</v>
      </c>
      <c r="C59">
        <v>2</v>
      </c>
      <c r="D59" s="1">
        <v>22.5748</v>
      </c>
      <c r="E59" s="1">
        <v>21.787600000000001</v>
      </c>
      <c r="F59" s="5">
        <f t="shared" si="0"/>
        <v>0.78719999999999857</v>
      </c>
      <c r="G59" s="6"/>
      <c r="H59" s="1">
        <v>0.132297</v>
      </c>
      <c r="I59" s="1">
        <v>0.13269400000000001</v>
      </c>
      <c r="J59" s="5">
        <f t="shared" si="1"/>
        <v>-3.9700000000000846E-4</v>
      </c>
      <c r="K59" s="6"/>
      <c r="L59" s="1">
        <v>0.47439999999999999</v>
      </c>
      <c r="M59" s="1">
        <v>0.52049999999999996</v>
      </c>
      <c r="N59" s="8">
        <f t="shared" si="2"/>
        <v>-4.6099999999999974E-2</v>
      </c>
      <c r="O59" s="7"/>
      <c r="P59" s="1">
        <v>0.40870000000000001</v>
      </c>
      <c r="Q59" s="1">
        <v>0.4254</v>
      </c>
      <c r="R59" s="8">
        <f t="shared" si="3"/>
        <v>-1.6699999999999993E-2</v>
      </c>
    </row>
    <row r="60" spans="2:18" s="2" customFormat="1">
      <c r="B60">
        <v>0</v>
      </c>
      <c r="C60">
        <v>2</v>
      </c>
      <c r="D60" s="1">
        <v>23.161100000000001</v>
      </c>
      <c r="E60" s="1">
        <v>21.649899999999999</v>
      </c>
      <c r="F60" s="5">
        <f t="shared" si="0"/>
        <v>1.5112000000000023</v>
      </c>
      <c r="G60" s="6"/>
      <c r="H60" s="1">
        <v>0.137681</v>
      </c>
      <c r="I60" s="1">
        <v>0.131351</v>
      </c>
      <c r="J60" s="5">
        <f t="shared" si="1"/>
        <v>6.3300000000000023E-3</v>
      </c>
      <c r="K60" s="6"/>
      <c r="L60" s="1">
        <v>0.44390000000000002</v>
      </c>
      <c r="M60" s="1">
        <v>0.49680000000000002</v>
      </c>
      <c r="N60" s="8">
        <f t="shared" si="2"/>
        <v>-5.2900000000000003E-2</v>
      </c>
      <c r="O60" s="7"/>
      <c r="P60" s="1">
        <v>0.35260000000000002</v>
      </c>
      <c r="Q60" s="1">
        <v>0.41920000000000002</v>
      </c>
      <c r="R60" s="8">
        <f t="shared" si="3"/>
        <v>-6.6599999999999993E-2</v>
      </c>
    </row>
    <row r="61" spans="2:18" s="2" customFormat="1">
      <c r="B61">
        <v>1</v>
      </c>
      <c r="C61">
        <v>2</v>
      </c>
      <c r="D61" s="1">
        <v>24.42</v>
      </c>
      <c r="E61" s="1">
        <v>22.6629</v>
      </c>
      <c r="F61" s="5">
        <f t="shared" si="0"/>
        <v>1.7571000000000012</v>
      </c>
      <c r="G61" s="6"/>
      <c r="H61" s="1">
        <v>0.146229</v>
      </c>
      <c r="I61" s="1">
        <v>0.14216100000000001</v>
      </c>
      <c r="J61" s="5">
        <f t="shared" si="1"/>
        <v>4.0679999999999883E-3</v>
      </c>
      <c r="K61" s="6"/>
      <c r="L61" s="1">
        <v>0.45610000000000001</v>
      </c>
      <c r="M61" s="1">
        <v>0.47120000000000001</v>
      </c>
      <c r="N61" s="8">
        <f t="shared" si="2"/>
        <v>-1.5100000000000002E-2</v>
      </c>
      <c r="O61" s="7"/>
      <c r="P61" s="1">
        <v>0.35899999999999999</v>
      </c>
      <c r="Q61" s="1">
        <v>0.33600000000000002</v>
      </c>
      <c r="R61" s="8">
        <f t="shared" si="3"/>
        <v>2.2999999999999965E-2</v>
      </c>
    </row>
    <row r="62" spans="2:18" s="2" customFormat="1">
      <c r="B62">
        <v>2</v>
      </c>
      <c r="C62">
        <v>2</v>
      </c>
      <c r="D62" s="1">
        <v>22.810700000000001</v>
      </c>
      <c r="E62" s="1">
        <v>23.401199999999999</v>
      </c>
      <c r="F62" s="5">
        <f t="shared" si="0"/>
        <v>-0.59049999999999869</v>
      </c>
      <c r="G62" s="6"/>
      <c r="H62" s="1">
        <v>0.14008399999999999</v>
      </c>
      <c r="I62" s="1">
        <v>0.14721699999999999</v>
      </c>
      <c r="J62" s="5">
        <f t="shared" si="1"/>
        <v>-7.1330000000000005E-3</v>
      </c>
      <c r="K62" s="6"/>
      <c r="L62" s="1">
        <v>0.43309999999999998</v>
      </c>
      <c r="M62" s="1">
        <v>0.41339999999999999</v>
      </c>
      <c r="N62" s="8">
        <f t="shared" si="2"/>
        <v>1.9699999999999995E-2</v>
      </c>
      <c r="O62" s="7"/>
      <c r="P62" s="1">
        <v>0.34129999999999999</v>
      </c>
      <c r="Q62" s="1">
        <v>0.34179999999999999</v>
      </c>
      <c r="R62" s="8">
        <f t="shared" si="3"/>
        <v>-5.0000000000000044E-4</v>
      </c>
    </row>
    <row r="63" spans="2:18" s="2" customFormat="1">
      <c r="B63">
        <v>3</v>
      </c>
      <c r="C63">
        <v>2</v>
      </c>
      <c r="D63" s="1">
        <v>24.6526</v>
      </c>
      <c r="E63" s="1">
        <v>25.789300000000001</v>
      </c>
      <c r="F63" s="5">
        <f t="shared" si="0"/>
        <v>-1.1367000000000012</v>
      </c>
      <c r="G63" s="6"/>
      <c r="H63" s="1">
        <v>0.15459200000000001</v>
      </c>
      <c r="I63" s="1">
        <v>0.15958900000000001</v>
      </c>
      <c r="J63" s="5">
        <f t="shared" si="1"/>
        <v>-4.9970000000000014E-3</v>
      </c>
      <c r="K63" s="6"/>
      <c r="L63" s="1">
        <v>0.41889999999999999</v>
      </c>
      <c r="M63" s="1">
        <v>0.43190000000000001</v>
      </c>
      <c r="N63" s="8">
        <f t="shared" si="2"/>
        <v>-1.3000000000000012E-2</v>
      </c>
      <c r="O63" s="7"/>
      <c r="P63" s="1">
        <v>0.30909999999999999</v>
      </c>
      <c r="Q63" s="1">
        <v>0.3226</v>
      </c>
      <c r="R63" s="8">
        <f t="shared" si="3"/>
        <v>-1.3500000000000012E-2</v>
      </c>
    </row>
    <row r="64" spans="2:18" s="2" customFormat="1">
      <c r="B64">
        <v>4</v>
      </c>
      <c r="C64">
        <v>2</v>
      </c>
      <c r="D64" s="1">
        <v>21.207999999999998</v>
      </c>
      <c r="E64" s="1">
        <v>20.129799999999999</v>
      </c>
      <c r="F64" s="5">
        <f t="shared" si="0"/>
        <v>1.0781999999999989</v>
      </c>
      <c r="G64" s="6"/>
      <c r="H64" s="1">
        <v>0.13247999999999999</v>
      </c>
      <c r="I64" s="1">
        <v>0.12270399999999999</v>
      </c>
      <c r="J64" s="5">
        <f t="shared" si="1"/>
        <v>9.775999999999993E-3</v>
      </c>
      <c r="K64" s="6"/>
      <c r="L64" s="1">
        <v>0.49490000000000001</v>
      </c>
      <c r="M64" s="1">
        <v>0.52080000000000004</v>
      </c>
      <c r="N64" s="8">
        <f t="shared" si="2"/>
        <v>-2.5900000000000034E-2</v>
      </c>
      <c r="O64" s="7"/>
      <c r="P64" s="1">
        <v>0.39019999999999999</v>
      </c>
      <c r="Q64" s="1">
        <v>0.4405</v>
      </c>
      <c r="R64" s="8">
        <f t="shared" si="3"/>
        <v>-5.0300000000000011E-2</v>
      </c>
    </row>
    <row r="65" spans="2:18" s="2" customFormat="1">
      <c r="B65">
        <v>3</v>
      </c>
      <c r="C65">
        <v>3</v>
      </c>
      <c r="D65" s="1">
        <v>21.875599999999999</v>
      </c>
      <c r="E65" s="1">
        <v>15.0585</v>
      </c>
      <c r="F65" s="5">
        <f t="shared" si="0"/>
        <v>6.8170999999999982</v>
      </c>
      <c r="G65" s="6"/>
      <c r="H65" s="1">
        <v>0.136185</v>
      </c>
      <c r="I65" s="1">
        <v>0.14313699999999999</v>
      </c>
      <c r="J65" s="5">
        <f t="shared" si="1"/>
        <v>-6.951999999999986E-3</v>
      </c>
      <c r="K65" s="6"/>
      <c r="L65" s="1">
        <v>0.47239999999999999</v>
      </c>
      <c r="M65" s="1">
        <v>0.46679999999999999</v>
      </c>
      <c r="N65" s="8">
        <f t="shared" si="2"/>
        <v>5.5999999999999939E-3</v>
      </c>
      <c r="O65" s="7"/>
      <c r="P65" s="1">
        <v>0.37480000000000002</v>
      </c>
      <c r="Q65" s="1">
        <v>0.3664</v>
      </c>
      <c r="R65" s="8">
        <f t="shared" si="3"/>
        <v>8.4000000000000186E-3</v>
      </c>
    </row>
    <row r="66" spans="2:18" s="2" customFormat="1">
      <c r="B66">
        <v>1</v>
      </c>
      <c r="C66">
        <v>3</v>
      </c>
      <c r="D66" s="1">
        <v>21.2896</v>
      </c>
      <c r="E66" s="1">
        <v>22.000399999999999</v>
      </c>
      <c r="F66" s="5">
        <f t="shared" si="0"/>
        <v>-0.71079999999999899</v>
      </c>
      <c r="G66" s="6"/>
      <c r="H66" s="1">
        <v>0.13952899999999999</v>
      </c>
      <c r="I66" s="1">
        <v>0.14492099999999999</v>
      </c>
      <c r="J66" s="5">
        <f t="shared" si="1"/>
        <v>-5.3920000000000079E-3</v>
      </c>
      <c r="K66" s="6"/>
      <c r="L66" s="1">
        <v>0.49020000000000002</v>
      </c>
      <c r="M66" s="1">
        <v>0.4778</v>
      </c>
      <c r="N66" s="8">
        <f t="shared" si="2"/>
        <v>1.2400000000000022E-2</v>
      </c>
      <c r="O66" s="7"/>
      <c r="P66" s="1">
        <v>0.35460000000000003</v>
      </c>
      <c r="Q66" s="1">
        <v>0.33210000000000001</v>
      </c>
      <c r="R66" s="8">
        <f t="shared" si="3"/>
        <v>2.250000000000002E-2</v>
      </c>
    </row>
    <row r="67" spans="2:18" s="2" customFormat="1">
      <c r="B67">
        <v>0</v>
      </c>
      <c r="C67">
        <v>3</v>
      </c>
      <c r="D67" s="1">
        <v>21.312200000000001</v>
      </c>
      <c r="E67" s="1">
        <v>23.3002</v>
      </c>
      <c r="F67" s="5">
        <f t="shared" si="0"/>
        <v>-1.9879999999999995</v>
      </c>
      <c r="G67" s="6"/>
      <c r="H67" s="1">
        <v>0.129493</v>
      </c>
      <c r="I67" s="1">
        <v>0.14544000000000001</v>
      </c>
      <c r="J67" s="5">
        <f t="shared" si="1"/>
        <v>-1.5947000000000017E-2</v>
      </c>
      <c r="K67" s="6"/>
      <c r="L67" s="1">
        <v>0.53469999999999995</v>
      </c>
      <c r="M67" s="1">
        <v>0.46949999999999997</v>
      </c>
      <c r="N67" s="8">
        <f t="shared" si="2"/>
        <v>6.519999999999998E-2</v>
      </c>
      <c r="O67" s="7"/>
      <c r="P67" s="1">
        <v>0.44369999999999998</v>
      </c>
      <c r="Q67" s="1">
        <v>0.3291</v>
      </c>
      <c r="R67" s="8">
        <f t="shared" si="3"/>
        <v>0.11459999999999998</v>
      </c>
    </row>
    <row r="68" spans="2:18" s="2" customFormat="1">
      <c r="B68">
        <v>-1</v>
      </c>
      <c r="C68">
        <v>3</v>
      </c>
      <c r="D68" s="1">
        <v>21.597999999999999</v>
      </c>
      <c r="E68" s="1">
        <v>22.839200000000002</v>
      </c>
      <c r="F68" s="5">
        <f t="shared" ref="F68:F72" si="4">D68-E68</f>
        <v>-1.2412000000000027</v>
      </c>
      <c r="G68" s="6"/>
      <c r="H68" s="1">
        <v>0.13136</v>
      </c>
      <c r="I68" s="1">
        <v>0.13946500000000001</v>
      </c>
      <c r="J68" s="5">
        <f t="shared" ref="J68:J72" si="5">H68-I68</f>
        <v>-8.1050000000000011E-3</v>
      </c>
      <c r="K68" s="6"/>
      <c r="L68" s="1">
        <v>0.47560000000000002</v>
      </c>
      <c r="M68" s="1">
        <v>0.48170000000000002</v>
      </c>
      <c r="N68" s="8">
        <f t="shared" ref="N68:N72" si="6">L68-M68</f>
        <v>-6.0999999999999943E-3</v>
      </c>
      <c r="O68" s="7"/>
      <c r="P68" s="1">
        <v>0.38069999999999998</v>
      </c>
      <c r="Q68" s="1">
        <v>0.36070000000000002</v>
      </c>
      <c r="R68" s="8">
        <f t="shared" ref="R68:R72" si="7">P68-Q68</f>
        <v>1.9999999999999962E-2</v>
      </c>
    </row>
    <row r="69" spans="2:18" s="2" customFormat="1">
      <c r="B69">
        <v>-2</v>
      </c>
      <c r="C69">
        <v>3</v>
      </c>
      <c r="D69" s="1">
        <v>22.675999999999998</v>
      </c>
      <c r="E69" s="1">
        <v>0.14683599999999999</v>
      </c>
      <c r="F69" s="5">
        <f t="shared" si="4"/>
        <v>22.529163999999998</v>
      </c>
      <c r="G69" s="6"/>
      <c r="H69" s="1">
        <v>0.137573</v>
      </c>
      <c r="I69" s="1">
        <v>0.127832</v>
      </c>
      <c r="J69" s="5">
        <f t="shared" si="5"/>
        <v>9.7409999999999997E-3</v>
      </c>
      <c r="K69" s="6"/>
      <c r="L69" s="1">
        <v>0.42059999999999997</v>
      </c>
      <c r="M69" s="1">
        <v>0.47039999999999998</v>
      </c>
      <c r="N69" s="8">
        <f t="shared" si="6"/>
        <v>-4.9800000000000011E-2</v>
      </c>
      <c r="O69" s="7"/>
      <c r="P69" s="1">
        <v>0.35499999999999998</v>
      </c>
      <c r="Q69" s="1">
        <v>0.36520000000000002</v>
      </c>
      <c r="R69" s="8">
        <f t="shared" si="7"/>
        <v>-1.0200000000000042E-2</v>
      </c>
    </row>
    <row r="70" spans="2:18" s="2" customFormat="1">
      <c r="B70">
        <v>-1</v>
      </c>
      <c r="C70">
        <v>4</v>
      </c>
      <c r="D70" s="1">
        <v>20.019100000000002</v>
      </c>
      <c r="E70" s="1">
        <v>20.9194</v>
      </c>
      <c r="F70" s="5">
        <f t="shared" si="4"/>
        <v>-0.90029999999999788</v>
      </c>
      <c r="G70" s="6"/>
      <c r="H70" s="1">
        <v>0.12898200000000001</v>
      </c>
      <c r="I70" s="1">
        <v>0.13500899999999999</v>
      </c>
      <c r="J70" s="5">
        <f t="shared" si="5"/>
        <v>-6.0269999999999768E-3</v>
      </c>
      <c r="K70" s="6"/>
      <c r="L70" s="1">
        <v>0.50490000000000002</v>
      </c>
      <c r="M70" s="1">
        <v>0.47410000000000002</v>
      </c>
      <c r="N70" s="8">
        <f t="shared" si="6"/>
        <v>3.0799999999999994E-2</v>
      </c>
      <c r="O70" s="7"/>
      <c r="P70" s="1">
        <v>0.3997</v>
      </c>
      <c r="Q70" s="1">
        <v>0.37919999999999998</v>
      </c>
      <c r="R70" s="8">
        <f t="shared" si="7"/>
        <v>2.0500000000000018E-2</v>
      </c>
    </row>
    <row r="71" spans="2:18" s="2" customFormat="1">
      <c r="B71">
        <v>0</v>
      </c>
      <c r="C71">
        <v>4</v>
      </c>
      <c r="D71" s="1">
        <v>21.9328</v>
      </c>
      <c r="E71" s="1">
        <v>20.7531</v>
      </c>
      <c r="F71" s="5">
        <f t="shared" si="4"/>
        <v>1.1797000000000004</v>
      </c>
      <c r="G71" s="6"/>
      <c r="H71" s="1">
        <v>0.147123</v>
      </c>
      <c r="I71" s="1">
        <v>0.126336</v>
      </c>
      <c r="J71" s="5">
        <f t="shared" si="5"/>
        <v>2.0787E-2</v>
      </c>
      <c r="K71" s="6"/>
      <c r="L71" s="1">
        <v>0.44069999999999998</v>
      </c>
      <c r="M71" s="1">
        <v>0.5212</v>
      </c>
      <c r="N71" s="8">
        <f t="shared" si="6"/>
        <v>-8.0500000000000016E-2</v>
      </c>
      <c r="O71" s="7"/>
      <c r="P71" s="1">
        <v>0.2908</v>
      </c>
      <c r="Q71" s="1">
        <v>0.42649999999999999</v>
      </c>
      <c r="R71" s="8">
        <f t="shared" si="7"/>
        <v>-0.13569999999999999</v>
      </c>
    </row>
    <row r="72" spans="2:18" s="2" customFormat="1">
      <c r="B72">
        <v>1</v>
      </c>
      <c r="C72">
        <v>4</v>
      </c>
      <c r="D72" s="1">
        <v>6.7496499999999999</v>
      </c>
      <c r="E72" s="1">
        <v>7.0919699999999999</v>
      </c>
      <c r="F72" s="5">
        <f t="shared" si="4"/>
        <v>-0.34231999999999996</v>
      </c>
      <c r="G72" s="6"/>
      <c r="H72" s="1">
        <v>5.27083E-2</v>
      </c>
      <c r="I72" s="1">
        <v>6.4695500000000003E-2</v>
      </c>
      <c r="J72" s="5">
        <f t="shared" si="5"/>
        <v>-1.1987200000000003E-2</v>
      </c>
      <c r="K72" s="6"/>
      <c r="L72" s="1">
        <v>0.51400000000000001</v>
      </c>
      <c r="M72" s="1">
        <v>0.45800000000000002</v>
      </c>
      <c r="N72" s="8">
        <f t="shared" si="6"/>
        <v>5.5999999999999994E-2</v>
      </c>
      <c r="O72" s="7"/>
      <c r="P72" s="1">
        <v>0.3997</v>
      </c>
      <c r="Q72" s="1">
        <v>0.34939999999999999</v>
      </c>
      <c r="R72" s="8">
        <f t="shared" si="7"/>
        <v>5.0300000000000011E-2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5">
        <f>1/SQRT(D1*F1)</f>
        <v>8.2817332499992204</v>
      </c>
      <c r="D76" s="21">
        <f>AVERAGE(D4:E72)</f>
        <v>22.635343159420291</v>
      </c>
      <c r="E76" s="16"/>
      <c r="F76" s="16">
        <f>STDEV(F4:F72)</f>
        <v>3.2954159457736734</v>
      </c>
      <c r="G76" s="16"/>
      <c r="H76" s="17">
        <f>AVERAGE(H4:I72)</f>
        <v>0.14103086811594212</v>
      </c>
      <c r="I76" s="16"/>
      <c r="J76" s="16">
        <f>STDEV(J4:J72)</f>
        <v>1.2456752274969824E-2</v>
      </c>
      <c r="K76" s="16"/>
      <c r="L76" s="17">
        <f>AVERAGE(L4:M72)</f>
        <v>0.46514855072463779</v>
      </c>
      <c r="M76" s="16"/>
      <c r="N76" s="16">
        <f>STDEV(N4:N72)</f>
        <v>4.3477666362090606E-2</v>
      </c>
      <c r="O76" s="16"/>
      <c r="P76" s="17">
        <f>AVERAGE(P4:Q72)</f>
        <v>0.35837028985507252</v>
      </c>
      <c r="Q76" s="16"/>
      <c r="R76" s="22">
        <f>STDEV(R4:R72)</f>
        <v>4.6109870086046535E-2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D78" s="24"/>
      <c r="E78" s="25"/>
      <c r="F78" s="25" t="e">
        <f>F76/E76</f>
        <v>#DIV/0!</v>
      </c>
      <c r="G78" s="25"/>
      <c r="H78" s="25"/>
      <c r="I78" s="25"/>
      <c r="J78" s="25" t="e">
        <f>J76/I76</f>
        <v>#DIV/0!</v>
      </c>
      <c r="K78" s="25"/>
      <c r="L78" s="25"/>
      <c r="M78" s="25"/>
      <c r="N78" s="25">
        <f>N76</f>
        <v>4.3477666362090606E-2</v>
      </c>
      <c r="O78" s="25"/>
      <c r="P78" s="25"/>
      <c r="Q78" s="25"/>
      <c r="R78" s="26">
        <f>R76</f>
        <v>4.6109870086046535E-2</v>
      </c>
    </row>
    <row r="84" spans="2:18" s="2" customFormat="1">
      <c r="B84">
        <v>2</v>
      </c>
      <c r="C84">
        <v>3</v>
      </c>
      <c r="D84" s="1">
        <v>1.0549900000000001</v>
      </c>
      <c r="E84" s="1">
        <v>7.5900000000000002E-4</v>
      </c>
      <c r="F84" s="5">
        <f>D84-E84</f>
        <v>1.0542310000000001</v>
      </c>
      <c r="G84" s="6"/>
      <c r="H84" s="1">
        <v>1.5792899999999999E-2</v>
      </c>
      <c r="I84" s="1">
        <v>3.1223999999999998E-5</v>
      </c>
      <c r="J84" s="5">
        <f>H84-I84</f>
        <v>1.5761675999999999E-2</v>
      </c>
      <c r="K84" s="6"/>
      <c r="L84" s="1">
        <v>0.48799999999999999</v>
      </c>
      <c r="M84" s="1">
        <v>-8888889</v>
      </c>
      <c r="N84" s="8">
        <f>L84-M84</f>
        <v>8888889.4879999999</v>
      </c>
      <c r="O84" s="7"/>
      <c r="P84" s="1">
        <v>0.35589999999999999</v>
      </c>
      <c r="Q84" s="1">
        <v>-8888889</v>
      </c>
      <c r="R84" s="8">
        <f>P84-Q84</f>
        <v>8888889.3559000008</v>
      </c>
    </row>
    <row r="85" spans="2:18" s="2" customFormat="1">
      <c r="B85">
        <v>-3</v>
      </c>
      <c r="C85">
        <v>3</v>
      </c>
      <c r="D85" s="1">
        <v>19.9816</v>
      </c>
      <c r="E85" s="1">
        <v>0.118031</v>
      </c>
      <c r="F85" s="5">
        <f>D85-E85</f>
        <v>19.863569000000002</v>
      </c>
      <c r="G85" s="6"/>
      <c r="H85" s="1">
        <v>0.12656600000000001</v>
      </c>
      <c r="I85" s="1">
        <v>5.9125899999999997E-3</v>
      </c>
      <c r="J85" s="5">
        <f>H85-I85</f>
        <v>0.12065341000000002</v>
      </c>
      <c r="K85" s="6"/>
      <c r="L85" s="1">
        <v>0.49390000000000001</v>
      </c>
      <c r="M85" s="1">
        <v>-8888889</v>
      </c>
      <c r="N85" s="8">
        <f>L85-M85</f>
        <v>8888889.4938999992</v>
      </c>
      <c r="O85" s="7"/>
      <c r="P85" s="1">
        <v>0.38679999999999998</v>
      </c>
      <c r="Q85" s="1">
        <v>0.34360000000000002</v>
      </c>
      <c r="R85" s="8">
        <f>P85-Q85</f>
        <v>4.3199999999999961E-2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80"/>
  <sheetViews>
    <sheetView topLeftCell="A52" workbookViewId="0">
      <selection activeCell="Q4" sqref="Q4:Q74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0.18</v>
      </c>
      <c r="E1" s="28" t="s">
        <v>19</v>
      </c>
      <c r="F1" s="29">
        <v>0.09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13.311</v>
      </c>
      <c r="E4" s="1">
        <v>13.835800000000001</v>
      </c>
      <c r="F4" s="5">
        <f>D4-E4</f>
        <v>-0.52480000000000082</v>
      </c>
      <c r="G4" s="6"/>
      <c r="H4" s="1">
        <v>7.9958199999999993E-2</v>
      </c>
      <c r="I4" s="1">
        <v>9.3770199999999998E-2</v>
      </c>
      <c r="J4" s="5">
        <f>H4-I4</f>
        <v>-1.3812000000000005E-2</v>
      </c>
      <c r="K4" s="6"/>
      <c r="L4" s="1">
        <v>0.43359999999999999</v>
      </c>
      <c r="M4" s="1">
        <v>0.36280000000000001</v>
      </c>
      <c r="N4" s="8">
        <f>L4-M4</f>
        <v>7.0799999999999974E-2</v>
      </c>
      <c r="O4" s="7"/>
      <c r="P4" s="1">
        <v>0.3931</v>
      </c>
      <c r="Q4" s="1">
        <v>0.30719999999999997</v>
      </c>
      <c r="R4" s="8">
        <f>P4-Q4</f>
        <v>8.5900000000000032E-2</v>
      </c>
    </row>
    <row r="5" spans="1:18" s="2" customFormat="1">
      <c r="B5">
        <v>0</v>
      </c>
      <c r="C5">
        <v>-4</v>
      </c>
      <c r="D5" s="1">
        <v>12.9818</v>
      </c>
      <c r="E5" s="1">
        <v>12.619300000000001</v>
      </c>
      <c r="F5" s="5">
        <f t="shared" ref="F5:F68" si="0">D5-E5</f>
        <v>0.36249999999999893</v>
      </c>
      <c r="G5" s="6"/>
      <c r="H5" s="1">
        <v>7.8915700000000005E-2</v>
      </c>
      <c r="I5" s="1">
        <v>7.7558600000000005E-2</v>
      </c>
      <c r="J5" s="5">
        <f t="shared" ref="J5:J68" si="1">H5-I5</f>
        <v>1.3571E-3</v>
      </c>
      <c r="K5" s="6"/>
      <c r="L5" s="1">
        <v>0.40849999999999997</v>
      </c>
      <c r="M5" s="1">
        <v>0.436</v>
      </c>
      <c r="N5" s="8">
        <f t="shared" ref="N5:N68" si="2">L5-M5</f>
        <v>-2.7500000000000024E-2</v>
      </c>
      <c r="O5" s="7"/>
      <c r="P5" s="1">
        <v>0.3569</v>
      </c>
      <c r="Q5" s="1">
        <v>0.37509999999999999</v>
      </c>
      <c r="R5" s="8">
        <f t="shared" ref="R5:R68" si="3">P5-Q5</f>
        <v>-1.8199999999999994E-2</v>
      </c>
    </row>
    <row r="6" spans="1:18" s="2" customFormat="1">
      <c r="B6">
        <v>1</v>
      </c>
      <c r="C6">
        <v>-4</v>
      </c>
      <c r="D6" s="1">
        <v>14.937200000000001</v>
      </c>
      <c r="E6" s="1">
        <v>12.3872</v>
      </c>
      <c r="F6" s="5">
        <f t="shared" si="0"/>
        <v>2.5500000000000007</v>
      </c>
      <c r="G6" s="6"/>
      <c r="H6" s="1">
        <v>9.4363500000000003E-2</v>
      </c>
      <c r="I6" s="1">
        <v>7.8618599999999997E-2</v>
      </c>
      <c r="J6" s="5">
        <f t="shared" si="1"/>
        <v>1.5744900000000006E-2</v>
      </c>
      <c r="K6" s="6"/>
      <c r="L6" s="1">
        <v>0.3584</v>
      </c>
      <c r="M6" s="1">
        <v>0.42709999999999998</v>
      </c>
      <c r="N6" s="8">
        <f t="shared" si="2"/>
        <v>-6.8699999999999983E-2</v>
      </c>
      <c r="O6" s="7"/>
      <c r="P6" s="1">
        <v>0.29120000000000001</v>
      </c>
      <c r="Q6" s="1">
        <v>0.3518</v>
      </c>
      <c r="R6" s="8">
        <f t="shared" si="3"/>
        <v>-6.0599999999999987E-2</v>
      </c>
    </row>
    <row r="7" spans="1:18" s="2" customFormat="1">
      <c r="B7">
        <v>3</v>
      </c>
      <c r="C7">
        <v>-3</v>
      </c>
      <c r="D7" s="1">
        <v>13.784000000000001</v>
      </c>
      <c r="E7" s="1">
        <v>12.915100000000001</v>
      </c>
      <c r="F7" s="5">
        <f t="shared" si="0"/>
        <v>0.86890000000000001</v>
      </c>
      <c r="G7" s="6"/>
      <c r="H7" s="1">
        <v>8.8050299999999998E-2</v>
      </c>
      <c r="I7" s="1">
        <v>8.1468499999999999E-2</v>
      </c>
      <c r="J7" s="5">
        <f t="shared" si="1"/>
        <v>6.5817999999999988E-3</v>
      </c>
      <c r="K7" s="6"/>
      <c r="L7" s="1">
        <v>0.37069999999999997</v>
      </c>
      <c r="M7" s="1">
        <v>0.44</v>
      </c>
      <c r="N7" s="8">
        <f t="shared" si="2"/>
        <v>-6.9300000000000028E-2</v>
      </c>
      <c r="O7" s="7"/>
      <c r="P7" s="1">
        <v>0.3306</v>
      </c>
      <c r="Q7" s="1">
        <v>0.37880000000000003</v>
      </c>
      <c r="R7" s="8">
        <f t="shared" si="3"/>
        <v>-4.8200000000000021E-2</v>
      </c>
    </row>
    <row r="8" spans="1:18" s="2" customFormat="1">
      <c r="B8">
        <v>2</v>
      </c>
      <c r="C8">
        <v>-3</v>
      </c>
      <c r="D8" s="1">
        <v>13.379899999999999</v>
      </c>
      <c r="E8" s="1">
        <v>14.276999999999999</v>
      </c>
      <c r="F8" s="5">
        <f t="shared" si="0"/>
        <v>-0.89710000000000001</v>
      </c>
      <c r="G8" s="6"/>
      <c r="H8" s="1">
        <v>8.3634799999999995E-2</v>
      </c>
      <c r="I8" s="1">
        <v>9.1630500000000004E-2</v>
      </c>
      <c r="J8" s="5">
        <f t="shared" si="1"/>
        <v>-7.9957000000000084E-3</v>
      </c>
      <c r="K8" s="6"/>
      <c r="L8" s="1">
        <v>0.42459999999999998</v>
      </c>
      <c r="M8" s="1">
        <v>0.37809999999999999</v>
      </c>
      <c r="N8" s="8">
        <f t="shared" si="2"/>
        <v>4.6499999999999986E-2</v>
      </c>
      <c r="O8" s="7"/>
      <c r="P8" s="1">
        <v>0.37959999999999999</v>
      </c>
      <c r="Q8" s="1">
        <v>0.27900000000000003</v>
      </c>
      <c r="R8" s="8">
        <f t="shared" si="3"/>
        <v>0.10059999999999997</v>
      </c>
    </row>
    <row r="9" spans="1:18" s="2" customFormat="1">
      <c r="B9">
        <v>1</v>
      </c>
      <c r="C9">
        <v>-3</v>
      </c>
      <c r="D9" s="1">
        <v>13.5969</v>
      </c>
      <c r="E9" s="1">
        <v>13.7355</v>
      </c>
      <c r="F9" s="5">
        <f t="shared" si="0"/>
        <v>-0.13860000000000028</v>
      </c>
      <c r="G9" s="6"/>
      <c r="H9" s="1">
        <v>8.5017999999999996E-2</v>
      </c>
      <c r="I9" s="1">
        <v>8.8904999999999998E-2</v>
      </c>
      <c r="J9" s="5">
        <f t="shared" si="1"/>
        <v>-3.8870000000000016E-3</v>
      </c>
      <c r="K9" s="6"/>
      <c r="L9" s="1">
        <v>0.43009999999999998</v>
      </c>
      <c r="M9" s="1">
        <v>0.37090000000000001</v>
      </c>
      <c r="N9" s="8">
        <f t="shared" si="2"/>
        <v>5.9199999999999975E-2</v>
      </c>
      <c r="O9" s="7"/>
      <c r="P9" s="1">
        <v>0.38190000000000002</v>
      </c>
      <c r="Q9" s="1">
        <v>0.27279999999999999</v>
      </c>
      <c r="R9" s="8">
        <f t="shared" si="3"/>
        <v>0.10910000000000003</v>
      </c>
    </row>
    <row r="10" spans="1:18" s="2" customFormat="1">
      <c r="B10">
        <v>0</v>
      </c>
      <c r="C10">
        <v>-3</v>
      </c>
      <c r="D10" s="1">
        <v>14.057399999999999</v>
      </c>
      <c r="E10" s="1">
        <v>14.127000000000001</v>
      </c>
      <c r="F10" s="5">
        <f t="shared" si="0"/>
        <v>-6.9600000000001216E-2</v>
      </c>
      <c r="G10" s="6"/>
      <c r="H10" s="1">
        <v>9.2414300000000005E-2</v>
      </c>
      <c r="I10" s="1">
        <v>8.4725800000000004E-2</v>
      </c>
      <c r="J10" s="5">
        <f t="shared" si="1"/>
        <v>7.6885000000000009E-3</v>
      </c>
      <c r="K10" s="6"/>
      <c r="L10" s="1">
        <v>0.35709999999999997</v>
      </c>
      <c r="M10" s="1">
        <v>0.41839999999999999</v>
      </c>
      <c r="N10" s="8">
        <f t="shared" si="2"/>
        <v>-6.1300000000000021E-2</v>
      </c>
      <c r="O10" s="7"/>
      <c r="P10" s="1">
        <v>0.314</v>
      </c>
      <c r="Q10" s="1">
        <v>0.37780000000000002</v>
      </c>
      <c r="R10" s="8">
        <f t="shared" si="3"/>
        <v>-6.3800000000000023E-2</v>
      </c>
    </row>
    <row r="11" spans="1:18" s="2" customFormat="1">
      <c r="B11">
        <v>-1</v>
      </c>
      <c r="C11">
        <v>-3</v>
      </c>
      <c r="D11" s="1">
        <v>12.7568</v>
      </c>
      <c r="E11" s="1">
        <v>13.434100000000001</v>
      </c>
      <c r="F11" s="5">
        <f t="shared" si="0"/>
        <v>-0.67730000000000068</v>
      </c>
      <c r="G11" s="6"/>
      <c r="H11" s="1">
        <v>7.9150499999999999E-2</v>
      </c>
      <c r="I11" s="1">
        <v>8.4294099999999997E-2</v>
      </c>
      <c r="J11" s="5">
        <f t="shared" si="1"/>
        <v>-5.1435999999999982E-3</v>
      </c>
      <c r="K11" s="6"/>
      <c r="L11" s="1">
        <v>0.42749999999999999</v>
      </c>
      <c r="M11" s="1">
        <v>0.43540000000000001</v>
      </c>
      <c r="N11" s="8">
        <f t="shared" si="2"/>
        <v>-7.9000000000000181E-3</v>
      </c>
      <c r="O11" s="7"/>
      <c r="P11" s="1">
        <v>0.37469999999999998</v>
      </c>
      <c r="Q11" s="1">
        <v>0.36149999999999999</v>
      </c>
      <c r="R11" s="8">
        <f t="shared" si="3"/>
        <v>1.319999999999999E-2</v>
      </c>
    </row>
    <row r="12" spans="1:18" s="2" customFormat="1">
      <c r="B12">
        <v>-2</v>
      </c>
      <c r="C12">
        <v>-3</v>
      </c>
      <c r="D12" s="1">
        <v>13.678800000000001</v>
      </c>
      <c r="E12" s="1">
        <v>13.2378</v>
      </c>
      <c r="F12" s="5">
        <f t="shared" si="0"/>
        <v>0.44100000000000072</v>
      </c>
      <c r="G12" s="6"/>
      <c r="H12" s="1">
        <v>8.4112000000000006E-2</v>
      </c>
      <c r="I12" s="1">
        <v>8.2812200000000002E-2</v>
      </c>
      <c r="J12" s="5">
        <f t="shared" si="1"/>
        <v>1.2998000000000037E-3</v>
      </c>
      <c r="K12" s="6"/>
      <c r="L12" s="1">
        <v>0.39600000000000002</v>
      </c>
      <c r="M12" s="1">
        <v>0.4259</v>
      </c>
      <c r="N12" s="8">
        <f t="shared" si="2"/>
        <v>-2.9899999999999982E-2</v>
      </c>
      <c r="O12" s="7"/>
      <c r="P12" s="1">
        <v>0.34739999999999999</v>
      </c>
      <c r="Q12" s="1">
        <v>0.36149999999999999</v>
      </c>
      <c r="R12" s="8">
        <f t="shared" si="3"/>
        <v>-1.4100000000000001E-2</v>
      </c>
    </row>
    <row r="13" spans="1:18" s="2" customFormat="1">
      <c r="B13">
        <v>-3</v>
      </c>
      <c r="C13">
        <v>-3</v>
      </c>
      <c r="D13" s="1">
        <v>13.9046</v>
      </c>
      <c r="E13" s="1">
        <v>14.172000000000001</v>
      </c>
      <c r="F13" s="5">
        <f t="shared" si="0"/>
        <v>-0.2674000000000003</v>
      </c>
      <c r="G13" s="6"/>
      <c r="H13" s="1">
        <v>8.7165400000000004E-2</v>
      </c>
      <c r="I13" s="1">
        <v>9.3383900000000006E-2</v>
      </c>
      <c r="J13" s="5">
        <f t="shared" si="1"/>
        <v>-6.2185000000000018E-3</v>
      </c>
      <c r="K13" s="6"/>
      <c r="L13" s="1">
        <v>0.3931</v>
      </c>
      <c r="M13" s="1">
        <v>0.38479999999999998</v>
      </c>
      <c r="N13" s="8">
        <f t="shared" si="2"/>
        <v>8.3000000000000296E-3</v>
      </c>
      <c r="O13" s="7"/>
      <c r="P13" s="1">
        <v>0.34449999999999997</v>
      </c>
      <c r="Q13" s="1">
        <v>0.35299999999999998</v>
      </c>
      <c r="R13" s="8">
        <f t="shared" si="3"/>
        <v>-8.5000000000000075E-3</v>
      </c>
    </row>
    <row r="14" spans="1:18" s="2" customFormat="1">
      <c r="B14">
        <v>-4</v>
      </c>
      <c r="C14">
        <v>-2</v>
      </c>
      <c r="D14" s="1">
        <v>13.780900000000001</v>
      </c>
      <c r="E14" s="1">
        <v>13.1152</v>
      </c>
      <c r="F14" s="5">
        <f t="shared" si="0"/>
        <v>0.66570000000000107</v>
      </c>
      <c r="G14" s="6"/>
      <c r="H14" s="1">
        <v>8.72145E-2</v>
      </c>
      <c r="I14" s="1">
        <v>8.7701899999999999E-2</v>
      </c>
      <c r="J14" s="5">
        <f t="shared" si="1"/>
        <v>-4.8739999999999895E-4</v>
      </c>
      <c r="K14" s="6"/>
      <c r="L14" s="1">
        <v>0.39779999999999999</v>
      </c>
      <c r="M14" s="1">
        <v>0.42820000000000003</v>
      </c>
      <c r="N14" s="8">
        <f t="shared" si="2"/>
        <v>-3.0400000000000038E-2</v>
      </c>
      <c r="O14" s="7"/>
      <c r="P14" s="1">
        <v>0.34599999999999997</v>
      </c>
      <c r="Q14" s="1">
        <v>0.34439999999999998</v>
      </c>
      <c r="R14" s="8">
        <f t="shared" si="3"/>
        <v>1.5999999999999903E-3</v>
      </c>
    </row>
    <row r="15" spans="1:18" s="2" customFormat="1">
      <c r="B15">
        <v>-3</v>
      </c>
      <c r="C15">
        <v>-2</v>
      </c>
      <c r="D15" s="1">
        <v>13.8657</v>
      </c>
      <c r="E15" s="1">
        <v>14.6408</v>
      </c>
      <c r="F15" s="5">
        <f t="shared" si="0"/>
        <v>-0.77510000000000012</v>
      </c>
      <c r="G15" s="6"/>
      <c r="H15" s="1">
        <v>8.6250800000000002E-2</v>
      </c>
      <c r="I15" s="1">
        <v>9.1539800000000004E-2</v>
      </c>
      <c r="J15" s="5">
        <f t="shared" si="1"/>
        <v>-5.289000000000002E-3</v>
      </c>
      <c r="K15" s="6"/>
      <c r="L15" s="1">
        <v>0.38790000000000002</v>
      </c>
      <c r="M15" s="1">
        <v>0.38080000000000003</v>
      </c>
      <c r="N15" s="8">
        <f t="shared" si="2"/>
        <v>7.0999999999999952E-3</v>
      </c>
      <c r="O15" s="7"/>
      <c r="P15" s="1">
        <v>0.3165</v>
      </c>
      <c r="Q15" s="1">
        <v>0.34749999999999998</v>
      </c>
      <c r="R15" s="8">
        <f t="shared" si="3"/>
        <v>-3.0999999999999972E-2</v>
      </c>
    </row>
    <row r="16" spans="1:18" s="2" customFormat="1">
      <c r="B16">
        <v>-2</v>
      </c>
      <c r="C16">
        <v>-2</v>
      </c>
      <c r="D16" s="1">
        <v>14.0297</v>
      </c>
      <c r="E16" s="1">
        <v>14.7735</v>
      </c>
      <c r="F16" s="5">
        <f t="shared" si="0"/>
        <v>-0.74380000000000024</v>
      </c>
      <c r="G16" s="6"/>
      <c r="H16" s="1">
        <v>8.8315099999999994E-2</v>
      </c>
      <c r="I16" s="1">
        <v>8.8293800000000006E-2</v>
      </c>
      <c r="J16" s="5">
        <f t="shared" si="1"/>
        <v>2.1299999999987995E-5</v>
      </c>
      <c r="K16" s="6"/>
      <c r="L16" s="1">
        <v>0.39850000000000002</v>
      </c>
      <c r="M16" s="1">
        <v>0.39340000000000003</v>
      </c>
      <c r="N16" s="8">
        <f t="shared" si="2"/>
        <v>5.0999999999999934E-3</v>
      </c>
      <c r="O16" s="7"/>
      <c r="P16" s="1">
        <v>0.33860000000000001</v>
      </c>
      <c r="Q16" s="1">
        <v>0.3579</v>
      </c>
      <c r="R16" s="8">
        <f t="shared" si="3"/>
        <v>-1.9299999999999984E-2</v>
      </c>
    </row>
    <row r="17" spans="2:18" s="2" customFormat="1">
      <c r="B17">
        <v>-1</v>
      </c>
      <c r="C17">
        <v>-2</v>
      </c>
      <c r="D17" s="1">
        <v>13.2568</v>
      </c>
      <c r="E17" s="1">
        <v>13.311400000000001</v>
      </c>
      <c r="F17" s="5">
        <f t="shared" si="0"/>
        <v>-5.4600000000000648E-2</v>
      </c>
      <c r="G17" s="6"/>
      <c r="H17" s="1">
        <v>8.0515199999999995E-2</v>
      </c>
      <c r="I17" s="1">
        <v>8.5519499999999998E-2</v>
      </c>
      <c r="J17" s="5">
        <f t="shared" si="1"/>
        <v>-5.0043000000000032E-3</v>
      </c>
      <c r="K17" s="6"/>
      <c r="L17" s="1">
        <v>0.43830000000000002</v>
      </c>
      <c r="M17" s="1">
        <v>0.38240000000000002</v>
      </c>
      <c r="N17" s="8">
        <f t="shared" si="2"/>
        <v>5.5900000000000005E-2</v>
      </c>
      <c r="O17" s="7"/>
      <c r="P17" s="1">
        <v>0.3921</v>
      </c>
      <c r="Q17" s="1">
        <v>0.3417</v>
      </c>
      <c r="R17" s="8">
        <f t="shared" si="3"/>
        <v>5.04E-2</v>
      </c>
    </row>
    <row r="18" spans="2:18" s="2" customFormat="1">
      <c r="B18">
        <v>0</v>
      </c>
      <c r="C18">
        <v>-2</v>
      </c>
      <c r="D18" s="1">
        <v>12.9499</v>
      </c>
      <c r="E18" s="1">
        <v>13.0587</v>
      </c>
      <c r="F18" s="5">
        <f t="shared" si="0"/>
        <v>-0.10880000000000045</v>
      </c>
      <c r="G18" s="6"/>
      <c r="H18" s="1">
        <v>7.87741E-2</v>
      </c>
      <c r="I18" s="1">
        <v>8.0669500000000005E-2</v>
      </c>
      <c r="J18" s="5">
        <f t="shared" si="1"/>
        <v>-1.8954000000000054E-3</v>
      </c>
      <c r="K18" s="6"/>
      <c r="L18" s="1">
        <v>0.4365</v>
      </c>
      <c r="M18" s="1">
        <v>0.4199</v>
      </c>
      <c r="N18" s="8">
        <f t="shared" si="2"/>
        <v>1.6600000000000004E-2</v>
      </c>
      <c r="O18" s="7"/>
      <c r="P18" s="1">
        <v>0.39410000000000001</v>
      </c>
      <c r="Q18" s="1">
        <v>0.3826</v>
      </c>
      <c r="R18" s="8">
        <f t="shared" si="3"/>
        <v>1.150000000000001E-2</v>
      </c>
    </row>
    <row r="19" spans="2:18" s="2" customFormat="1">
      <c r="B19">
        <v>1</v>
      </c>
      <c r="C19">
        <v>-2</v>
      </c>
      <c r="D19" s="1">
        <v>14.495699999999999</v>
      </c>
      <c r="E19" s="1">
        <v>13.440099999999999</v>
      </c>
      <c r="F19" s="5">
        <f t="shared" si="0"/>
        <v>1.0556000000000001</v>
      </c>
      <c r="G19" s="6"/>
      <c r="H19" s="1">
        <v>8.95928E-2</v>
      </c>
      <c r="I19" s="1">
        <v>8.2611699999999996E-2</v>
      </c>
      <c r="J19" s="5">
        <f t="shared" si="1"/>
        <v>6.981100000000004E-3</v>
      </c>
      <c r="K19" s="6"/>
      <c r="L19" s="1">
        <v>0.37080000000000002</v>
      </c>
      <c r="M19" s="1">
        <v>0.37940000000000002</v>
      </c>
      <c r="N19" s="8">
        <f t="shared" si="2"/>
        <v>-8.5999999999999965E-3</v>
      </c>
      <c r="O19" s="7"/>
      <c r="P19" s="1">
        <v>0.33800000000000002</v>
      </c>
      <c r="Q19" s="1">
        <v>0.32650000000000001</v>
      </c>
      <c r="R19" s="8">
        <f t="shared" si="3"/>
        <v>1.150000000000001E-2</v>
      </c>
    </row>
    <row r="20" spans="2:18" s="2" customFormat="1">
      <c r="B20">
        <v>2</v>
      </c>
      <c r="C20">
        <v>-2</v>
      </c>
      <c r="D20" s="1">
        <v>13.667899999999999</v>
      </c>
      <c r="E20" s="1">
        <v>14.2613</v>
      </c>
      <c r="F20" s="5">
        <f t="shared" si="0"/>
        <v>-0.59340000000000082</v>
      </c>
      <c r="G20" s="6"/>
      <c r="H20" s="1">
        <v>8.4691699999999995E-2</v>
      </c>
      <c r="I20" s="1">
        <v>9.0339900000000001E-2</v>
      </c>
      <c r="J20" s="5">
        <f t="shared" si="1"/>
        <v>-5.648200000000006E-3</v>
      </c>
      <c r="K20" s="6"/>
      <c r="L20" s="1">
        <v>0.43580000000000002</v>
      </c>
      <c r="M20" s="1">
        <v>0.4007</v>
      </c>
      <c r="N20" s="8">
        <f t="shared" si="2"/>
        <v>3.510000000000002E-2</v>
      </c>
      <c r="O20" s="7"/>
      <c r="P20" s="1">
        <v>0.37830000000000003</v>
      </c>
      <c r="Q20" s="1">
        <v>0.33479999999999999</v>
      </c>
      <c r="R20" s="8">
        <f t="shared" si="3"/>
        <v>4.3500000000000039E-2</v>
      </c>
    </row>
    <row r="21" spans="2:18" s="2" customFormat="1">
      <c r="B21">
        <v>3</v>
      </c>
      <c r="C21">
        <v>-2</v>
      </c>
      <c r="D21" s="1">
        <v>13.5534</v>
      </c>
      <c r="E21" s="1">
        <v>13.9434</v>
      </c>
      <c r="F21" s="5">
        <f t="shared" si="0"/>
        <v>-0.39000000000000057</v>
      </c>
      <c r="G21" s="6"/>
      <c r="H21" s="1">
        <v>8.2921800000000004E-2</v>
      </c>
      <c r="I21" s="1">
        <v>8.6559999999999998E-2</v>
      </c>
      <c r="J21" s="5">
        <f t="shared" si="1"/>
        <v>-3.6381999999999942E-3</v>
      </c>
      <c r="K21" s="6"/>
      <c r="L21" s="1">
        <v>0.41670000000000001</v>
      </c>
      <c r="M21" s="1">
        <v>0.3831</v>
      </c>
      <c r="N21" s="8">
        <f t="shared" si="2"/>
        <v>3.3600000000000019E-2</v>
      </c>
      <c r="O21" s="7"/>
      <c r="P21" s="1">
        <v>0.378</v>
      </c>
      <c r="Q21" s="1">
        <v>0.34789999999999999</v>
      </c>
      <c r="R21" s="8">
        <f t="shared" si="3"/>
        <v>3.0100000000000016E-2</v>
      </c>
    </row>
    <row r="22" spans="2:18" s="2" customFormat="1">
      <c r="B22">
        <v>4</v>
      </c>
      <c r="C22">
        <v>-2</v>
      </c>
      <c r="D22" s="1">
        <v>13.566700000000001</v>
      </c>
      <c r="E22" s="1">
        <v>14.2447</v>
      </c>
      <c r="F22" s="5">
        <f t="shared" si="0"/>
        <v>-0.67799999999999905</v>
      </c>
      <c r="G22" s="6"/>
      <c r="H22" s="1">
        <v>8.6165500000000006E-2</v>
      </c>
      <c r="I22" s="1">
        <v>9.2178800000000005E-2</v>
      </c>
      <c r="J22" s="5">
        <f t="shared" si="1"/>
        <v>-6.0132999999999992E-3</v>
      </c>
      <c r="K22" s="6"/>
      <c r="L22" s="1">
        <v>0.38600000000000001</v>
      </c>
      <c r="M22" s="1">
        <v>0.32879999999999998</v>
      </c>
      <c r="N22" s="8">
        <f t="shared" si="2"/>
        <v>5.7200000000000029E-2</v>
      </c>
      <c r="O22" s="7"/>
      <c r="P22" s="1">
        <v>0.3533</v>
      </c>
      <c r="Q22" s="1">
        <v>0.28079999999999999</v>
      </c>
      <c r="R22" s="8">
        <f t="shared" si="3"/>
        <v>7.2500000000000009E-2</v>
      </c>
    </row>
    <row r="23" spans="2:18" s="2" customFormat="1">
      <c r="B23">
        <v>5</v>
      </c>
      <c r="C23">
        <v>-1</v>
      </c>
      <c r="D23" s="1">
        <v>14.250999999999999</v>
      </c>
      <c r="E23" s="1">
        <v>13.603300000000001</v>
      </c>
      <c r="F23" s="5">
        <f t="shared" si="0"/>
        <v>0.64769999999999861</v>
      </c>
      <c r="G23" s="6"/>
      <c r="H23" s="1">
        <v>9.2510800000000004E-2</v>
      </c>
      <c r="I23" s="1">
        <v>7.9600799999999999E-2</v>
      </c>
      <c r="J23" s="5">
        <f t="shared" si="1"/>
        <v>1.2910000000000005E-2</v>
      </c>
      <c r="K23" s="6"/>
      <c r="L23" s="1">
        <v>0.39779999999999999</v>
      </c>
      <c r="M23" s="1">
        <v>0.44069999999999998</v>
      </c>
      <c r="N23" s="8">
        <f t="shared" si="2"/>
        <v>-4.2899999999999994E-2</v>
      </c>
      <c r="O23" s="7"/>
      <c r="P23" s="1">
        <v>0.3387</v>
      </c>
      <c r="Q23" s="1">
        <v>0.3992</v>
      </c>
      <c r="R23" s="8">
        <f t="shared" si="3"/>
        <v>-6.0499999999999998E-2</v>
      </c>
    </row>
    <row r="24" spans="2:18" s="2" customFormat="1">
      <c r="B24">
        <v>4</v>
      </c>
      <c r="C24">
        <v>-1</v>
      </c>
      <c r="D24" s="1">
        <v>13.886200000000001</v>
      </c>
      <c r="E24" s="1">
        <v>13.251099999999999</v>
      </c>
      <c r="F24" s="5">
        <f t="shared" si="0"/>
        <v>0.63510000000000133</v>
      </c>
      <c r="G24" s="6"/>
      <c r="H24" s="1">
        <v>8.5270299999999993E-2</v>
      </c>
      <c r="I24" s="1">
        <v>8.2415699999999995E-2</v>
      </c>
      <c r="J24" s="5">
        <f t="shared" si="1"/>
        <v>2.8545999999999988E-3</v>
      </c>
      <c r="K24" s="6"/>
      <c r="L24" s="1">
        <v>0.3972</v>
      </c>
      <c r="M24" s="1">
        <v>0.432</v>
      </c>
      <c r="N24" s="8">
        <f t="shared" si="2"/>
        <v>-3.4799999999999998E-2</v>
      </c>
      <c r="O24" s="7"/>
      <c r="P24" s="1">
        <v>0.3407</v>
      </c>
      <c r="Q24" s="1">
        <v>0.38840000000000002</v>
      </c>
      <c r="R24" s="8">
        <f t="shared" si="3"/>
        <v>-4.770000000000002E-2</v>
      </c>
    </row>
    <row r="25" spans="2:18" s="2" customFormat="1">
      <c r="B25">
        <v>3</v>
      </c>
      <c r="C25">
        <v>-1</v>
      </c>
      <c r="D25" s="1">
        <v>13.609400000000001</v>
      </c>
      <c r="E25" s="1">
        <v>14.0441</v>
      </c>
      <c r="F25" s="5">
        <f t="shared" si="0"/>
        <v>-0.43469999999999942</v>
      </c>
      <c r="G25" s="6"/>
      <c r="H25" s="1">
        <v>8.2621399999999998E-2</v>
      </c>
      <c r="I25" s="1">
        <v>8.9038000000000006E-2</v>
      </c>
      <c r="J25" s="5">
        <f t="shared" si="1"/>
        <v>-6.4166000000000084E-3</v>
      </c>
      <c r="K25" s="6"/>
      <c r="L25" s="1">
        <v>0.42409999999999998</v>
      </c>
      <c r="M25" s="1">
        <v>0.39379999999999998</v>
      </c>
      <c r="N25" s="8">
        <f t="shared" si="2"/>
        <v>3.0299999999999994E-2</v>
      </c>
      <c r="O25" s="7"/>
      <c r="P25" s="1">
        <v>0.35549999999999998</v>
      </c>
      <c r="Q25" s="1">
        <v>0.32229999999999998</v>
      </c>
      <c r="R25" s="8">
        <f t="shared" si="3"/>
        <v>3.3200000000000007E-2</v>
      </c>
    </row>
    <row r="26" spans="2:18" s="2" customFormat="1">
      <c r="B26">
        <v>2</v>
      </c>
      <c r="C26">
        <v>-1</v>
      </c>
      <c r="D26" s="1">
        <v>13.411199999999999</v>
      </c>
      <c r="E26" s="1">
        <v>14.1775</v>
      </c>
      <c r="F26" s="5">
        <f t="shared" si="0"/>
        <v>-0.76630000000000109</v>
      </c>
      <c r="G26" s="6"/>
      <c r="H26" s="1">
        <v>8.1575599999999998E-2</v>
      </c>
      <c r="I26" s="1">
        <v>8.8019500000000001E-2</v>
      </c>
      <c r="J26" s="5">
        <f t="shared" si="1"/>
        <v>-6.4439000000000024E-3</v>
      </c>
      <c r="K26" s="6"/>
      <c r="L26" s="1">
        <v>0.42259999999999998</v>
      </c>
      <c r="M26" s="1">
        <v>0.3755</v>
      </c>
      <c r="N26" s="8">
        <f t="shared" si="2"/>
        <v>4.7099999999999975E-2</v>
      </c>
      <c r="O26" s="7"/>
      <c r="P26" s="1">
        <v>0.38529999999999998</v>
      </c>
      <c r="Q26" s="1">
        <v>0.34560000000000002</v>
      </c>
      <c r="R26" s="8">
        <f t="shared" si="3"/>
        <v>3.9699999999999958E-2</v>
      </c>
    </row>
    <row r="27" spans="2:18" s="2" customFormat="1">
      <c r="B27">
        <v>1</v>
      </c>
      <c r="C27">
        <v>-1</v>
      </c>
      <c r="D27" s="1">
        <v>14.3065</v>
      </c>
      <c r="E27" s="1">
        <v>14.3752</v>
      </c>
      <c r="F27" s="5">
        <f t="shared" si="0"/>
        <v>-6.8699999999999761E-2</v>
      </c>
      <c r="G27" s="6"/>
      <c r="H27" s="1">
        <v>8.9936600000000005E-2</v>
      </c>
      <c r="I27" s="1">
        <v>9.01425E-2</v>
      </c>
      <c r="J27" s="5">
        <f t="shared" si="1"/>
        <v>-2.0589999999999498E-4</v>
      </c>
      <c r="K27" s="6"/>
      <c r="L27" s="1">
        <v>0.37369999999999998</v>
      </c>
      <c r="M27" s="1">
        <v>0.37180000000000002</v>
      </c>
      <c r="N27" s="8">
        <f t="shared" si="2"/>
        <v>1.8999999999999573E-3</v>
      </c>
      <c r="O27" s="7"/>
      <c r="P27" s="1">
        <v>0.34060000000000001</v>
      </c>
      <c r="Q27" s="1">
        <v>0.31419999999999998</v>
      </c>
      <c r="R27" s="8">
        <f t="shared" si="3"/>
        <v>2.6400000000000035E-2</v>
      </c>
    </row>
    <row r="28" spans="2:18" s="2" customFormat="1">
      <c r="B28">
        <v>0</v>
      </c>
      <c r="C28">
        <v>-1</v>
      </c>
      <c r="D28" s="1">
        <v>12.874499999999999</v>
      </c>
      <c r="E28" s="1">
        <v>13.5443</v>
      </c>
      <c r="F28" s="5">
        <f t="shared" si="0"/>
        <v>-0.6698000000000004</v>
      </c>
      <c r="G28" s="6"/>
      <c r="H28" s="1">
        <v>7.9533900000000005E-2</v>
      </c>
      <c r="I28" s="1">
        <v>8.4493700000000005E-2</v>
      </c>
      <c r="J28" s="5">
        <f t="shared" si="1"/>
        <v>-4.9598000000000003E-3</v>
      </c>
      <c r="K28" s="6"/>
      <c r="L28" s="1">
        <v>0.4511</v>
      </c>
      <c r="M28" s="1">
        <v>0.4194</v>
      </c>
      <c r="N28" s="8">
        <f t="shared" si="2"/>
        <v>3.1700000000000006E-2</v>
      </c>
      <c r="O28" s="7"/>
      <c r="P28" s="1">
        <v>0.4209</v>
      </c>
      <c r="Q28" s="1">
        <v>0.3594</v>
      </c>
      <c r="R28" s="8">
        <f t="shared" si="3"/>
        <v>6.1499999999999999E-2</v>
      </c>
    </row>
    <row r="29" spans="2:18" s="2" customFormat="1">
      <c r="B29">
        <v>-1</v>
      </c>
      <c r="C29">
        <v>-1</v>
      </c>
      <c r="D29" s="1">
        <v>13.5055</v>
      </c>
      <c r="E29" s="1">
        <v>14.2531</v>
      </c>
      <c r="F29" s="5">
        <f t="shared" si="0"/>
        <v>-0.74760000000000026</v>
      </c>
      <c r="G29" s="6"/>
      <c r="H29" s="1">
        <v>8.4536899999999998E-2</v>
      </c>
      <c r="I29" s="1">
        <v>8.7406600000000001E-2</v>
      </c>
      <c r="J29" s="5">
        <f t="shared" si="1"/>
        <v>-2.8697000000000028E-3</v>
      </c>
      <c r="K29" s="6"/>
      <c r="L29" s="1">
        <v>0.3679</v>
      </c>
      <c r="M29" s="1">
        <v>0.36230000000000001</v>
      </c>
      <c r="N29" s="8">
        <f t="shared" si="2"/>
        <v>5.5999999999999939E-3</v>
      </c>
      <c r="O29" s="7"/>
      <c r="P29" s="1">
        <v>0.31369999999999998</v>
      </c>
      <c r="Q29" s="1">
        <v>0.31480000000000002</v>
      </c>
      <c r="R29" s="8">
        <f t="shared" si="3"/>
        <v>-1.1000000000000454E-3</v>
      </c>
    </row>
    <row r="30" spans="2:18" s="2" customFormat="1">
      <c r="B30">
        <v>-2</v>
      </c>
      <c r="C30">
        <v>-1</v>
      </c>
      <c r="D30" s="1">
        <v>14.067600000000001</v>
      </c>
      <c r="E30" s="1">
        <v>13.770300000000001</v>
      </c>
      <c r="F30" s="5">
        <f t="shared" si="0"/>
        <v>0.2972999999999999</v>
      </c>
      <c r="G30" s="6"/>
      <c r="H30" s="1">
        <v>8.6908299999999994E-2</v>
      </c>
      <c r="I30" s="1">
        <v>8.58183E-2</v>
      </c>
      <c r="J30" s="5">
        <f t="shared" si="1"/>
        <v>1.0899999999999938E-3</v>
      </c>
      <c r="K30" s="6"/>
      <c r="L30" s="1">
        <v>0.39229999999999998</v>
      </c>
      <c r="M30" s="1">
        <v>0.41499999999999998</v>
      </c>
      <c r="N30" s="8">
        <f t="shared" si="2"/>
        <v>-2.2699999999999998E-2</v>
      </c>
      <c r="O30" s="7"/>
      <c r="P30" s="1">
        <v>0.3543</v>
      </c>
      <c r="Q30" s="1">
        <v>0.3533</v>
      </c>
      <c r="R30" s="8">
        <f t="shared" si="3"/>
        <v>1.0000000000000009E-3</v>
      </c>
    </row>
    <row r="31" spans="2:18" s="2" customFormat="1">
      <c r="B31">
        <v>-3</v>
      </c>
      <c r="C31">
        <v>-1</v>
      </c>
      <c r="D31" s="1">
        <v>12.896800000000001</v>
      </c>
      <c r="E31" s="1">
        <v>13.2431</v>
      </c>
      <c r="F31" s="5">
        <f t="shared" si="0"/>
        <v>-0.34629999999999939</v>
      </c>
      <c r="G31" s="6"/>
      <c r="H31" s="1">
        <v>8.16529E-2</v>
      </c>
      <c r="I31" s="1">
        <v>8.1925499999999998E-2</v>
      </c>
      <c r="J31" s="5">
        <f t="shared" si="1"/>
        <v>-2.7259999999999784E-4</v>
      </c>
      <c r="K31" s="6"/>
      <c r="L31" s="1">
        <v>0.42459999999999998</v>
      </c>
      <c r="M31" s="1">
        <v>0.43559999999999999</v>
      </c>
      <c r="N31" s="8">
        <f t="shared" si="2"/>
        <v>-1.100000000000001E-2</v>
      </c>
      <c r="O31" s="7"/>
      <c r="P31" s="1">
        <v>0.3574</v>
      </c>
      <c r="Q31" s="1">
        <v>0.3866</v>
      </c>
      <c r="R31" s="8">
        <f t="shared" si="3"/>
        <v>-2.9200000000000004E-2</v>
      </c>
    </row>
    <row r="32" spans="2:18" s="2" customFormat="1">
      <c r="B32">
        <v>-4</v>
      </c>
      <c r="C32">
        <v>-1</v>
      </c>
      <c r="D32" s="1">
        <v>13.609500000000001</v>
      </c>
      <c r="E32" s="1">
        <v>13.9825</v>
      </c>
      <c r="F32" s="5">
        <f t="shared" si="0"/>
        <v>-0.37299999999999933</v>
      </c>
      <c r="G32" s="6"/>
      <c r="H32" s="1">
        <v>8.6536299999999997E-2</v>
      </c>
      <c r="I32" s="1">
        <v>8.7093199999999996E-2</v>
      </c>
      <c r="J32" s="5">
        <f t="shared" si="1"/>
        <v>-5.5689999999999906E-4</v>
      </c>
      <c r="K32" s="6"/>
      <c r="L32" s="1">
        <v>0.39939999999999998</v>
      </c>
      <c r="M32" s="1">
        <v>0.4093</v>
      </c>
      <c r="N32" s="8">
        <f t="shared" si="2"/>
        <v>-9.9000000000000199E-3</v>
      </c>
      <c r="O32" s="7"/>
      <c r="P32" s="1">
        <v>0.3518</v>
      </c>
      <c r="Q32" s="1">
        <v>0.36130000000000001</v>
      </c>
      <c r="R32" s="8">
        <f t="shared" si="3"/>
        <v>-9.5000000000000084E-3</v>
      </c>
    </row>
    <row r="33" spans="2:18" s="2" customFormat="1">
      <c r="B33">
        <v>-5</v>
      </c>
      <c r="C33">
        <v>-1</v>
      </c>
      <c r="D33" s="1">
        <v>12.497199999999999</v>
      </c>
      <c r="E33" s="1">
        <v>13.8452</v>
      </c>
      <c r="F33" s="5">
        <f t="shared" si="0"/>
        <v>-1.3480000000000008</v>
      </c>
      <c r="G33" s="6"/>
      <c r="H33" s="1">
        <v>7.95067E-2</v>
      </c>
      <c r="I33" s="1">
        <v>9.1522099999999995E-2</v>
      </c>
      <c r="J33" s="5">
        <f t="shared" si="1"/>
        <v>-1.2015399999999996E-2</v>
      </c>
      <c r="K33" s="6"/>
      <c r="L33" s="1">
        <v>0.4199</v>
      </c>
      <c r="M33" s="1">
        <v>0.37359999999999999</v>
      </c>
      <c r="N33" s="8">
        <f t="shared" si="2"/>
        <v>4.6300000000000008E-2</v>
      </c>
      <c r="O33" s="7"/>
      <c r="P33" s="1">
        <v>0.37969999999999998</v>
      </c>
      <c r="Q33" s="1">
        <v>0.30590000000000001</v>
      </c>
      <c r="R33" s="8">
        <f t="shared" si="3"/>
        <v>7.3799999999999977E-2</v>
      </c>
    </row>
    <row r="34" spans="2:18" s="2" customFormat="1">
      <c r="B34">
        <v>-5</v>
      </c>
      <c r="C34">
        <v>0</v>
      </c>
      <c r="D34" s="1">
        <v>13.359400000000001</v>
      </c>
      <c r="E34" s="1">
        <v>13.469099999999999</v>
      </c>
      <c r="F34" s="5">
        <f t="shared" si="0"/>
        <v>-0.10969999999999835</v>
      </c>
      <c r="G34" s="6"/>
      <c r="H34" s="1">
        <v>8.2811899999999994E-2</v>
      </c>
      <c r="I34" s="1">
        <v>8.8517499999999999E-2</v>
      </c>
      <c r="J34" s="5">
        <f t="shared" si="1"/>
        <v>-5.7056000000000051E-3</v>
      </c>
      <c r="K34" s="6"/>
      <c r="L34" s="1">
        <v>0.40949999999999998</v>
      </c>
      <c r="M34" s="1">
        <v>0.4178</v>
      </c>
      <c r="N34" s="8">
        <f t="shared" si="2"/>
        <v>-8.3000000000000296E-3</v>
      </c>
      <c r="O34" s="7"/>
      <c r="P34" s="1">
        <v>0.36720000000000003</v>
      </c>
      <c r="Q34" s="1">
        <v>0.35289999999999999</v>
      </c>
      <c r="R34" s="8">
        <f t="shared" si="3"/>
        <v>1.4300000000000035E-2</v>
      </c>
    </row>
    <row r="35" spans="2:18" s="2" customFormat="1">
      <c r="B35">
        <v>-4</v>
      </c>
      <c r="C35">
        <v>0</v>
      </c>
      <c r="D35" s="1">
        <v>13.6911</v>
      </c>
      <c r="E35" s="1">
        <v>13.3352</v>
      </c>
      <c r="F35" s="5">
        <f t="shared" si="0"/>
        <v>0.35590000000000011</v>
      </c>
      <c r="G35" s="6"/>
      <c r="H35" s="1">
        <v>8.3990999999999996E-2</v>
      </c>
      <c r="I35" s="1">
        <v>8.3238199999999998E-2</v>
      </c>
      <c r="J35" s="5">
        <f t="shared" si="1"/>
        <v>7.5279999999999792E-4</v>
      </c>
      <c r="K35" s="6"/>
      <c r="L35" s="1">
        <v>0.37959999999999999</v>
      </c>
      <c r="M35" s="1">
        <v>0.42870000000000003</v>
      </c>
      <c r="N35" s="8">
        <f t="shared" si="2"/>
        <v>-4.9100000000000033E-2</v>
      </c>
      <c r="O35" s="7"/>
      <c r="P35" s="1">
        <v>0.34520000000000001</v>
      </c>
      <c r="Q35" s="1">
        <v>0.3528</v>
      </c>
      <c r="R35" s="8">
        <f t="shared" si="3"/>
        <v>-7.5999999999999956E-3</v>
      </c>
    </row>
    <row r="36" spans="2:18" s="2" customFormat="1">
      <c r="B36">
        <v>-3</v>
      </c>
      <c r="C36">
        <v>0</v>
      </c>
      <c r="D36" s="1">
        <v>12.663</v>
      </c>
      <c r="E36" s="1">
        <v>13.9147</v>
      </c>
      <c r="F36" s="5">
        <f t="shared" si="0"/>
        <v>-1.2516999999999996</v>
      </c>
      <c r="G36" s="6"/>
      <c r="H36" s="1">
        <v>7.8949500000000006E-2</v>
      </c>
      <c r="I36" s="1">
        <v>8.4680599999999995E-2</v>
      </c>
      <c r="J36" s="5">
        <f t="shared" si="1"/>
        <v>-5.731099999999989E-3</v>
      </c>
      <c r="K36" s="6"/>
      <c r="L36" s="1">
        <v>0.42580000000000001</v>
      </c>
      <c r="M36" s="1">
        <v>0.43309999999999998</v>
      </c>
      <c r="N36" s="8">
        <f t="shared" si="2"/>
        <v>-7.2999999999999732E-3</v>
      </c>
      <c r="O36" s="7"/>
      <c r="P36" s="1">
        <v>0.40189999999999998</v>
      </c>
      <c r="Q36" s="1">
        <v>0.36470000000000002</v>
      </c>
      <c r="R36" s="8">
        <f t="shared" si="3"/>
        <v>3.7199999999999955E-2</v>
      </c>
    </row>
    <row r="37" spans="2:18" s="2" customFormat="1">
      <c r="B37">
        <v>-2</v>
      </c>
      <c r="C37">
        <v>0</v>
      </c>
      <c r="D37" s="1">
        <v>13.6229</v>
      </c>
      <c r="E37" s="1">
        <v>14.470499999999999</v>
      </c>
      <c r="F37" s="5">
        <f t="shared" si="0"/>
        <v>-0.84759999999999991</v>
      </c>
      <c r="G37" s="6"/>
      <c r="H37" s="1">
        <v>8.5744000000000001E-2</v>
      </c>
      <c r="I37" s="1">
        <v>9.3591099999999997E-2</v>
      </c>
      <c r="J37" s="5">
        <f t="shared" si="1"/>
        <v>-7.8470999999999957E-3</v>
      </c>
      <c r="K37" s="6"/>
      <c r="L37" s="1">
        <v>0.40279999999999999</v>
      </c>
      <c r="M37" s="1">
        <v>0.35870000000000002</v>
      </c>
      <c r="N37" s="8">
        <f t="shared" si="2"/>
        <v>4.4099999999999973E-2</v>
      </c>
      <c r="O37" s="7"/>
      <c r="P37" s="1">
        <v>0.36080000000000001</v>
      </c>
      <c r="Q37" s="1">
        <v>0.30640000000000001</v>
      </c>
      <c r="R37" s="8">
        <f t="shared" si="3"/>
        <v>5.4400000000000004E-2</v>
      </c>
    </row>
    <row r="38" spans="2:18" s="2" customFormat="1">
      <c r="B38">
        <v>-1</v>
      </c>
      <c r="C38">
        <v>0</v>
      </c>
      <c r="D38" s="1">
        <v>14.064</v>
      </c>
      <c r="E38" s="1">
        <v>14.148099999999999</v>
      </c>
      <c r="F38" s="5">
        <f t="shared" si="0"/>
        <v>-8.4099999999999397E-2</v>
      </c>
      <c r="G38" s="6"/>
      <c r="H38" s="1">
        <v>8.3815100000000003E-2</v>
      </c>
      <c r="I38" s="1">
        <v>8.5731000000000002E-2</v>
      </c>
      <c r="J38" s="5">
        <f t="shared" si="1"/>
        <v>-1.9158999999999982E-3</v>
      </c>
      <c r="K38" s="6"/>
      <c r="L38" s="1">
        <v>0.438</v>
      </c>
      <c r="M38" s="1">
        <v>0.42720000000000002</v>
      </c>
      <c r="N38" s="8">
        <f t="shared" si="2"/>
        <v>1.0799999999999976E-2</v>
      </c>
      <c r="O38" s="7"/>
      <c r="P38" s="1">
        <v>0.39650000000000002</v>
      </c>
      <c r="Q38" s="1">
        <v>0.38059999999999999</v>
      </c>
      <c r="R38" s="8">
        <f t="shared" si="3"/>
        <v>1.5900000000000025E-2</v>
      </c>
    </row>
    <row r="39" spans="2:18" s="2" customFormat="1">
      <c r="B39">
        <v>0</v>
      </c>
      <c r="C39">
        <v>0</v>
      </c>
      <c r="D39" s="1">
        <v>15.1974</v>
      </c>
      <c r="E39" s="1">
        <v>15.009499999999999</v>
      </c>
      <c r="F39" s="5">
        <f t="shared" si="0"/>
        <v>0.18790000000000084</v>
      </c>
      <c r="G39" s="6"/>
      <c r="H39" s="1">
        <v>9.1739299999999996E-2</v>
      </c>
      <c r="I39" s="1">
        <v>9.2294399999999999E-2</v>
      </c>
      <c r="J39" s="5">
        <f t="shared" si="1"/>
        <v>-5.5510000000000281E-4</v>
      </c>
      <c r="K39" s="6"/>
      <c r="L39" s="1">
        <v>0.41139999999999999</v>
      </c>
      <c r="M39" s="1">
        <v>0.40400000000000003</v>
      </c>
      <c r="N39" s="8">
        <f t="shared" si="2"/>
        <v>7.3999999999999622E-3</v>
      </c>
      <c r="O39" s="7"/>
      <c r="P39" s="1">
        <v>0.38069999999999998</v>
      </c>
      <c r="Q39" s="1">
        <v>0.34260000000000002</v>
      </c>
      <c r="R39" s="8">
        <f t="shared" si="3"/>
        <v>3.8099999999999967E-2</v>
      </c>
    </row>
    <row r="40" spans="2:18" s="2" customFormat="1">
      <c r="B40">
        <v>1</v>
      </c>
      <c r="C40">
        <v>0</v>
      </c>
      <c r="D40" s="1">
        <v>14.509399999999999</v>
      </c>
      <c r="E40" s="1">
        <v>13.732699999999999</v>
      </c>
      <c r="F40" s="5">
        <f t="shared" si="0"/>
        <v>0.77669999999999995</v>
      </c>
      <c r="G40" s="6"/>
      <c r="H40" s="1">
        <v>8.9386599999999997E-2</v>
      </c>
      <c r="I40" s="1">
        <v>8.4227399999999994E-2</v>
      </c>
      <c r="J40" s="5">
        <f t="shared" si="1"/>
        <v>5.1592000000000027E-3</v>
      </c>
      <c r="K40" s="6"/>
      <c r="L40" s="1">
        <v>0.36899999999999999</v>
      </c>
      <c r="M40" s="1">
        <v>0.42549999999999999</v>
      </c>
      <c r="N40" s="8">
        <f t="shared" si="2"/>
        <v>-5.6499999999999995E-2</v>
      </c>
      <c r="O40" s="7"/>
      <c r="P40" s="1">
        <v>0.32690000000000002</v>
      </c>
      <c r="Q40" s="1">
        <v>0.39179999999999998</v>
      </c>
      <c r="R40" s="8">
        <f t="shared" si="3"/>
        <v>-6.4899999999999958E-2</v>
      </c>
    </row>
    <row r="41" spans="2:18" s="2" customFormat="1">
      <c r="B41">
        <v>2</v>
      </c>
      <c r="C41">
        <v>0</v>
      </c>
      <c r="D41" s="1">
        <v>13.7043</v>
      </c>
      <c r="E41" s="1">
        <v>14.6676</v>
      </c>
      <c r="F41" s="5">
        <f t="shared" si="0"/>
        <v>-0.96330000000000027</v>
      </c>
      <c r="G41" s="6"/>
      <c r="H41" s="1">
        <v>8.6052600000000007E-2</v>
      </c>
      <c r="I41" s="1">
        <v>9.1259499999999993E-2</v>
      </c>
      <c r="J41" s="5">
        <f t="shared" si="1"/>
        <v>-5.2068999999999865E-3</v>
      </c>
      <c r="K41" s="6"/>
      <c r="L41" s="1">
        <v>0.4133</v>
      </c>
      <c r="M41" s="1">
        <v>0.38969999999999999</v>
      </c>
      <c r="N41" s="8">
        <f t="shared" si="2"/>
        <v>2.360000000000001E-2</v>
      </c>
      <c r="O41" s="7"/>
      <c r="P41" s="1">
        <v>0.3861</v>
      </c>
      <c r="Q41" s="1">
        <v>0.34499999999999997</v>
      </c>
      <c r="R41" s="8">
        <f t="shared" si="3"/>
        <v>4.1100000000000025E-2</v>
      </c>
    </row>
    <row r="42" spans="2:18" s="2" customFormat="1">
      <c r="B42">
        <v>3</v>
      </c>
      <c r="C42">
        <v>0</v>
      </c>
      <c r="D42" s="1">
        <v>15.4323</v>
      </c>
      <c r="E42" s="1">
        <v>13.5962</v>
      </c>
      <c r="F42" s="5">
        <f t="shared" si="0"/>
        <v>1.8361000000000001</v>
      </c>
      <c r="G42" s="6"/>
      <c r="H42" s="1">
        <v>9.5600500000000005E-2</v>
      </c>
      <c r="I42" s="1">
        <v>8.6004899999999995E-2</v>
      </c>
      <c r="J42" s="5">
        <f t="shared" si="1"/>
        <v>9.5956000000000097E-3</v>
      </c>
      <c r="K42" s="6"/>
      <c r="L42" s="1">
        <v>0.35189999999999999</v>
      </c>
      <c r="M42" s="1">
        <v>0.41289999999999999</v>
      </c>
      <c r="N42" s="8">
        <f t="shared" si="2"/>
        <v>-6.0999999999999999E-2</v>
      </c>
      <c r="O42" s="7"/>
      <c r="P42" s="1">
        <v>0.30649999999999999</v>
      </c>
      <c r="Q42" s="1">
        <v>0.36599999999999999</v>
      </c>
      <c r="R42" s="8">
        <f t="shared" si="3"/>
        <v>-5.9499999999999997E-2</v>
      </c>
    </row>
    <row r="43" spans="2:18" s="2" customFormat="1">
      <c r="B43">
        <v>4</v>
      </c>
      <c r="C43">
        <v>0</v>
      </c>
      <c r="D43" s="1">
        <v>14.9132</v>
      </c>
      <c r="E43" s="1">
        <v>13.639699999999999</v>
      </c>
      <c r="F43" s="5">
        <f t="shared" si="0"/>
        <v>1.2735000000000003</v>
      </c>
      <c r="G43" s="6"/>
      <c r="H43" s="1">
        <v>9.6291199999999993E-2</v>
      </c>
      <c r="I43" s="1">
        <v>8.3489599999999997E-2</v>
      </c>
      <c r="J43" s="5">
        <f t="shared" si="1"/>
        <v>1.2801599999999996E-2</v>
      </c>
      <c r="K43" s="6"/>
      <c r="L43" s="1">
        <v>0.35899999999999999</v>
      </c>
      <c r="M43" s="1">
        <v>0.4012</v>
      </c>
      <c r="N43" s="8">
        <f t="shared" si="2"/>
        <v>-4.2200000000000015E-2</v>
      </c>
      <c r="O43" s="7"/>
      <c r="P43" s="1">
        <v>0.30630000000000002</v>
      </c>
      <c r="Q43" s="1">
        <v>0.32069999999999999</v>
      </c>
      <c r="R43" s="8">
        <f t="shared" si="3"/>
        <v>-1.4399999999999968E-2</v>
      </c>
    </row>
    <row r="44" spans="2:18" s="2" customFormat="1">
      <c r="B44">
        <v>5</v>
      </c>
      <c r="C44">
        <v>0</v>
      </c>
      <c r="D44" s="1">
        <v>13.188499999999999</v>
      </c>
      <c r="E44" s="1">
        <v>12.9442</v>
      </c>
      <c r="F44" s="5">
        <f t="shared" si="0"/>
        <v>0.24429999999999907</v>
      </c>
      <c r="G44" s="6"/>
      <c r="H44" s="1">
        <v>8.5158399999999995E-2</v>
      </c>
      <c r="I44" s="1">
        <v>8.0501600000000006E-2</v>
      </c>
      <c r="J44" s="5">
        <f t="shared" si="1"/>
        <v>4.6567999999999887E-3</v>
      </c>
      <c r="K44" s="6"/>
      <c r="L44" s="1">
        <v>0.39479999999999998</v>
      </c>
      <c r="M44" s="1">
        <v>0.40939999999999999</v>
      </c>
      <c r="N44" s="8">
        <f t="shared" si="2"/>
        <v>-1.4600000000000002E-2</v>
      </c>
      <c r="O44" s="7"/>
      <c r="P44" s="1">
        <v>0.34539999999999998</v>
      </c>
      <c r="Q44" s="1">
        <v>0.36770000000000003</v>
      </c>
      <c r="R44" s="8">
        <f t="shared" si="3"/>
        <v>-2.2300000000000042E-2</v>
      </c>
    </row>
    <row r="45" spans="2:18" s="2" customFormat="1">
      <c r="B45">
        <v>5</v>
      </c>
      <c r="C45">
        <v>1</v>
      </c>
      <c r="D45" s="1">
        <v>13.1372</v>
      </c>
      <c r="E45" s="1">
        <v>13.5999</v>
      </c>
      <c r="F45" s="5">
        <f t="shared" si="0"/>
        <v>-0.46269999999999989</v>
      </c>
      <c r="G45" s="6"/>
      <c r="H45" s="1">
        <v>8.2142400000000004E-2</v>
      </c>
      <c r="I45" s="1">
        <v>8.8017999999999999E-2</v>
      </c>
      <c r="J45" s="5">
        <f t="shared" si="1"/>
        <v>-5.8755999999999947E-3</v>
      </c>
      <c r="K45" s="6"/>
      <c r="L45" s="1">
        <v>0.39190000000000003</v>
      </c>
      <c r="M45" s="1">
        <v>0.4088</v>
      </c>
      <c r="N45" s="8">
        <f t="shared" si="2"/>
        <v>-1.6899999999999971E-2</v>
      </c>
      <c r="O45" s="7"/>
      <c r="P45" s="1">
        <v>0.34960000000000002</v>
      </c>
      <c r="Q45" s="1">
        <v>0.33250000000000002</v>
      </c>
      <c r="R45" s="8">
        <f t="shared" si="3"/>
        <v>1.7100000000000004E-2</v>
      </c>
    </row>
    <row r="46" spans="2:18" s="2" customFormat="1">
      <c r="B46">
        <v>4</v>
      </c>
      <c r="C46">
        <v>1</v>
      </c>
      <c r="D46" s="1">
        <v>12.6113</v>
      </c>
      <c r="E46" s="1">
        <v>12.93</v>
      </c>
      <c r="F46" s="5">
        <f t="shared" si="0"/>
        <v>-0.31869999999999976</v>
      </c>
      <c r="G46" s="6"/>
      <c r="H46" s="1">
        <v>9.1289999999999996E-2</v>
      </c>
      <c r="I46" s="1">
        <v>8.2845600000000005E-2</v>
      </c>
      <c r="J46" s="5">
        <f t="shared" si="1"/>
        <v>8.4443999999999908E-3</v>
      </c>
      <c r="K46" s="6"/>
      <c r="L46" s="1">
        <v>0.39350000000000002</v>
      </c>
      <c r="M46" s="1">
        <v>0.42599999999999999</v>
      </c>
      <c r="N46" s="8">
        <f t="shared" si="2"/>
        <v>-3.2499999999999973E-2</v>
      </c>
      <c r="O46" s="7"/>
      <c r="P46" s="1">
        <v>0.3574</v>
      </c>
      <c r="Q46" s="1">
        <v>0.36159999999999998</v>
      </c>
      <c r="R46" s="8">
        <f t="shared" si="3"/>
        <v>-4.1999999999999815E-3</v>
      </c>
    </row>
    <row r="47" spans="2:18" s="2" customFormat="1">
      <c r="B47">
        <v>3</v>
      </c>
      <c r="C47">
        <v>1</v>
      </c>
      <c r="D47" s="1">
        <v>13.2041</v>
      </c>
      <c r="E47" s="1">
        <v>13.717700000000001</v>
      </c>
      <c r="F47" s="5">
        <f t="shared" si="0"/>
        <v>-0.51360000000000028</v>
      </c>
      <c r="G47" s="6"/>
      <c r="H47" s="1">
        <v>8.4960400000000005E-2</v>
      </c>
      <c r="I47" s="1">
        <v>8.78525E-2</v>
      </c>
      <c r="J47" s="5">
        <f t="shared" si="1"/>
        <v>-2.8920999999999947E-3</v>
      </c>
      <c r="K47" s="6"/>
      <c r="L47" s="1">
        <v>0.41</v>
      </c>
      <c r="M47" s="1">
        <v>0.39550000000000002</v>
      </c>
      <c r="N47" s="8">
        <f t="shared" si="2"/>
        <v>1.4499999999999957E-2</v>
      </c>
      <c r="O47" s="7"/>
      <c r="P47" s="1">
        <v>0.3775</v>
      </c>
      <c r="Q47" s="1">
        <v>0.36530000000000001</v>
      </c>
      <c r="R47" s="8">
        <f t="shared" si="3"/>
        <v>1.2199999999999989E-2</v>
      </c>
    </row>
    <row r="48" spans="2:18" s="2" customFormat="1">
      <c r="B48">
        <v>2</v>
      </c>
      <c r="C48">
        <v>1</v>
      </c>
      <c r="D48" s="1">
        <v>13.753</v>
      </c>
      <c r="E48" s="1">
        <v>13.436999999999999</v>
      </c>
      <c r="F48" s="5">
        <f t="shared" si="0"/>
        <v>0.31600000000000072</v>
      </c>
      <c r="G48" s="6"/>
      <c r="H48" s="1">
        <v>8.3699800000000005E-2</v>
      </c>
      <c r="I48" s="1">
        <v>8.5438200000000006E-2</v>
      </c>
      <c r="J48" s="5">
        <f t="shared" si="1"/>
        <v>-1.7384000000000011E-3</v>
      </c>
      <c r="K48" s="6"/>
      <c r="L48" s="1">
        <v>0.41799999999999998</v>
      </c>
      <c r="M48" s="1">
        <v>0.42699999999999999</v>
      </c>
      <c r="N48" s="8">
        <f t="shared" si="2"/>
        <v>-9.000000000000008E-3</v>
      </c>
      <c r="O48" s="7"/>
      <c r="P48" s="1">
        <v>0.37030000000000002</v>
      </c>
      <c r="Q48" s="1">
        <v>0.37569999999999998</v>
      </c>
      <c r="R48" s="8">
        <f t="shared" si="3"/>
        <v>-5.3999999999999604E-3</v>
      </c>
    </row>
    <row r="49" spans="2:18" s="2" customFormat="1">
      <c r="B49">
        <v>1</v>
      </c>
      <c r="C49">
        <v>1</v>
      </c>
      <c r="D49" s="1">
        <v>14.485300000000001</v>
      </c>
      <c r="E49" s="1">
        <v>14.0045</v>
      </c>
      <c r="F49" s="5">
        <f t="shared" si="0"/>
        <v>0.48080000000000034</v>
      </c>
      <c r="G49" s="6"/>
      <c r="H49" s="1">
        <v>9.0609499999999996E-2</v>
      </c>
      <c r="I49" s="1">
        <v>8.75948E-2</v>
      </c>
      <c r="J49" s="5">
        <f t="shared" si="1"/>
        <v>3.0146999999999952E-3</v>
      </c>
      <c r="K49" s="6"/>
      <c r="L49" s="1">
        <v>0.37919999999999998</v>
      </c>
      <c r="M49" s="1">
        <v>0.39939999999999998</v>
      </c>
      <c r="N49" s="8">
        <f t="shared" si="2"/>
        <v>-2.0199999999999996E-2</v>
      </c>
      <c r="O49" s="7"/>
      <c r="P49" s="1">
        <v>0.33160000000000001</v>
      </c>
      <c r="Q49" s="1">
        <v>0.34470000000000001</v>
      </c>
      <c r="R49" s="8">
        <f t="shared" si="3"/>
        <v>-1.3100000000000001E-2</v>
      </c>
    </row>
    <row r="50" spans="2:18" s="2" customFormat="1">
      <c r="B50">
        <v>0</v>
      </c>
      <c r="C50">
        <v>1</v>
      </c>
      <c r="D50" s="1">
        <v>13.685499999999999</v>
      </c>
      <c r="E50" s="1">
        <v>14.137</v>
      </c>
      <c r="F50" s="5">
        <f t="shared" si="0"/>
        <v>-0.45150000000000112</v>
      </c>
      <c r="G50" s="6"/>
      <c r="H50" s="1">
        <v>8.6247699999999997E-2</v>
      </c>
      <c r="I50" s="1">
        <v>8.6865300000000006E-2</v>
      </c>
      <c r="J50" s="5">
        <f t="shared" si="1"/>
        <v>-6.1760000000000981E-4</v>
      </c>
      <c r="K50" s="6"/>
      <c r="L50" s="1">
        <v>0.39989999999999998</v>
      </c>
      <c r="M50" s="1">
        <v>0.39379999999999998</v>
      </c>
      <c r="N50" s="8">
        <f t="shared" si="2"/>
        <v>6.0999999999999943E-3</v>
      </c>
      <c r="O50" s="7"/>
      <c r="P50" s="1">
        <v>0.3533</v>
      </c>
      <c r="Q50" s="1">
        <v>0.3503</v>
      </c>
      <c r="R50" s="8">
        <f t="shared" si="3"/>
        <v>3.0000000000000027E-3</v>
      </c>
    </row>
    <row r="51" spans="2:18" s="2" customFormat="1">
      <c r="B51">
        <v>-1</v>
      </c>
      <c r="C51">
        <v>1</v>
      </c>
      <c r="D51" s="1">
        <v>14.395300000000001</v>
      </c>
      <c r="E51" s="1">
        <v>14.3569</v>
      </c>
      <c r="F51" s="5">
        <f t="shared" si="0"/>
        <v>3.84000000000011E-2</v>
      </c>
      <c r="G51" s="6"/>
      <c r="H51" s="1">
        <v>9.23094E-2</v>
      </c>
      <c r="I51" s="1">
        <v>9.1273400000000005E-2</v>
      </c>
      <c r="J51" s="5">
        <f t="shared" si="1"/>
        <v>1.0359999999999953E-3</v>
      </c>
      <c r="K51" s="6"/>
      <c r="L51" s="1">
        <v>0.35620000000000002</v>
      </c>
      <c r="M51" s="1">
        <v>0.36859999999999998</v>
      </c>
      <c r="N51" s="8">
        <f t="shared" si="2"/>
        <v>-1.2399999999999967E-2</v>
      </c>
      <c r="O51" s="7"/>
      <c r="P51" s="1">
        <v>0.2898</v>
      </c>
      <c r="Q51" s="1">
        <v>0.313</v>
      </c>
      <c r="R51" s="8">
        <f t="shared" si="3"/>
        <v>-2.3199999999999998E-2</v>
      </c>
    </row>
    <row r="52" spans="2:18" s="2" customFormat="1">
      <c r="B52">
        <v>-2</v>
      </c>
      <c r="C52">
        <v>1</v>
      </c>
      <c r="D52" s="1">
        <v>13.9605</v>
      </c>
      <c r="E52" s="1">
        <v>13.259399999999999</v>
      </c>
      <c r="F52" s="5">
        <f t="shared" si="0"/>
        <v>0.70110000000000028</v>
      </c>
      <c r="G52" s="6"/>
      <c r="H52" s="1">
        <v>8.6769299999999994E-2</v>
      </c>
      <c r="I52" s="1">
        <v>8.2421599999999998E-2</v>
      </c>
      <c r="J52" s="5">
        <f t="shared" si="1"/>
        <v>4.347699999999996E-3</v>
      </c>
      <c r="K52" s="6"/>
      <c r="L52" s="1">
        <v>0.41799999999999998</v>
      </c>
      <c r="M52" s="1">
        <v>0.42780000000000001</v>
      </c>
      <c r="N52" s="8">
        <f t="shared" si="2"/>
        <v>-9.8000000000000309E-3</v>
      </c>
      <c r="O52" s="7"/>
      <c r="P52" s="1">
        <v>0.3644</v>
      </c>
      <c r="Q52" s="1">
        <v>0.38350000000000001</v>
      </c>
      <c r="R52" s="8">
        <f t="shared" si="3"/>
        <v>-1.9100000000000006E-2</v>
      </c>
    </row>
    <row r="53" spans="2:18" s="2" customFormat="1">
      <c r="B53">
        <v>-3</v>
      </c>
      <c r="C53">
        <v>1</v>
      </c>
      <c r="D53" s="1">
        <v>14.1061</v>
      </c>
      <c r="E53" s="1">
        <v>14.535</v>
      </c>
      <c r="F53" s="5">
        <f t="shared" si="0"/>
        <v>-0.4289000000000005</v>
      </c>
      <c r="G53" s="6"/>
      <c r="H53" s="1">
        <v>8.6521100000000004E-2</v>
      </c>
      <c r="I53" s="1">
        <v>9.0094099999999996E-2</v>
      </c>
      <c r="J53" s="5">
        <f t="shared" si="1"/>
        <v>-3.5729999999999928E-3</v>
      </c>
      <c r="K53" s="6"/>
      <c r="L53" s="1">
        <v>0.38590000000000002</v>
      </c>
      <c r="M53" s="1">
        <v>0.3584</v>
      </c>
      <c r="N53" s="8">
        <f t="shared" si="2"/>
        <v>2.7500000000000024E-2</v>
      </c>
      <c r="O53" s="7"/>
      <c r="P53" s="1">
        <v>0.35110000000000002</v>
      </c>
      <c r="Q53" s="1">
        <v>0.31819999999999998</v>
      </c>
      <c r="R53" s="8">
        <f t="shared" si="3"/>
        <v>3.290000000000004E-2</v>
      </c>
    </row>
    <row r="54" spans="2:18" s="2" customFormat="1">
      <c r="B54">
        <v>-4</v>
      </c>
      <c r="C54">
        <v>1</v>
      </c>
      <c r="D54" s="1">
        <v>12.639699999999999</v>
      </c>
      <c r="E54" s="1">
        <v>14.019600000000001</v>
      </c>
      <c r="F54" s="5">
        <f t="shared" si="0"/>
        <v>-1.379900000000001</v>
      </c>
      <c r="G54" s="6"/>
      <c r="H54" s="1">
        <v>7.5418600000000002E-2</v>
      </c>
      <c r="I54" s="1">
        <v>9.1264300000000007E-2</v>
      </c>
      <c r="J54" s="5">
        <f t="shared" si="1"/>
        <v>-1.5845700000000004E-2</v>
      </c>
      <c r="K54" s="6"/>
      <c r="L54" s="1">
        <v>0.44169999999999998</v>
      </c>
      <c r="M54" s="1">
        <v>0.3997</v>
      </c>
      <c r="N54" s="8">
        <f t="shared" si="2"/>
        <v>4.1999999999999982E-2</v>
      </c>
      <c r="O54" s="7"/>
      <c r="P54" s="1">
        <v>0.3866</v>
      </c>
      <c r="Q54" s="1">
        <v>0.35859999999999997</v>
      </c>
      <c r="R54" s="8">
        <f t="shared" si="3"/>
        <v>2.8000000000000025E-2</v>
      </c>
    </row>
    <row r="55" spans="2:18" s="2" customFormat="1">
      <c r="B55">
        <v>-5</v>
      </c>
      <c r="C55">
        <v>1</v>
      </c>
      <c r="D55" s="1">
        <v>13.0412</v>
      </c>
      <c r="E55" s="1">
        <v>12.315899999999999</v>
      </c>
      <c r="F55" s="5">
        <f t="shared" si="0"/>
        <v>0.72530000000000072</v>
      </c>
      <c r="G55" s="6"/>
      <c r="H55" s="1">
        <v>8.3803699999999995E-2</v>
      </c>
      <c r="I55" s="1">
        <v>7.8617400000000004E-2</v>
      </c>
      <c r="J55" s="5">
        <f t="shared" si="1"/>
        <v>5.1862999999999909E-3</v>
      </c>
      <c r="K55" s="6"/>
      <c r="L55" s="1">
        <v>0.40189999999999998</v>
      </c>
      <c r="M55" s="1">
        <v>0.4173</v>
      </c>
      <c r="N55" s="8">
        <f t="shared" si="2"/>
        <v>-1.5400000000000025E-2</v>
      </c>
      <c r="O55" s="7"/>
      <c r="P55" s="1">
        <v>0.3508</v>
      </c>
      <c r="Q55" s="1">
        <v>0.36080000000000001</v>
      </c>
      <c r="R55" s="8">
        <f t="shared" si="3"/>
        <v>-1.0000000000000009E-2</v>
      </c>
    </row>
    <row r="56" spans="2:18" s="2" customFormat="1">
      <c r="B56">
        <v>-4</v>
      </c>
      <c r="C56">
        <v>2</v>
      </c>
      <c r="D56" s="1">
        <v>12.757199999999999</v>
      </c>
      <c r="E56" s="1">
        <v>13.4308</v>
      </c>
      <c r="F56" s="5">
        <f t="shared" si="0"/>
        <v>-0.67360000000000042</v>
      </c>
      <c r="G56" s="6"/>
      <c r="H56" s="1">
        <v>7.3965100000000006E-2</v>
      </c>
      <c r="I56" s="1">
        <v>8.8408600000000004E-2</v>
      </c>
      <c r="J56" s="5">
        <f t="shared" si="1"/>
        <v>-1.4443499999999998E-2</v>
      </c>
      <c r="K56" s="6"/>
      <c r="L56" s="1">
        <v>0.42809999999999998</v>
      </c>
      <c r="M56" s="1">
        <v>0.376</v>
      </c>
      <c r="N56" s="8">
        <f t="shared" si="2"/>
        <v>5.209999999999998E-2</v>
      </c>
      <c r="O56" s="7"/>
      <c r="P56" s="1">
        <v>0.38429999999999997</v>
      </c>
      <c r="Q56" s="1">
        <v>0.33350000000000002</v>
      </c>
      <c r="R56" s="8">
        <f t="shared" si="3"/>
        <v>5.0799999999999956E-2</v>
      </c>
    </row>
    <row r="57" spans="2:18" s="2" customFormat="1">
      <c r="B57">
        <v>-3</v>
      </c>
      <c r="C57">
        <v>2</v>
      </c>
      <c r="D57" s="1">
        <v>13.405099999999999</v>
      </c>
      <c r="E57" s="1">
        <v>12.842599999999999</v>
      </c>
      <c r="F57" s="5">
        <f t="shared" si="0"/>
        <v>0.5625</v>
      </c>
      <c r="G57" s="6"/>
      <c r="H57" s="1">
        <v>8.3912E-2</v>
      </c>
      <c r="I57" s="1">
        <v>8.1203700000000004E-2</v>
      </c>
      <c r="J57" s="5">
        <f t="shared" si="1"/>
        <v>2.7082999999999968E-3</v>
      </c>
      <c r="K57" s="6"/>
      <c r="L57" s="1">
        <v>0.42020000000000002</v>
      </c>
      <c r="M57" s="1">
        <v>0.47360000000000002</v>
      </c>
      <c r="N57" s="8">
        <f t="shared" si="2"/>
        <v>-5.3400000000000003E-2</v>
      </c>
      <c r="O57" s="7"/>
      <c r="P57" s="1">
        <v>0.34770000000000001</v>
      </c>
      <c r="Q57" s="1">
        <v>0.3745</v>
      </c>
      <c r="R57" s="8">
        <f t="shared" si="3"/>
        <v>-2.679999999999999E-2</v>
      </c>
    </row>
    <row r="58" spans="2:18" s="2" customFormat="1">
      <c r="B58">
        <v>-2</v>
      </c>
      <c r="C58">
        <v>2</v>
      </c>
      <c r="D58" s="1">
        <v>13.495100000000001</v>
      </c>
      <c r="E58" s="1">
        <v>13.330500000000001</v>
      </c>
      <c r="F58" s="5">
        <f t="shared" si="0"/>
        <v>0.16460000000000008</v>
      </c>
      <c r="G58" s="6"/>
      <c r="H58" s="1">
        <v>8.3867200000000003E-2</v>
      </c>
      <c r="I58" s="1">
        <v>8.3665500000000004E-2</v>
      </c>
      <c r="J58" s="5">
        <f t="shared" si="1"/>
        <v>2.016999999999991E-4</v>
      </c>
      <c r="K58" s="6"/>
      <c r="L58" s="1">
        <v>0.39850000000000002</v>
      </c>
      <c r="M58" s="1">
        <v>0.41260000000000002</v>
      </c>
      <c r="N58" s="8">
        <f t="shared" si="2"/>
        <v>-1.4100000000000001E-2</v>
      </c>
      <c r="O58" s="7"/>
      <c r="P58" s="1">
        <v>0.34210000000000002</v>
      </c>
      <c r="Q58" s="1">
        <v>0.36890000000000001</v>
      </c>
      <c r="R58" s="8">
        <f t="shared" si="3"/>
        <v>-2.679999999999999E-2</v>
      </c>
    </row>
    <row r="59" spans="2:18" s="2" customFormat="1">
      <c r="B59">
        <v>-1</v>
      </c>
      <c r="C59">
        <v>2</v>
      </c>
      <c r="D59" s="1">
        <v>12.9557</v>
      </c>
      <c r="E59" s="1">
        <v>12.5252</v>
      </c>
      <c r="F59" s="5">
        <f t="shared" si="0"/>
        <v>0.43050000000000033</v>
      </c>
      <c r="G59" s="6"/>
      <c r="H59" s="1">
        <v>8.3057099999999995E-2</v>
      </c>
      <c r="I59" s="1">
        <v>8.0448599999999995E-2</v>
      </c>
      <c r="J59" s="5">
        <f t="shared" si="1"/>
        <v>2.6084999999999997E-3</v>
      </c>
      <c r="K59" s="6"/>
      <c r="L59" s="1">
        <v>0.41839999999999999</v>
      </c>
      <c r="M59" s="1">
        <v>0.44259999999999999</v>
      </c>
      <c r="N59" s="8">
        <f t="shared" si="2"/>
        <v>-2.4199999999999999E-2</v>
      </c>
      <c r="O59" s="7"/>
      <c r="P59" s="1">
        <v>0.37109999999999999</v>
      </c>
      <c r="Q59" s="1">
        <v>0.34520000000000001</v>
      </c>
      <c r="R59" s="8">
        <f t="shared" si="3"/>
        <v>2.5899999999999979E-2</v>
      </c>
    </row>
    <row r="60" spans="2:18" s="2" customFormat="1">
      <c r="B60">
        <v>0</v>
      </c>
      <c r="C60">
        <v>2</v>
      </c>
      <c r="D60" s="1">
        <v>13.2226</v>
      </c>
      <c r="E60" s="1">
        <v>13.846399999999999</v>
      </c>
      <c r="F60" s="5">
        <f t="shared" si="0"/>
        <v>-0.62379999999999924</v>
      </c>
      <c r="G60" s="6"/>
      <c r="H60" s="1">
        <v>8.4371100000000004E-2</v>
      </c>
      <c r="I60" s="1">
        <v>8.5822700000000002E-2</v>
      </c>
      <c r="J60" s="5">
        <f t="shared" si="1"/>
        <v>-1.4515999999999973E-3</v>
      </c>
      <c r="K60" s="6"/>
      <c r="L60" s="1">
        <v>0.39069999999999999</v>
      </c>
      <c r="M60" s="1">
        <v>0.38850000000000001</v>
      </c>
      <c r="N60" s="8">
        <f t="shared" si="2"/>
        <v>2.1999999999999797E-3</v>
      </c>
      <c r="O60" s="7"/>
      <c r="P60" s="1">
        <v>0.32200000000000001</v>
      </c>
      <c r="Q60" s="1">
        <v>0.34399999999999997</v>
      </c>
      <c r="R60" s="8">
        <f t="shared" si="3"/>
        <v>-2.1999999999999964E-2</v>
      </c>
    </row>
    <row r="61" spans="2:18" s="2" customFormat="1">
      <c r="B61">
        <v>1</v>
      </c>
      <c r="C61">
        <v>2</v>
      </c>
      <c r="D61" s="1">
        <v>12.9864</v>
      </c>
      <c r="E61" s="1">
        <v>14.122299999999999</v>
      </c>
      <c r="F61" s="5">
        <f t="shared" si="0"/>
        <v>-1.1358999999999995</v>
      </c>
      <c r="G61" s="6"/>
      <c r="H61" s="1">
        <v>8.0746799999999994E-2</v>
      </c>
      <c r="I61" s="1">
        <v>8.8406299999999993E-2</v>
      </c>
      <c r="J61" s="5">
        <f t="shared" si="1"/>
        <v>-7.6594999999999996E-3</v>
      </c>
      <c r="K61" s="6"/>
      <c r="L61" s="1">
        <v>0.37840000000000001</v>
      </c>
      <c r="M61" s="1">
        <v>0.39219999999999999</v>
      </c>
      <c r="N61" s="8">
        <f t="shared" si="2"/>
        <v>-1.3799999999999979E-2</v>
      </c>
      <c r="O61" s="7"/>
      <c r="P61" s="1">
        <v>0.33379999999999999</v>
      </c>
      <c r="Q61" s="1">
        <v>0.34739999999999999</v>
      </c>
      <c r="R61" s="8">
        <f t="shared" si="3"/>
        <v>-1.3600000000000001E-2</v>
      </c>
    </row>
    <row r="62" spans="2:18" s="2" customFormat="1">
      <c r="B62">
        <v>2</v>
      </c>
      <c r="C62">
        <v>2</v>
      </c>
      <c r="D62" s="1">
        <v>13.8695</v>
      </c>
      <c r="E62" s="1">
        <v>14.131399999999999</v>
      </c>
      <c r="F62" s="5">
        <f t="shared" si="0"/>
        <v>-0.26189999999999891</v>
      </c>
      <c r="G62" s="6"/>
      <c r="H62" s="1">
        <v>8.7273600000000007E-2</v>
      </c>
      <c r="I62" s="1">
        <v>9.3057000000000001E-2</v>
      </c>
      <c r="J62" s="5">
        <f t="shared" si="1"/>
        <v>-5.7833999999999941E-3</v>
      </c>
      <c r="K62" s="6"/>
      <c r="L62" s="1">
        <v>0.40210000000000001</v>
      </c>
      <c r="M62" s="1">
        <v>0.36809999999999998</v>
      </c>
      <c r="N62" s="8">
        <f t="shared" si="2"/>
        <v>3.400000000000003E-2</v>
      </c>
      <c r="O62" s="7"/>
      <c r="P62" s="1">
        <v>0.35749999999999998</v>
      </c>
      <c r="Q62" s="1">
        <v>0.30609999999999998</v>
      </c>
      <c r="R62" s="8">
        <f t="shared" si="3"/>
        <v>5.1400000000000001E-2</v>
      </c>
    </row>
    <row r="63" spans="2:18" s="2" customFormat="1">
      <c r="B63">
        <v>3</v>
      </c>
      <c r="C63">
        <v>2</v>
      </c>
      <c r="D63" s="1">
        <v>13.9779</v>
      </c>
      <c r="E63" s="1">
        <v>13.404199999999999</v>
      </c>
      <c r="F63" s="5">
        <f t="shared" si="0"/>
        <v>0.57370000000000054</v>
      </c>
      <c r="G63" s="6"/>
      <c r="H63" s="1">
        <v>9.0075500000000003E-2</v>
      </c>
      <c r="I63" s="1">
        <v>8.6400000000000005E-2</v>
      </c>
      <c r="J63" s="5">
        <f t="shared" si="1"/>
        <v>3.6754999999999982E-3</v>
      </c>
      <c r="K63" s="6"/>
      <c r="L63" s="1">
        <v>0.36499999999999999</v>
      </c>
      <c r="M63" s="1">
        <v>0.379</v>
      </c>
      <c r="N63" s="8">
        <f t="shared" si="2"/>
        <v>-1.4000000000000012E-2</v>
      </c>
      <c r="O63" s="7"/>
      <c r="P63" s="1">
        <v>0.34239999999999998</v>
      </c>
      <c r="Q63" s="1">
        <v>0.314</v>
      </c>
      <c r="R63" s="8">
        <f t="shared" si="3"/>
        <v>2.8399999999999981E-2</v>
      </c>
    </row>
    <row r="64" spans="2:18" s="2" customFormat="1">
      <c r="B64">
        <v>4</v>
      </c>
      <c r="C64">
        <v>2</v>
      </c>
      <c r="D64" s="1">
        <v>13.1195</v>
      </c>
      <c r="E64" s="1">
        <v>13.557499999999999</v>
      </c>
      <c r="F64" s="5">
        <f t="shared" si="0"/>
        <v>-0.43799999999999883</v>
      </c>
      <c r="G64" s="6"/>
      <c r="H64" s="1">
        <v>8.9857099999999995E-2</v>
      </c>
      <c r="I64" s="1">
        <v>8.6359000000000005E-2</v>
      </c>
      <c r="J64" s="5">
        <f t="shared" si="1"/>
        <v>3.4980999999999901E-3</v>
      </c>
      <c r="K64" s="6"/>
      <c r="L64" s="1">
        <v>0.41089999999999999</v>
      </c>
      <c r="M64" s="1">
        <v>0.39369999999999999</v>
      </c>
      <c r="N64" s="8">
        <f t="shared" si="2"/>
        <v>1.7199999999999993E-2</v>
      </c>
      <c r="O64" s="7"/>
      <c r="P64" s="1">
        <v>0.308</v>
      </c>
      <c r="Q64" s="1">
        <v>0.34010000000000001</v>
      </c>
      <c r="R64" s="8">
        <f t="shared" si="3"/>
        <v>-3.2100000000000017E-2</v>
      </c>
    </row>
    <row r="65" spans="2:18" s="2" customFormat="1">
      <c r="B65">
        <v>3</v>
      </c>
      <c r="C65">
        <v>3</v>
      </c>
      <c r="D65" s="1">
        <v>13.352</v>
      </c>
      <c r="E65" s="1">
        <v>0.12715000000000001</v>
      </c>
      <c r="F65" s="5">
        <f t="shared" si="0"/>
        <v>13.22485</v>
      </c>
      <c r="G65" s="6"/>
      <c r="H65" s="1">
        <v>8.6339899999999997E-2</v>
      </c>
      <c r="I65" s="1">
        <v>2.6975200000000001E-3</v>
      </c>
      <c r="J65" s="5">
        <f t="shared" si="1"/>
        <v>8.3642380000000002E-2</v>
      </c>
      <c r="K65" s="6"/>
      <c r="L65" s="1">
        <v>0.41360000000000002</v>
      </c>
      <c r="M65" s="1">
        <v>0.49990000000000001</v>
      </c>
      <c r="N65" s="8">
        <f t="shared" si="2"/>
        <v>-8.6299999999999988E-2</v>
      </c>
      <c r="O65" s="7"/>
      <c r="P65" s="1">
        <v>0.3533</v>
      </c>
      <c r="Q65" s="1">
        <v>0.34060000000000001</v>
      </c>
      <c r="R65" s="8">
        <f t="shared" si="3"/>
        <v>1.2699999999999989E-2</v>
      </c>
    </row>
    <row r="66" spans="2:18" s="2" customFormat="1">
      <c r="B66">
        <v>2</v>
      </c>
      <c r="C66">
        <v>3</v>
      </c>
      <c r="D66" s="1">
        <v>13.655799999999999</v>
      </c>
      <c r="E66" s="1">
        <v>14.0183</v>
      </c>
      <c r="F66" s="5">
        <f t="shared" si="0"/>
        <v>-0.36250000000000071</v>
      </c>
      <c r="G66" s="6"/>
      <c r="H66" s="1">
        <v>8.8965100000000005E-2</v>
      </c>
      <c r="I66" s="1">
        <v>9.5275600000000002E-2</v>
      </c>
      <c r="J66" s="5">
        <f t="shared" si="1"/>
        <v>-6.3104999999999967E-3</v>
      </c>
      <c r="K66" s="6"/>
      <c r="L66" s="1">
        <v>0.37340000000000001</v>
      </c>
      <c r="M66" s="1">
        <v>0.38229999999999997</v>
      </c>
      <c r="N66" s="8">
        <f t="shared" si="2"/>
        <v>-8.8999999999999635E-3</v>
      </c>
      <c r="O66" s="7"/>
      <c r="P66" s="1">
        <v>0.34520000000000001</v>
      </c>
      <c r="Q66" s="1">
        <v>0.29930000000000001</v>
      </c>
      <c r="R66" s="8">
        <f t="shared" si="3"/>
        <v>4.5899999999999996E-2</v>
      </c>
    </row>
    <row r="67" spans="2:18" s="2" customFormat="1">
      <c r="B67">
        <v>1</v>
      </c>
      <c r="C67">
        <v>3</v>
      </c>
      <c r="D67" s="1">
        <v>0.70200899999999999</v>
      </c>
      <c r="E67" s="1">
        <v>0.90775399999999995</v>
      </c>
      <c r="F67" s="5">
        <f t="shared" si="0"/>
        <v>-0.20574499999999996</v>
      </c>
      <c r="G67" s="6"/>
      <c r="H67" s="1">
        <v>1.0134799999999999E-2</v>
      </c>
      <c r="I67" s="1">
        <v>1.0605699999999999E-2</v>
      </c>
      <c r="J67" s="5">
        <f t="shared" si="1"/>
        <v>-4.7089999999999979E-4</v>
      </c>
      <c r="K67" s="6"/>
      <c r="L67" s="1">
        <v>0.40410000000000001</v>
      </c>
      <c r="M67" s="1">
        <v>0.43890000000000001</v>
      </c>
      <c r="N67" s="8">
        <f t="shared" si="2"/>
        <v>-3.4799999999999998E-2</v>
      </c>
      <c r="O67" s="7"/>
      <c r="P67" s="1">
        <v>0.36520000000000002</v>
      </c>
      <c r="Q67" s="1">
        <v>0.38269999999999998</v>
      </c>
      <c r="R67" s="8">
        <f t="shared" si="3"/>
        <v>-1.749999999999996E-2</v>
      </c>
    </row>
    <row r="68" spans="2:18" s="2" customFormat="1">
      <c r="B68">
        <v>0</v>
      </c>
      <c r="C68">
        <v>3</v>
      </c>
      <c r="D68" s="1">
        <v>12.4838</v>
      </c>
      <c r="E68" s="1">
        <v>13.100199999999999</v>
      </c>
      <c r="F68" s="5">
        <f t="shared" si="0"/>
        <v>-0.61639999999999873</v>
      </c>
      <c r="G68" s="6"/>
      <c r="H68" s="1">
        <v>7.8335699999999994E-2</v>
      </c>
      <c r="I68" s="1">
        <v>8.0123799999999995E-2</v>
      </c>
      <c r="J68" s="5">
        <f t="shared" si="1"/>
        <v>-1.7881000000000008E-3</v>
      </c>
      <c r="K68" s="6"/>
      <c r="L68" s="1">
        <v>0.38950000000000001</v>
      </c>
      <c r="M68" s="1">
        <v>0.42580000000000001</v>
      </c>
      <c r="N68" s="8">
        <f t="shared" si="2"/>
        <v>-3.6299999999999999E-2</v>
      </c>
      <c r="O68" s="7"/>
      <c r="P68" s="1">
        <v>0.35720000000000002</v>
      </c>
      <c r="Q68" s="1">
        <v>0.38900000000000001</v>
      </c>
      <c r="R68" s="8">
        <f t="shared" si="3"/>
        <v>-3.1799999999999995E-2</v>
      </c>
    </row>
    <row r="69" spans="2:18" s="2" customFormat="1">
      <c r="B69">
        <v>-1</v>
      </c>
      <c r="C69">
        <v>3</v>
      </c>
      <c r="D69" s="1">
        <v>13.3468</v>
      </c>
      <c r="E69" s="1">
        <v>13.663600000000001</v>
      </c>
      <c r="F69" s="5">
        <f t="shared" ref="F69:F74" si="4">D69-E69</f>
        <v>-0.31680000000000064</v>
      </c>
      <c r="G69" s="6"/>
      <c r="H69" s="1">
        <v>8.5544800000000004E-2</v>
      </c>
      <c r="I69" s="1">
        <v>8.5608100000000006E-2</v>
      </c>
      <c r="J69" s="5">
        <f t="shared" ref="J69:J74" si="5">H69-I69</f>
        <v>-6.3300000000002243E-5</v>
      </c>
      <c r="K69" s="6"/>
      <c r="L69" s="1">
        <v>0.4153</v>
      </c>
      <c r="M69" s="1">
        <v>0.40579999999999999</v>
      </c>
      <c r="N69" s="8">
        <f t="shared" ref="N69:N74" si="6">L69-M69</f>
        <v>9.5000000000000084E-3</v>
      </c>
      <c r="O69" s="7"/>
      <c r="P69" s="1">
        <v>0.36620000000000003</v>
      </c>
      <c r="Q69" s="1">
        <v>0.36049999999999999</v>
      </c>
      <c r="R69" s="8">
        <f t="shared" ref="R69:R74" si="7">P69-Q69</f>
        <v>5.7000000000000384E-3</v>
      </c>
    </row>
    <row r="70" spans="2:18" s="2" customFormat="1">
      <c r="B70">
        <v>-2</v>
      </c>
      <c r="C70">
        <v>3</v>
      </c>
      <c r="D70" s="1">
        <v>12.8954</v>
      </c>
      <c r="E70" s="1">
        <v>13.1464</v>
      </c>
      <c r="F70" s="5">
        <f t="shared" si="4"/>
        <v>-0.25099999999999945</v>
      </c>
      <c r="G70" s="6"/>
      <c r="H70" s="1">
        <v>8.3539100000000005E-2</v>
      </c>
      <c r="I70" s="1">
        <v>8.2499600000000006E-2</v>
      </c>
      <c r="J70" s="5">
        <f t="shared" si="5"/>
        <v>1.0394999999999988E-3</v>
      </c>
      <c r="K70" s="6"/>
      <c r="L70" s="1">
        <v>0.4007</v>
      </c>
      <c r="M70" s="1">
        <v>0.43640000000000001</v>
      </c>
      <c r="N70" s="8">
        <f t="shared" si="6"/>
        <v>-3.570000000000001E-2</v>
      </c>
      <c r="O70" s="7"/>
      <c r="P70" s="1">
        <v>0.36499999999999999</v>
      </c>
      <c r="Q70" s="1">
        <v>0.36909999999999998</v>
      </c>
      <c r="R70" s="8">
        <f t="shared" si="7"/>
        <v>-4.0999999999999925E-3</v>
      </c>
    </row>
    <row r="71" spans="2:18" s="2" customFormat="1">
      <c r="B71">
        <v>-3</v>
      </c>
      <c r="C71">
        <v>3</v>
      </c>
      <c r="D71" s="1">
        <v>14.3423</v>
      </c>
      <c r="E71" s="1">
        <v>12.053100000000001</v>
      </c>
      <c r="F71" s="5">
        <f t="shared" si="4"/>
        <v>2.2891999999999992</v>
      </c>
      <c r="G71" s="6"/>
      <c r="H71" s="1">
        <v>9.1005199999999994E-2</v>
      </c>
      <c r="I71" s="1">
        <v>8.4945400000000004E-2</v>
      </c>
      <c r="J71" s="5">
        <f t="shared" si="5"/>
        <v>6.0597999999999902E-3</v>
      </c>
      <c r="K71" s="6"/>
      <c r="L71" s="1">
        <v>0.38529999999999998</v>
      </c>
      <c r="M71" s="1">
        <v>0.39600000000000002</v>
      </c>
      <c r="N71" s="8">
        <f t="shared" si="6"/>
        <v>-1.0700000000000043E-2</v>
      </c>
      <c r="O71" s="7"/>
      <c r="P71" s="1">
        <v>0.34260000000000002</v>
      </c>
      <c r="Q71" s="1">
        <v>0.30759999999999998</v>
      </c>
      <c r="R71" s="8">
        <f t="shared" si="7"/>
        <v>3.5000000000000031E-2</v>
      </c>
    </row>
    <row r="72" spans="2:18" s="2" customFormat="1">
      <c r="B72">
        <v>-1</v>
      </c>
      <c r="C72">
        <v>4</v>
      </c>
      <c r="D72" s="1">
        <v>12.1471</v>
      </c>
      <c r="E72" s="1">
        <v>11.3195</v>
      </c>
      <c r="F72" s="5">
        <f t="shared" si="4"/>
        <v>0.82760000000000034</v>
      </c>
      <c r="G72" s="6"/>
      <c r="H72" s="1">
        <v>7.6350799999999996E-2</v>
      </c>
      <c r="I72" s="1">
        <v>7.08366E-2</v>
      </c>
      <c r="J72" s="5">
        <f t="shared" si="5"/>
        <v>5.5141999999999969E-3</v>
      </c>
      <c r="K72" s="6"/>
      <c r="L72" s="1">
        <v>0.4476</v>
      </c>
      <c r="M72" s="1">
        <v>0.43440000000000001</v>
      </c>
      <c r="N72" s="8">
        <f t="shared" si="6"/>
        <v>1.319999999999999E-2</v>
      </c>
      <c r="O72" s="7"/>
      <c r="P72" s="1">
        <v>0.34810000000000002</v>
      </c>
      <c r="Q72" s="1">
        <v>0.40610000000000002</v>
      </c>
      <c r="R72" s="8">
        <f t="shared" si="7"/>
        <v>-5.7999999999999996E-2</v>
      </c>
    </row>
    <row r="73" spans="2:18" s="2" customFormat="1">
      <c r="B73">
        <v>0</v>
      </c>
      <c r="C73">
        <v>4</v>
      </c>
      <c r="D73" s="1">
        <v>13.4602</v>
      </c>
      <c r="E73" s="1">
        <v>12.8589</v>
      </c>
      <c r="F73" s="5">
        <f t="shared" si="4"/>
        <v>0.60130000000000017</v>
      </c>
      <c r="G73" s="6"/>
      <c r="H73" s="1">
        <v>8.3426299999999995E-2</v>
      </c>
      <c r="I73" s="1">
        <v>8.2371600000000003E-2</v>
      </c>
      <c r="J73" s="5">
        <f t="shared" si="5"/>
        <v>1.0546999999999918E-3</v>
      </c>
      <c r="K73" s="6"/>
      <c r="L73" s="1">
        <v>0.43059999999999998</v>
      </c>
      <c r="M73" s="1">
        <v>0.38290000000000002</v>
      </c>
      <c r="N73" s="8">
        <f t="shared" si="6"/>
        <v>4.7699999999999965E-2</v>
      </c>
      <c r="O73" s="7"/>
      <c r="P73" s="1">
        <v>0.3654</v>
      </c>
      <c r="Q73" s="1">
        <v>0.31990000000000002</v>
      </c>
      <c r="R73" s="8">
        <f t="shared" si="7"/>
        <v>4.5499999999999985E-2</v>
      </c>
    </row>
    <row r="74" spans="2:18" s="2" customFormat="1">
      <c r="B74">
        <v>1</v>
      </c>
      <c r="C74">
        <v>4</v>
      </c>
      <c r="D74" s="1">
        <v>13.462899999999999</v>
      </c>
      <c r="E74" s="1">
        <v>12.992900000000001</v>
      </c>
      <c r="F74" s="5">
        <f t="shared" si="4"/>
        <v>0.46999999999999886</v>
      </c>
      <c r="G74" s="6"/>
      <c r="H74" s="1">
        <v>8.6025099999999993E-2</v>
      </c>
      <c r="I74" s="1">
        <v>8.3343E-2</v>
      </c>
      <c r="J74" s="5">
        <f t="shared" si="5"/>
        <v>2.6820999999999928E-3</v>
      </c>
      <c r="K74" s="6"/>
      <c r="L74" s="1">
        <v>0.38119999999999998</v>
      </c>
      <c r="M74" s="1">
        <v>0.4204</v>
      </c>
      <c r="N74" s="8">
        <f t="shared" si="6"/>
        <v>-3.9200000000000013E-2</v>
      </c>
      <c r="O74" s="7"/>
      <c r="P74" s="1">
        <v>0.32500000000000001</v>
      </c>
      <c r="Q74" s="1">
        <v>0.36780000000000002</v>
      </c>
      <c r="R74" s="8">
        <f t="shared" si="7"/>
        <v>-4.2800000000000005E-2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7.8567420131838617</v>
      </c>
      <c r="D78" s="21">
        <f>AVERAGE(D4:E74)</f>
        <v>13.321909950704224</v>
      </c>
      <c r="E78" s="16"/>
      <c r="F78" s="16">
        <f>STDEV(F4:F74)</f>
        <v>1.7507191087388836</v>
      </c>
      <c r="G78" s="16"/>
      <c r="H78" s="17">
        <f>AVERAGE(H4:I74)</f>
        <v>8.3985040281690113E-2</v>
      </c>
      <c r="I78" s="16"/>
      <c r="J78" s="16">
        <f>STDEV(J4:J74)</f>
        <v>1.1746277294414758E-2</v>
      </c>
      <c r="K78" s="16"/>
      <c r="L78" s="17">
        <f>AVERAGE(L4:M74)</f>
        <v>0.40371901408450683</v>
      </c>
      <c r="M78" s="16"/>
      <c r="N78" s="16">
        <f>STDEV(N4:N74)</f>
        <v>3.5465868876016347E-2</v>
      </c>
      <c r="O78" s="16"/>
      <c r="P78" s="17">
        <f>AVERAGE(P4:Q74)</f>
        <v>0.35099084507042261</v>
      </c>
      <c r="Q78" s="16"/>
      <c r="R78" s="22">
        <f>STDEV(R4:R74)</f>
        <v>3.9870302811461887E-2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3.5465868876016347E-2</v>
      </c>
      <c r="O80" s="25"/>
      <c r="P80" s="25"/>
      <c r="Q80" s="25"/>
      <c r="R80" s="26">
        <f>R78</f>
        <v>3.9870302811461887E-2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80"/>
  <sheetViews>
    <sheetView topLeftCell="A55" workbookViewId="0">
      <selection activeCell="J89" sqref="J89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0.18</v>
      </c>
      <c r="E1" s="28" t="s">
        <v>19</v>
      </c>
      <c r="F1" s="29">
        <v>7.1999999999999995E-2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15.545400000000001</v>
      </c>
      <c r="E4" s="1">
        <v>14.5131</v>
      </c>
      <c r="F4" s="5">
        <f>D4-E4</f>
        <v>1.0323000000000011</v>
      </c>
      <c r="G4" s="6"/>
      <c r="H4" s="1">
        <v>0.10058599999999999</v>
      </c>
      <c r="I4" s="1">
        <v>8.5160399999999997E-2</v>
      </c>
      <c r="J4" s="5">
        <f>H4-I4</f>
        <v>1.5425599999999998E-2</v>
      </c>
      <c r="K4" s="6"/>
      <c r="L4" s="1">
        <v>0.36049999999999999</v>
      </c>
      <c r="M4" s="1">
        <v>0.39679999999999999</v>
      </c>
      <c r="N4" s="8">
        <f>L4-M4</f>
        <v>-3.6299999999999999E-2</v>
      </c>
      <c r="O4" s="7"/>
      <c r="P4" s="1">
        <v>0.30170000000000002</v>
      </c>
      <c r="Q4" s="1">
        <v>0.3513</v>
      </c>
      <c r="R4" s="8">
        <f>P4-Q4</f>
        <v>-4.9599999999999977E-2</v>
      </c>
    </row>
    <row r="5" spans="1:18" s="2" customFormat="1">
      <c r="B5">
        <v>0</v>
      </c>
      <c r="C5">
        <v>-4</v>
      </c>
      <c r="D5" s="1">
        <v>13.902200000000001</v>
      </c>
      <c r="E5" s="1">
        <v>14.922700000000001</v>
      </c>
      <c r="F5" s="5">
        <f t="shared" ref="F5:F68" si="0">D5-E5</f>
        <v>-1.0205000000000002</v>
      </c>
      <c r="G5" s="6"/>
      <c r="H5" s="1">
        <v>8.81546E-2</v>
      </c>
      <c r="I5" s="1">
        <v>8.91155E-2</v>
      </c>
      <c r="J5" s="5">
        <f t="shared" ref="J5:J68" si="1">H5-I5</f>
        <v>-9.6090000000000064E-4</v>
      </c>
      <c r="K5" s="6"/>
      <c r="L5" s="1">
        <v>0.44309999999999999</v>
      </c>
      <c r="M5" s="1">
        <v>0.43309999999999998</v>
      </c>
      <c r="N5" s="8">
        <f t="shared" ref="N5:N68" si="2">L5-M5</f>
        <v>1.0000000000000009E-2</v>
      </c>
      <c r="O5" s="7"/>
      <c r="P5" s="1">
        <v>0.37769999999999998</v>
      </c>
      <c r="Q5" s="1">
        <v>0.37940000000000002</v>
      </c>
      <c r="R5" s="8">
        <f t="shared" ref="R5:R68" si="3">P5-Q5</f>
        <v>-1.7000000000000348E-3</v>
      </c>
    </row>
    <row r="6" spans="1:18" s="2" customFormat="1">
      <c r="B6">
        <v>1</v>
      </c>
      <c r="C6">
        <v>-4</v>
      </c>
      <c r="D6" s="1">
        <v>14.2415</v>
      </c>
      <c r="E6" s="1">
        <v>14.799799999999999</v>
      </c>
      <c r="F6" s="5">
        <f t="shared" si="0"/>
        <v>-0.55829999999999913</v>
      </c>
      <c r="G6" s="6"/>
      <c r="H6" s="1">
        <v>8.8022400000000001E-2</v>
      </c>
      <c r="I6" s="1">
        <v>9.1381599999999993E-2</v>
      </c>
      <c r="J6" s="5">
        <f t="shared" si="1"/>
        <v>-3.3591999999999927E-3</v>
      </c>
      <c r="K6" s="6"/>
      <c r="L6" s="1">
        <v>0.44390000000000002</v>
      </c>
      <c r="M6" s="1">
        <v>0.441</v>
      </c>
      <c r="N6" s="8">
        <f t="shared" si="2"/>
        <v>2.9000000000000137E-3</v>
      </c>
      <c r="O6" s="7"/>
      <c r="P6" s="1">
        <v>0.38400000000000001</v>
      </c>
      <c r="Q6" s="1">
        <v>0.39290000000000003</v>
      </c>
      <c r="R6" s="8">
        <f t="shared" si="3"/>
        <v>-8.900000000000019E-3</v>
      </c>
    </row>
    <row r="7" spans="1:18" s="2" customFormat="1">
      <c r="B7">
        <v>3</v>
      </c>
      <c r="C7">
        <v>-3</v>
      </c>
      <c r="D7" s="1">
        <v>14.309799999999999</v>
      </c>
      <c r="E7" s="1">
        <v>16.231300000000001</v>
      </c>
      <c r="F7" s="5">
        <f t="shared" si="0"/>
        <v>-1.9215000000000018</v>
      </c>
      <c r="G7" s="6"/>
      <c r="H7" s="1">
        <v>9.0312600000000007E-2</v>
      </c>
      <c r="I7" s="1">
        <v>0.100521</v>
      </c>
      <c r="J7" s="5">
        <f t="shared" si="1"/>
        <v>-1.0208399999999992E-2</v>
      </c>
      <c r="K7" s="6"/>
      <c r="L7" s="1">
        <v>0.42399999999999999</v>
      </c>
      <c r="M7" s="1">
        <v>0.39190000000000003</v>
      </c>
      <c r="N7" s="8">
        <f t="shared" si="2"/>
        <v>3.2099999999999962E-2</v>
      </c>
      <c r="O7" s="7"/>
      <c r="P7" s="1">
        <v>0.34160000000000001</v>
      </c>
      <c r="Q7" s="1">
        <v>0.32500000000000001</v>
      </c>
      <c r="R7" s="8">
        <f t="shared" si="3"/>
        <v>1.6600000000000004E-2</v>
      </c>
    </row>
    <row r="8" spans="1:18" s="2" customFormat="1">
      <c r="B8">
        <v>2</v>
      </c>
      <c r="C8">
        <v>-3</v>
      </c>
      <c r="D8" s="1">
        <v>16.656700000000001</v>
      </c>
      <c r="E8" s="1">
        <v>14.5749</v>
      </c>
      <c r="F8" s="5">
        <f t="shared" si="0"/>
        <v>2.0818000000000012</v>
      </c>
      <c r="G8" s="6"/>
      <c r="H8" s="1">
        <v>0.107403</v>
      </c>
      <c r="I8" s="1">
        <v>8.7365399999999996E-2</v>
      </c>
      <c r="J8" s="5">
        <f t="shared" si="1"/>
        <v>2.0037600000000003E-2</v>
      </c>
      <c r="K8" s="6"/>
      <c r="L8" s="1">
        <v>0.36470000000000002</v>
      </c>
      <c r="M8" s="1">
        <v>0.4481</v>
      </c>
      <c r="N8" s="8">
        <f t="shared" si="2"/>
        <v>-8.3399999999999974E-2</v>
      </c>
      <c r="O8" s="7"/>
      <c r="P8" s="1">
        <v>0.30470000000000003</v>
      </c>
      <c r="Q8" s="1">
        <v>0.39779999999999999</v>
      </c>
      <c r="R8" s="8">
        <f t="shared" si="3"/>
        <v>-9.3099999999999961E-2</v>
      </c>
    </row>
    <row r="9" spans="1:18" s="2" customFormat="1">
      <c r="B9">
        <v>1</v>
      </c>
      <c r="C9">
        <v>-3</v>
      </c>
      <c r="D9" s="1">
        <v>14.8218</v>
      </c>
      <c r="E9" s="1">
        <v>14.254899999999999</v>
      </c>
      <c r="F9" s="5">
        <f t="shared" si="0"/>
        <v>0.5669000000000004</v>
      </c>
      <c r="G9" s="6"/>
      <c r="H9" s="1">
        <v>9.1116799999999998E-2</v>
      </c>
      <c r="I9" s="1">
        <v>8.5721500000000006E-2</v>
      </c>
      <c r="J9" s="5">
        <f t="shared" si="1"/>
        <v>5.3952999999999918E-3</v>
      </c>
      <c r="K9" s="6"/>
      <c r="L9" s="1">
        <v>0.42399999999999999</v>
      </c>
      <c r="M9" s="1">
        <v>0.44840000000000002</v>
      </c>
      <c r="N9" s="8">
        <f t="shared" si="2"/>
        <v>-2.4400000000000033E-2</v>
      </c>
      <c r="O9" s="7"/>
      <c r="P9" s="1">
        <v>0.3538</v>
      </c>
      <c r="Q9" s="1">
        <v>0.36780000000000002</v>
      </c>
      <c r="R9" s="8">
        <f t="shared" si="3"/>
        <v>-1.4000000000000012E-2</v>
      </c>
    </row>
    <row r="10" spans="1:18" s="2" customFormat="1">
      <c r="B10">
        <v>0</v>
      </c>
      <c r="C10">
        <v>-3</v>
      </c>
      <c r="D10" s="1">
        <v>14.063000000000001</v>
      </c>
      <c r="E10" s="1">
        <v>13.1168</v>
      </c>
      <c r="F10" s="5">
        <f t="shared" si="0"/>
        <v>0.94620000000000104</v>
      </c>
      <c r="G10" s="6"/>
      <c r="H10" s="1">
        <v>8.3951700000000004E-2</v>
      </c>
      <c r="I10" s="1">
        <v>8.3645700000000003E-2</v>
      </c>
      <c r="J10" s="5">
        <f t="shared" si="1"/>
        <v>3.0600000000000072E-4</v>
      </c>
      <c r="K10" s="6"/>
      <c r="L10" s="1">
        <v>0.4461</v>
      </c>
      <c r="M10" s="1">
        <v>0.45150000000000001</v>
      </c>
      <c r="N10" s="8">
        <f t="shared" si="2"/>
        <v>-5.4000000000000159E-3</v>
      </c>
      <c r="O10" s="7"/>
      <c r="P10" s="1">
        <v>0.39800000000000002</v>
      </c>
      <c r="Q10" s="1">
        <v>0.39069999999999999</v>
      </c>
      <c r="R10" s="8">
        <f t="shared" si="3"/>
        <v>7.3000000000000287E-3</v>
      </c>
    </row>
    <row r="11" spans="1:18" s="2" customFormat="1">
      <c r="B11">
        <v>-1</v>
      </c>
      <c r="C11">
        <v>-3</v>
      </c>
      <c r="D11" s="1">
        <v>14.200699999999999</v>
      </c>
      <c r="E11" s="1">
        <v>14.8695</v>
      </c>
      <c r="F11" s="5">
        <f t="shared" si="0"/>
        <v>-0.66880000000000095</v>
      </c>
      <c r="G11" s="6"/>
      <c r="H11" s="1">
        <v>8.6595800000000001E-2</v>
      </c>
      <c r="I11" s="1">
        <v>8.8926699999999997E-2</v>
      </c>
      <c r="J11" s="5">
        <f t="shared" si="1"/>
        <v>-2.3308999999999969E-3</v>
      </c>
      <c r="K11" s="6"/>
      <c r="L11" s="1">
        <v>0.43880000000000002</v>
      </c>
      <c r="M11" s="1">
        <v>0.42970000000000003</v>
      </c>
      <c r="N11" s="8">
        <f t="shared" si="2"/>
        <v>9.099999999999997E-3</v>
      </c>
      <c r="O11" s="7"/>
      <c r="P11" s="1">
        <v>0.3775</v>
      </c>
      <c r="Q11" s="1">
        <v>0.3644</v>
      </c>
      <c r="R11" s="8">
        <f t="shared" si="3"/>
        <v>1.3100000000000001E-2</v>
      </c>
    </row>
    <row r="12" spans="1:18" s="2" customFormat="1">
      <c r="B12">
        <v>-2</v>
      </c>
      <c r="C12">
        <v>-3</v>
      </c>
      <c r="D12" s="1">
        <v>16.361999999999998</v>
      </c>
      <c r="E12" s="1">
        <v>14.823499999999999</v>
      </c>
      <c r="F12" s="5">
        <f t="shared" si="0"/>
        <v>1.5384999999999991</v>
      </c>
      <c r="G12" s="6"/>
      <c r="H12" s="1">
        <v>9.6334299999999998E-2</v>
      </c>
      <c r="I12" s="1">
        <v>8.5144600000000001E-2</v>
      </c>
      <c r="J12" s="5">
        <f t="shared" si="1"/>
        <v>1.1189699999999997E-2</v>
      </c>
      <c r="K12" s="6"/>
      <c r="L12" s="1">
        <v>0.4007</v>
      </c>
      <c r="M12" s="1">
        <v>0.44440000000000002</v>
      </c>
      <c r="N12" s="8">
        <f t="shared" si="2"/>
        <v>-4.3700000000000017E-2</v>
      </c>
      <c r="O12" s="7"/>
      <c r="P12" s="1">
        <v>0.34029999999999999</v>
      </c>
      <c r="Q12" s="1">
        <v>0.3427</v>
      </c>
      <c r="R12" s="8">
        <f t="shared" si="3"/>
        <v>-2.4000000000000132E-3</v>
      </c>
    </row>
    <row r="13" spans="1:18" s="2" customFormat="1">
      <c r="B13">
        <v>-3</v>
      </c>
      <c r="C13">
        <v>-3</v>
      </c>
      <c r="D13" s="1">
        <v>15.629899999999999</v>
      </c>
      <c r="E13" s="1">
        <v>14.4183</v>
      </c>
      <c r="F13" s="5">
        <f t="shared" si="0"/>
        <v>1.2115999999999989</v>
      </c>
      <c r="G13" s="6"/>
      <c r="H13" s="1">
        <v>0.10484</v>
      </c>
      <c r="I13" s="1">
        <v>8.6978600000000003E-2</v>
      </c>
      <c r="J13" s="5">
        <f t="shared" si="1"/>
        <v>1.7861399999999999E-2</v>
      </c>
      <c r="K13" s="6"/>
      <c r="L13" s="1">
        <v>0.40189999999999998</v>
      </c>
      <c r="M13" s="1">
        <v>0.44819999999999999</v>
      </c>
      <c r="N13" s="8">
        <f t="shared" si="2"/>
        <v>-4.6300000000000008E-2</v>
      </c>
      <c r="O13" s="7"/>
      <c r="P13" s="1">
        <v>0.32450000000000001</v>
      </c>
      <c r="Q13" s="1">
        <v>0.36009999999999998</v>
      </c>
      <c r="R13" s="8">
        <f t="shared" si="3"/>
        <v>-3.5599999999999965E-2</v>
      </c>
    </row>
    <row r="14" spans="1:18" s="2" customFormat="1">
      <c r="B14">
        <v>-4</v>
      </c>
      <c r="C14">
        <v>-2</v>
      </c>
      <c r="D14" s="1">
        <v>15.177</v>
      </c>
      <c r="E14" s="1">
        <v>14.7134</v>
      </c>
      <c r="F14" s="5">
        <f t="shared" si="0"/>
        <v>0.46359999999999957</v>
      </c>
      <c r="G14" s="6"/>
      <c r="H14" s="1">
        <v>9.4222299999999995E-2</v>
      </c>
      <c r="I14" s="1">
        <v>8.9305700000000002E-2</v>
      </c>
      <c r="J14" s="5">
        <f t="shared" si="1"/>
        <v>4.9165999999999932E-3</v>
      </c>
      <c r="K14" s="6"/>
      <c r="L14" s="1">
        <v>0.41549999999999998</v>
      </c>
      <c r="M14" s="1">
        <v>0.46029999999999999</v>
      </c>
      <c r="N14" s="8">
        <f t="shared" si="2"/>
        <v>-4.4800000000000006E-2</v>
      </c>
      <c r="O14" s="7"/>
      <c r="P14" s="1">
        <v>0.3387</v>
      </c>
      <c r="Q14" s="1">
        <v>0.3967</v>
      </c>
      <c r="R14" s="8">
        <f t="shared" si="3"/>
        <v>-5.7999999999999996E-2</v>
      </c>
    </row>
    <row r="15" spans="1:18" s="2" customFormat="1">
      <c r="B15">
        <v>-3</v>
      </c>
      <c r="C15">
        <v>-2</v>
      </c>
      <c r="D15" s="1">
        <v>13.9969</v>
      </c>
      <c r="E15" s="1">
        <v>15.396100000000001</v>
      </c>
      <c r="F15" s="5">
        <f t="shared" si="0"/>
        <v>-1.3992000000000004</v>
      </c>
      <c r="G15" s="6"/>
      <c r="H15" s="1">
        <v>8.4378300000000003E-2</v>
      </c>
      <c r="I15" s="1">
        <v>9.2237299999999994E-2</v>
      </c>
      <c r="J15" s="5">
        <f t="shared" si="1"/>
        <v>-7.858999999999991E-3</v>
      </c>
      <c r="K15" s="6"/>
      <c r="L15" s="1">
        <v>0.47799999999999998</v>
      </c>
      <c r="M15" s="1">
        <v>0.43780000000000002</v>
      </c>
      <c r="N15" s="8">
        <f t="shared" si="2"/>
        <v>4.0199999999999958E-2</v>
      </c>
      <c r="O15" s="7"/>
      <c r="P15" s="1">
        <v>0.41799999999999998</v>
      </c>
      <c r="Q15" s="1">
        <v>0.39500000000000002</v>
      </c>
      <c r="R15" s="8">
        <f t="shared" si="3"/>
        <v>2.2999999999999965E-2</v>
      </c>
    </row>
    <row r="16" spans="1:18" s="2" customFormat="1">
      <c r="B16">
        <v>-2</v>
      </c>
      <c r="C16">
        <v>-2</v>
      </c>
      <c r="D16" s="1">
        <v>15.6968</v>
      </c>
      <c r="E16" s="1">
        <v>15.8642</v>
      </c>
      <c r="F16" s="5">
        <f t="shared" si="0"/>
        <v>-0.16740000000000066</v>
      </c>
      <c r="G16" s="6"/>
      <c r="H16" s="1">
        <v>9.5558799999999999E-2</v>
      </c>
      <c r="I16" s="1">
        <v>9.8423099999999999E-2</v>
      </c>
      <c r="J16" s="5">
        <f t="shared" si="1"/>
        <v>-2.8643000000000002E-3</v>
      </c>
      <c r="K16" s="6"/>
      <c r="L16" s="1">
        <v>0.41</v>
      </c>
      <c r="M16" s="1">
        <v>0.40310000000000001</v>
      </c>
      <c r="N16" s="8">
        <f t="shared" si="2"/>
        <v>6.8999999999999617E-3</v>
      </c>
      <c r="O16" s="7"/>
      <c r="P16" s="1">
        <v>0.34520000000000001</v>
      </c>
      <c r="Q16" s="1">
        <v>0.2417</v>
      </c>
      <c r="R16" s="8">
        <f t="shared" si="3"/>
        <v>0.10350000000000001</v>
      </c>
    </row>
    <row r="17" spans="2:18" s="2" customFormat="1">
      <c r="B17">
        <v>-1</v>
      </c>
      <c r="C17">
        <v>-2</v>
      </c>
      <c r="D17" s="1">
        <v>14.2842</v>
      </c>
      <c r="E17" s="1">
        <v>16.4467</v>
      </c>
      <c r="F17" s="5">
        <f t="shared" si="0"/>
        <v>-2.1624999999999996</v>
      </c>
      <c r="G17" s="6"/>
      <c r="H17" s="1">
        <v>8.7155099999999999E-2</v>
      </c>
      <c r="I17" s="1">
        <v>0.102767</v>
      </c>
      <c r="J17" s="5">
        <f t="shared" si="1"/>
        <v>-1.5611899999999998E-2</v>
      </c>
      <c r="K17" s="6"/>
      <c r="L17" s="1">
        <v>0.46810000000000002</v>
      </c>
      <c r="M17" s="1">
        <v>0.3579</v>
      </c>
      <c r="N17" s="8">
        <f t="shared" si="2"/>
        <v>0.11020000000000002</v>
      </c>
      <c r="O17" s="7"/>
      <c r="P17" s="1">
        <v>0.39279999999999998</v>
      </c>
      <c r="Q17" s="1">
        <v>0.31040000000000001</v>
      </c>
      <c r="R17" s="8">
        <f t="shared" si="3"/>
        <v>8.2399999999999973E-2</v>
      </c>
    </row>
    <row r="18" spans="2:18" s="2" customFormat="1">
      <c r="B18">
        <v>0</v>
      </c>
      <c r="C18">
        <v>-2</v>
      </c>
      <c r="D18" s="1">
        <v>15.653</v>
      </c>
      <c r="E18" s="1">
        <v>15.5389</v>
      </c>
      <c r="F18" s="5">
        <f t="shared" si="0"/>
        <v>0.11410000000000053</v>
      </c>
      <c r="G18" s="6"/>
      <c r="H18" s="1">
        <v>9.6724900000000003E-2</v>
      </c>
      <c r="I18" s="1">
        <v>9.5860899999999999E-2</v>
      </c>
      <c r="J18" s="5">
        <f t="shared" si="1"/>
        <v>8.6400000000000365E-4</v>
      </c>
      <c r="K18" s="6"/>
      <c r="L18" s="1">
        <v>0.38429999999999997</v>
      </c>
      <c r="M18" s="1">
        <v>0.40770000000000001</v>
      </c>
      <c r="N18" s="8">
        <f t="shared" si="2"/>
        <v>-2.3400000000000032E-2</v>
      </c>
      <c r="O18" s="7"/>
      <c r="P18" s="1">
        <v>0.31430000000000002</v>
      </c>
      <c r="Q18" s="1">
        <v>0.34720000000000001</v>
      </c>
      <c r="R18" s="8">
        <f t="shared" si="3"/>
        <v>-3.2899999999999985E-2</v>
      </c>
    </row>
    <row r="19" spans="2:18" s="2" customFormat="1">
      <c r="B19">
        <v>1</v>
      </c>
      <c r="C19">
        <v>-2</v>
      </c>
      <c r="D19" s="1">
        <v>14.3926</v>
      </c>
      <c r="E19" s="1">
        <v>15.426399999999999</v>
      </c>
      <c r="F19" s="5">
        <f t="shared" si="0"/>
        <v>-1.0337999999999994</v>
      </c>
      <c r="G19" s="6"/>
      <c r="H19" s="1">
        <v>8.3091600000000002E-2</v>
      </c>
      <c r="I19" s="1">
        <v>9.1775999999999996E-2</v>
      </c>
      <c r="J19" s="5">
        <f t="shared" si="1"/>
        <v>-8.6843999999999949E-3</v>
      </c>
      <c r="K19" s="6"/>
      <c r="L19" s="1">
        <v>0.47560000000000002</v>
      </c>
      <c r="M19" s="1">
        <v>0.40089999999999998</v>
      </c>
      <c r="N19" s="8">
        <f t="shared" si="2"/>
        <v>7.4700000000000044E-2</v>
      </c>
      <c r="O19" s="7"/>
      <c r="P19" s="1">
        <v>0.43759999999999999</v>
      </c>
      <c r="Q19" s="1">
        <v>0.32990000000000003</v>
      </c>
      <c r="R19" s="8">
        <f t="shared" si="3"/>
        <v>0.10769999999999996</v>
      </c>
    </row>
    <row r="20" spans="2:18" s="2" customFormat="1">
      <c r="B20">
        <v>2</v>
      </c>
      <c r="C20">
        <v>-2</v>
      </c>
      <c r="D20" s="1">
        <v>15.720700000000001</v>
      </c>
      <c r="E20" s="1">
        <v>15.793699999999999</v>
      </c>
      <c r="F20" s="5">
        <f t="shared" si="0"/>
        <v>-7.2999999999998622E-2</v>
      </c>
      <c r="G20" s="6"/>
      <c r="H20" s="1">
        <v>9.9312800000000007E-2</v>
      </c>
      <c r="I20" s="1">
        <v>9.2852199999999996E-2</v>
      </c>
      <c r="J20" s="5">
        <f t="shared" si="1"/>
        <v>6.4606000000000108E-3</v>
      </c>
      <c r="K20" s="6"/>
      <c r="L20" s="1">
        <v>0.40379999999999999</v>
      </c>
      <c r="M20" s="1">
        <v>0.42399999999999999</v>
      </c>
      <c r="N20" s="8">
        <f t="shared" si="2"/>
        <v>-2.0199999999999996E-2</v>
      </c>
      <c r="O20" s="7"/>
      <c r="P20" s="1">
        <v>0.31380000000000002</v>
      </c>
      <c r="Q20" s="1">
        <v>0.36959999999999998</v>
      </c>
      <c r="R20" s="8">
        <f t="shared" si="3"/>
        <v>-5.5799999999999961E-2</v>
      </c>
    </row>
    <row r="21" spans="2:18" s="2" customFormat="1">
      <c r="B21">
        <v>3</v>
      </c>
      <c r="C21">
        <v>-2</v>
      </c>
      <c r="D21" s="1">
        <v>16.179400000000001</v>
      </c>
      <c r="E21" s="1">
        <v>15.1791</v>
      </c>
      <c r="F21" s="5">
        <f t="shared" si="0"/>
        <v>1.0003000000000011</v>
      </c>
      <c r="G21" s="6"/>
      <c r="H21" s="1">
        <v>0.102899</v>
      </c>
      <c r="I21" s="1">
        <v>9.2877500000000002E-2</v>
      </c>
      <c r="J21" s="5">
        <f t="shared" si="1"/>
        <v>1.0021500000000003E-2</v>
      </c>
      <c r="K21" s="6"/>
      <c r="L21" s="1">
        <v>0.41260000000000002</v>
      </c>
      <c r="M21" s="1">
        <v>0.44519999999999998</v>
      </c>
      <c r="N21" s="8">
        <f t="shared" si="2"/>
        <v>-3.2599999999999962E-2</v>
      </c>
      <c r="O21" s="7"/>
      <c r="P21" s="1">
        <v>0.33250000000000002</v>
      </c>
      <c r="Q21" s="1">
        <v>0.37140000000000001</v>
      </c>
      <c r="R21" s="8">
        <f t="shared" si="3"/>
        <v>-3.889999999999999E-2</v>
      </c>
    </row>
    <row r="22" spans="2:18" s="2" customFormat="1">
      <c r="B22">
        <v>4</v>
      </c>
      <c r="C22">
        <v>-2</v>
      </c>
      <c r="D22" s="1">
        <v>16.275300000000001</v>
      </c>
      <c r="E22" s="1">
        <v>15.007</v>
      </c>
      <c r="F22" s="5">
        <f t="shared" si="0"/>
        <v>1.2683000000000018</v>
      </c>
      <c r="G22" s="6"/>
      <c r="H22" s="1">
        <v>9.9187800000000007E-2</v>
      </c>
      <c r="I22" s="1">
        <v>8.9607599999999996E-2</v>
      </c>
      <c r="J22" s="5">
        <f t="shared" si="1"/>
        <v>9.5802000000000109E-3</v>
      </c>
      <c r="K22" s="6"/>
      <c r="L22" s="1">
        <v>0.441</v>
      </c>
      <c r="M22" s="1">
        <v>0.43430000000000002</v>
      </c>
      <c r="N22" s="8">
        <f t="shared" si="2"/>
        <v>6.6999999999999837E-3</v>
      </c>
      <c r="O22" s="7"/>
      <c r="P22" s="1">
        <v>0.36449999999999999</v>
      </c>
      <c r="Q22" s="1">
        <v>0.38850000000000001</v>
      </c>
      <c r="R22" s="8">
        <f t="shared" si="3"/>
        <v>-2.4000000000000021E-2</v>
      </c>
    </row>
    <row r="23" spans="2:18" s="2" customFormat="1">
      <c r="B23">
        <v>5</v>
      </c>
      <c r="C23">
        <v>-1</v>
      </c>
      <c r="D23" s="1">
        <v>15.000299999999999</v>
      </c>
      <c r="E23" s="1">
        <v>14.6364</v>
      </c>
      <c r="F23" s="5">
        <f t="shared" si="0"/>
        <v>0.36389999999999922</v>
      </c>
      <c r="G23" s="6"/>
      <c r="H23" s="1">
        <v>9.3460399999999999E-2</v>
      </c>
      <c r="I23" s="1">
        <v>9.0385099999999996E-2</v>
      </c>
      <c r="J23" s="5">
        <f t="shared" si="1"/>
        <v>3.075300000000003E-3</v>
      </c>
      <c r="K23" s="6"/>
      <c r="L23" s="1">
        <v>0.41339999999999999</v>
      </c>
      <c r="M23" s="1">
        <v>0.43540000000000001</v>
      </c>
      <c r="N23" s="8">
        <f t="shared" si="2"/>
        <v>-2.200000000000002E-2</v>
      </c>
      <c r="O23" s="7"/>
      <c r="P23" s="1">
        <v>0.32329999999999998</v>
      </c>
      <c r="Q23" s="1">
        <v>0.35820000000000002</v>
      </c>
      <c r="R23" s="8">
        <f t="shared" si="3"/>
        <v>-3.4900000000000042E-2</v>
      </c>
    </row>
    <row r="24" spans="2:18" s="2" customFormat="1">
      <c r="B24">
        <v>4</v>
      </c>
      <c r="C24">
        <v>-1</v>
      </c>
      <c r="D24" s="1">
        <v>16.064299999999999</v>
      </c>
      <c r="E24" s="1">
        <v>14.571</v>
      </c>
      <c r="F24" s="5">
        <f t="shared" si="0"/>
        <v>1.4932999999999996</v>
      </c>
      <c r="G24" s="6"/>
      <c r="H24" s="1">
        <v>0.101214</v>
      </c>
      <c r="I24" s="1">
        <v>8.6257E-2</v>
      </c>
      <c r="J24" s="5">
        <f t="shared" si="1"/>
        <v>1.4956999999999998E-2</v>
      </c>
      <c r="K24" s="6"/>
      <c r="L24" s="1">
        <v>0.42199999999999999</v>
      </c>
      <c r="M24" s="1">
        <v>0.44879999999999998</v>
      </c>
      <c r="N24" s="8">
        <f t="shared" si="2"/>
        <v>-2.679999999999999E-2</v>
      </c>
      <c r="O24" s="7"/>
      <c r="P24" s="1">
        <v>0.30640000000000001</v>
      </c>
      <c r="Q24" s="1">
        <v>0.3967</v>
      </c>
      <c r="R24" s="8">
        <f t="shared" si="3"/>
        <v>-9.0299999999999991E-2</v>
      </c>
    </row>
    <row r="25" spans="2:18" s="2" customFormat="1">
      <c r="B25">
        <v>3</v>
      </c>
      <c r="C25">
        <v>-1</v>
      </c>
      <c r="D25" s="1">
        <v>15.765000000000001</v>
      </c>
      <c r="E25" s="1">
        <v>14.907299999999999</v>
      </c>
      <c r="F25" s="5">
        <f t="shared" si="0"/>
        <v>0.85770000000000124</v>
      </c>
      <c r="G25" s="6"/>
      <c r="H25" s="1">
        <v>9.2028200000000004E-2</v>
      </c>
      <c r="I25" s="1">
        <v>8.8561899999999999E-2</v>
      </c>
      <c r="J25" s="5">
        <f t="shared" si="1"/>
        <v>3.4663000000000055E-3</v>
      </c>
      <c r="K25" s="6"/>
      <c r="L25" s="1">
        <v>0.43580000000000002</v>
      </c>
      <c r="M25" s="1">
        <v>0.46239999999999998</v>
      </c>
      <c r="N25" s="8">
        <f t="shared" si="2"/>
        <v>-2.6599999999999957E-2</v>
      </c>
      <c r="O25" s="7"/>
      <c r="P25" s="1">
        <v>0.38240000000000002</v>
      </c>
      <c r="Q25" s="1">
        <v>0.30859999999999999</v>
      </c>
      <c r="R25" s="8">
        <f t="shared" si="3"/>
        <v>7.3800000000000032E-2</v>
      </c>
    </row>
    <row r="26" spans="2:18" s="2" customFormat="1">
      <c r="B26">
        <v>2</v>
      </c>
      <c r="C26">
        <v>-1</v>
      </c>
      <c r="D26" s="1">
        <v>14.826000000000001</v>
      </c>
      <c r="E26" s="1">
        <v>16.196000000000002</v>
      </c>
      <c r="F26" s="5">
        <f t="shared" si="0"/>
        <v>-1.370000000000001</v>
      </c>
      <c r="G26" s="6"/>
      <c r="H26" s="1">
        <v>8.91406E-2</v>
      </c>
      <c r="I26" s="1">
        <v>9.9469100000000005E-2</v>
      </c>
      <c r="J26" s="5">
        <f t="shared" si="1"/>
        <v>-1.0328500000000004E-2</v>
      </c>
      <c r="K26" s="6"/>
      <c r="L26" s="1">
        <v>0.4178</v>
      </c>
      <c r="M26" s="1">
        <v>0.39250000000000002</v>
      </c>
      <c r="N26" s="8">
        <f t="shared" si="2"/>
        <v>2.5299999999999989E-2</v>
      </c>
      <c r="O26" s="7"/>
      <c r="P26" s="1">
        <v>0.36499999999999999</v>
      </c>
      <c r="Q26" s="1">
        <v>0.34129999999999999</v>
      </c>
      <c r="R26" s="8">
        <f t="shared" si="3"/>
        <v>2.3699999999999999E-2</v>
      </c>
    </row>
    <row r="27" spans="2:18" s="2" customFormat="1">
      <c r="B27">
        <v>1</v>
      </c>
      <c r="C27">
        <v>-1</v>
      </c>
      <c r="D27" s="1">
        <v>15.519600000000001</v>
      </c>
      <c r="E27" s="1">
        <v>15.956799999999999</v>
      </c>
      <c r="F27" s="5">
        <f t="shared" si="0"/>
        <v>-0.43719999999999892</v>
      </c>
      <c r="G27" s="6"/>
      <c r="H27" s="1">
        <v>9.5780299999999999E-2</v>
      </c>
      <c r="I27" s="1">
        <v>9.6337400000000004E-2</v>
      </c>
      <c r="J27" s="5">
        <f t="shared" si="1"/>
        <v>-5.5710000000000481E-4</v>
      </c>
      <c r="K27" s="6"/>
      <c r="L27" s="1">
        <v>0.4143</v>
      </c>
      <c r="M27" s="1">
        <v>0.40739999999999998</v>
      </c>
      <c r="N27" s="8">
        <f t="shared" si="2"/>
        <v>6.9000000000000172E-3</v>
      </c>
      <c r="O27" s="7"/>
      <c r="P27" s="1">
        <v>0.314</v>
      </c>
      <c r="Q27" s="1">
        <v>0.3639</v>
      </c>
      <c r="R27" s="8">
        <f t="shared" si="3"/>
        <v>-4.99E-2</v>
      </c>
    </row>
    <row r="28" spans="2:18" s="2" customFormat="1">
      <c r="B28">
        <v>0</v>
      </c>
      <c r="C28">
        <v>-1</v>
      </c>
      <c r="D28" s="1">
        <v>15.882300000000001</v>
      </c>
      <c r="E28" s="1">
        <v>15.348000000000001</v>
      </c>
      <c r="F28" s="5">
        <f t="shared" si="0"/>
        <v>0.5343</v>
      </c>
      <c r="G28" s="6"/>
      <c r="H28" s="1">
        <v>0.10054200000000001</v>
      </c>
      <c r="I28" s="1">
        <v>9.4954800000000006E-2</v>
      </c>
      <c r="J28" s="5">
        <f t="shared" si="1"/>
        <v>5.5872000000000005E-3</v>
      </c>
      <c r="K28" s="6"/>
      <c r="L28" s="1">
        <v>0.3982</v>
      </c>
      <c r="M28" s="1">
        <v>0.42259999999999998</v>
      </c>
      <c r="N28" s="8">
        <f t="shared" si="2"/>
        <v>-2.4399999999999977E-2</v>
      </c>
      <c r="O28" s="7"/>
      <c r="P28" s="1">
        <v>0.32750000000000001</v>
      </c>
      <c r="Q28" s="1">
        <v>0.34399999999999997</v>
      </c>
      <c r="R28" s="8">
        <f t="shared" si="3"/>
        <v>-1.6499999999999959E-2</v>
      </c>
    </row>
    <row r="29" spans="2:18" s="2" customFormat="1">
      <c r="B29">
        <v>-1</v>
      </c>
      <c r="C29">
        <v>-1</v>
      </c>
      <c r="D29" s="1">
        <v>13.6059</v>
      </c>
      <c r="E29" s="1">
        <v>15.1275</v>
      </c>
      <c r="F29" s="5">
        <f t="shared" si="0"/>
        <v>-1.5215999999999994</v>
      </c>
      <c r="G29" s="6"/>
      <c r="H29" s="1">
        <v>8.1777799999999998E-2</v>
      </c>
      <c r="I29" s="1">
        <v>9.0798799999999999E-2</v>
      </c>
      <c r="J29" s="5">
        <f t="shared" si="1"/>
        <v>-9.0210000000000012E-3</v>
      </c>
      <c r="K29" s="6"/>
      <c r="L29" s="1">
        <v>0.46160000000000001</v>
      </c>
      <c r="M29" s="1">
        <v>0.45490000000000003</v>
      </c>
      <c r="N29" s="8">
        <f t="shared" si="2"/>
        <v>6.6999999999999837E-3</v>
      </c>
      <c r="O29" s="7"/>
      <c r="P29" s="1">
        <v>0.39329999999999998</v>
      </c>
      <c r="Q29" s="1">
        <v>0.40089999999999998</v>
      </c>
      <c r="R29" s="8">
        <f t="shared" si="3"/>
        <v>-7.5999999999999956E-3</v>
      </c>
    </row>
    <row r="30" spans="2:18" s="2" customFormat="1">
      <c r="B30">
        <v>-2</v>
      </c>
      <c r="C30">
        <v>-1</v>
      </c>
      <c r="D30" s="1">
        <v>13.811400000000001</v>
      </c>
      <c r="E30" s="1">
        <v>14.594099999999999</v>
      </c>
      <c r="F30" s="5">
        <f t="shared" si="0"/>
        <v>-0.7826999999999984</v>
      </c>
      <c r="G30" s="6"/>
      <c r="H30" s="1">
        <v>8.1309099999999995E-2</v>
      </c>
      <c r="I30" s="1">
        <v>9.4957100000000003E-2</v>
      </c>
      <c r="J30" s="5">
        <f t="shared" si="1"/>
        <v>-1.3648000000000007E-2</v>
      </c>
      <c r="K30" s="6"/>
      <c r="L30" s="1">
        <v>0.48749999999999999</v>
      </c>
      <c r="M30" s="1">
        <v>0.41470000000000001</v>
      </c>
      <c r="N30" s="8">
        <f t="shared" si="2"/>
        <v>7.2799999999999976E-2</v>
      </c>
      <c r="O30" s="7"/>
      <c r="P30" s="1">
        <v>0.38919999999999999</v>
      </c>
      <c r="Q30" s="1">
        <v>0.33729999999999999</v>
      </c>
      <c r="R30" s="8">
        <f t="shared" si="3"/>
        <v>5.1900000000000002E-2</v>
      </c>
    </row>
    <row r="31" spans="2:18" s="2" customFormat="1">
      <c r="B31">
        <v>-3</v>
      </c>
      <c r="C31">
        <v>-1</v>
      </c>
      <c r="D31" s="1">
        <v>15.844200000000001</v>
      </c>
      <c r="E31" s="1">
        <v>14.8689</v>
      </c>
      <c r="F31" s="5">
        <f t="shared" si="0"/>
        <v>0.97530000000000072</v>
      </c>
      <c r="G31" s="6"/>
      <c r="H31" s="1">
        <v>9.9656900000000007E-2</v>
      </c>
      <c r="I31" s="1">
        <v>8.9056399999999994E-2</v>
      </c>
      <c r="J31" s="5">
        <f t="shared" si="1"/>
        <v>1.0600500000000013E-2</v>
      </c>
      <c r="K31" s="6"/>
      <c r="L31" s="1">
        <v>0.38100000000000001</v>
      </c>
      <c r="M31" s="1">
        <v>0.438</v>
      </c>
      <c r="N31" s="8">
        <f t="shared" si="2"/>
        <v>-5.6999999999999995E-2</v>
      </c>
      <c r="O31" s="7"/>
      <c r="P31" s="1">
        <v>0.32740000000000002</v>
      </c>
      <c r="Q31" s="1">
        <v>0.37109999999999999</v>
      </c>
      <c r="R31" s="8">
        <f t="shared" si="3"/>
        <v>-4.3699999999999961E-2</v>
      </c>
    </row>
    <row r="32" spans="2:18" s="2" customFormat="1">
      <c r="B32">
        <v>-4</v>
      </c>
      <c r="C32">
        <v>-1</v>
      </c>
      <c r="D32" s="1">
        <v>14.689500000000001</v>
      </c>
      <c r="E32" s="1">
        <v>15.3072</v>
      </c>
      <c r="F32" s="5">
        <f t="shared" si="0"/>
        <v>-0.61769999999999925</v>
      </c>
      <c r="G32" s="6"/>
      <c r="H32" s="1">
        <v>8.9649099999999995E-2</v>
      </c>
      <c r="I32" s="1">
        <v>9.3232300000000004E-2</v>
      </c>
      <c r="J32" s="5">
        <f t="shared" si="1"/>
        <v>-3.5832000000000086E-3</v>
      </c>
      <c r="K32" s="6"/>
      <c r="L32" s="1">
        <v>0.44290000000000002</v>
      </c>
      <c r="M32" s="1">
        <v>0.42699999999999999</v>
      </c>
      <c r="N32" s="8">
        <f t="shared" si="2"/>
        <v>1.5900000000000025E-2</v>
      </c>
      <c r="O32" s="7"/>
      <c r="P32" s="1">
        <v>0.39460000000000001</v>
      </c>
      <c r="Q32" s="1">
        <v>0.35659999999999997</v>
      </c>
      <c r="R32" s="8">
        <f t="shared" si="3"/>
        <v>3.8000000000000034E-2</v>
      </c>
    </row>
    <row r="33" spans="2:18" s="2" customFormat="1">
      <c r="B33">
        <v>-5</v>
      </c>
      <c r="C33">
        <v>-1</v>
      </c>
      <c r="D33" s="1">
        <v>15.621499999999999</v>
      </c>
      <c r="E33" s="1">
        <v>15.0091</v>
      </c>
      <c r="F33" s="5">
        <f t="shared" si="0"/>
        <v>0.61239999999999917</v>
      </c>
      <c r="G33" s="6"/>
      <c r="H33" s="1">
        <v>0.106077</v>
      </c>
      <c r="I33" s="1">
        <v>9.0097099999999999E-2</v>
      </c>
      <c r="J33" s="5">
        <f t="shared" si="1"/>
        <v>1.5979900000000005E-2</v>
      </c>
      <c r="K33" s="6"/>
      <c r="L33" s="1">
        <v>0.36370000000000002</v>
      </c>
      <c r="M33" s="1">
        <v>0.40889999999999999</v>
      </c>
      <c r="N33" s="8">
        <f t="shared" si="2"/>
        <v>-4.5199999999999962E-2</v>
      </c>
      <c r="O33" s="7"/>
      <c r="P33" s="1">
        <v>0.28270000000000001</v>
      </c>
      <c r="Q33" s="1">
        <v>0.36470000000000002</v>
      </c>
      <c r="R33" s="8">
        <f t="shared" si="3"/>
        <v>-8.2000000000000017E-2</v>
      </c>
    </row>
    <row r="34" spans="2:18" s="2" customFormat="1">
      <c r="B34">
        <v>-5</v>
      </c>
      <c r="C34">
        <v>0</v>
      </c>
      <c r="D34" s="1">
        <v>14.8826</v>
      </c>
      <c r="E34" s="1">
        <v>14.320399999999999</v>
      </c>
      <c r="F34" s="5">
        <f t="shared" si="0"/>
        <v>0.5622000000000007</v>
      </c>
      <c r="G34" s="6"/>
      <c r="H34" s="1">
        <v>9.6063599999999999E-2</v>
      </c>
      <c r="I34" s="1">
        <v>8.7690000000000004E-2</v>
      </c>
      <c r="J34" s="5">
        <f t="shared" si="1"/>
        <v>8.3735999999999949E-3</v>
      </c>
      <c r="K34" s="6"/>
      <c r="L34" s="1">
        <v>0.42309999999999998</v>
      </c>
      <c r="M34" s="1">
        <v>0.4158</v>
      </c>
      <c r="N34" s="8">
        <f t="shared" si="2"/>
        <v>7.2999999999999732E-3</v>
      </c>
      <c r="O34" s="7"/>
      <c r="P34" s="1">
        <v>0.36180000000000001</v>
      </c>
      <c r="Q34" s="1">
        <v>0.3725</v>
      </c>
      <c r="R34" s="8">
        <f t="shared" si="3"/>
        <v>-1.0699999999999987E-2</v>
      </c>
    </row>
    <row r="35" spans="2:18" s="2" customFormat="1">
      <c r="B35">
        <v>-4</v>
      </c>
      <c r="C35">
        <v>0</v>
      </c>
      <c r="D35" s="1">
        <v>14.264799999999999</v>
      </c>
      <c r="E35" s="1">
        <v>14.471500000000001</v>
      </c>
      <c r="F35" s="5">
        <f t="shared" si="0"/>
        <v>-0.20670000000000144</v>
      </c>
      <c r="G35" s="6"/>
      <c r="H35" s="1">
        <v>9.0187699999999996E-2</v>
      </c>
      <c r="I35" s="1">
        <v>8.9248099999999997E-2</v>
      </c>
      <c r="J35" s="5">
        <f t="shared" si="1"/>
        <v>9.3959999999999877E-4</v>
      </c>
      <c r="K35" s="6"/>
      <c r="L35" s="1">
        <v>0.40139999999999998</v>
      </c>
      <c r="M35" s="1">
        <v>0.44679999999999997</v>
      </c>
      <c r="N35" s="8">
        <f t="shared" si="2"/>
        <v>-4.5399999999999996E-2</v>
      </c>
      <c r="O35" s="7"/>
      <c r="P35" s="1">
        <v>0.31419999999999998</v>
      </c>
      <c r="Q35" s="1">
        <v>0.37769999999999998</v>
      </c>
      <c r="R35" s="8">
        <f t="shared" si="3"/>
        <v>-6.3500000000000001E-2</v>
      </c>
    </row>
    <row r="36" spans="2:18" s="2" customFormat="1">
      <c r="B36">
        <v>-3</v>
      </c>
      <c r="C36">
        <v>0</v>
      </c>
      <c r="D36" s="1">
        <v>15.910299999999999</v>
      </c>
      <c r="E36" s="1">
        <v>16.615500000000001</v>
      </c>
      <c r="F36" s="5">
        <f t="shared" si="0"/>
        <v>-0.70520000000000138</v>
      </c>
      <c r="G36" s="6"/>
      <c r="H36" s="1">
        <v>9.5346799999999995E-2</v>
      </c>
      <c r="I36" s="1">
        <v>9.8555599999999993E-2</v>
      </c>
      <c r="J36" s="5">
        <f t="shared" si="1"/>
        <v>-3.2087999999999978E-3</v>
      </c>
      <c r="K36" s="6"/>
      <c r="L36" s="1">
        <v>0.4541</v>
      </c>
      <c r="M36" s="1">
        <v>0.40610000000000002</v>
      </c>
      <c r="N36" s="8">
        <f t="shared" si="2"/>
        <v>4.7999999999999987E-2</v>
      </c>
      <c r="O36" s="7"/>
      <c r="P36" s="1">
        <v>0.36880000000000002</v>
      </c>
      <c r="Q36" s="1">
        <v>0.3387</v>
      </c>
      <c r="R36" s="8">
        <f t="shared" si="3"/>
        <v>3.0100000000000016E-2</v>
      </c>
    </row>
    <row r="37" spans="2:18" s="2" customFormat="1">
      <c r="B37">
        <v>-2</v>
      </c>
      <c r="C37">
        <v>0</v>
      </c>
      <c r="D37" s="1">
        <v>16.007300000000001</v>
      </c>
      <c r="E37" s="1">
        <v>15.5528</v>
      </c>
      <c r="F37" s="5">
        <f t="shared" si="0"/>
        <v>0.45450000000000124</v>
      </c>
      <c r="G37" s="6"/>
      <c r="H37" s="1">
        <v>9.6700400000000006E-2</v>
      </c>
      <c r="I37" s="1">
        <v>9.8249100000000006E-2</v>
      </c>
      <c r="J37" s="5">
        <f t="shared" si="1"/>
        <v>-1.5487000000000001E-3</v>
      </c>
      <c r="K37" s="6"/>
      <c r="L37" s="1">
        <v>0.38379999999999997</v>
      </c>
      <c r="M37" s="1">
        <v>0.40770000000000001</v>
      </c>
      <c r="N37" s="8">
        <f t="shared" si="2"/>
        <v>-2.3900000000000032E-2</v>
      </c>
      <c r="O37" s="7"/>
      <c r="P37" s="1">
        <v>0.3306</v>
      </c>
      <c r="Q37" s="1">
        <v>0.33960000000000001</v>
      </c>
      <c r="R37" s="8">
        <f t="shared" si="3"/>
        <v>-9.000000000000008E-3</v>
      </c>
    </row>
    <row r="38" spans="2:18" s="2" customFormat="1">
      <c r="B38">
        <v>-1</v>
      </c>
      <c r="C38">
        <v>0</v>
      </c>
      <c r="D38" s="1">
        <v>15.053900000000001</v>
      </c>
      <c r="E38" s="1">
        <v>14.734999999999999</v>
      </c>
      <c r="F38" s="5">
        <f t="shared" si="0"/>
        <v>0.31890000000000107</v>
      </c>
      <c r="G38" s="6"/>
      <c r="H38" s="1">
        <v>9.2286000000000007E-2</v>
      </c>
      <c r="I38" s="1">
        <v>9.1318300000000005E-2</v>
      </c>
      <c r="J38" s="5">
        <f t="shared" si="1"/>
        <v>9.6770000000000189E-4</v>
      </c>
      <c r="K38" s="6"/>
      <c r="L38" s="1">
        <v>0.42849999999999999</v>
      </c>
      <c r="M38" s="1">
        <v>0.41799999999999998</v>
      </c>
      <c r="N38" s="8">
        <f t="shared" si="2"/>
        <v>1.0500000000000009E-2</v>
      </c>
      <c r="O38" s="7"/>
      <c r="P38" s="1">
        <v>0.36520000000000002</v>
      </c>
      <c r="Q38" s="1">
        <v>0.32890000000000003</v>
      </c>
      <c r="R38" s="8">
        <f t="shared" si="3"/>
        <v>3.6299999999999999E-2</v>
      </c>
    </row>
    <row r="39" spans="2:18" s="2" customFormat="1">
      <c r="B39">
        <v>0</v>
      </c>
      <c r="C39">
        <v>0</v>
      </c>
      <c r="D39" s="1">
        <v>14.8485</v>
      </c>
      <c r="E39" s="1">
        <v>16.730899999999998</v>
      </c>
      <c r="F39" s="5">
        <f t="shared" si="0"/>
        <v>-1.8823999999999987</v>
      </c>
      <c r="G39" s="6"/>
      <c r="H39" s="1">
        <v>9.6180399999999999E-2</v>
      </c>
      <c r="I39" s="1">
        <v>0.104897</v>
      </c>
      <c r="J39" s="5">
        <f t="shared" si="1"/>
        <v>-8.7166000000000049E-3</v>
      </c>
      <c r="K39" s="6"/>
      <c r="L39" s="1">
        <v>0.41660000000000003</v>
      </c>
      <c r="M39" s="1">
        <v>0.3846</v>
      </c>
      <c r="N39" s="8">
        <f t="shared" si="2"/>
        <v>3.2000000000000028E-2</v>
      </c>
      <c r="O39" s="7"/>
      <c r="P39" s="1">
        <v>0.36059999999999998</v>
      </c>
      <c r="Q39" s="1">
        <v>0.31040000000000001</v>
      </c>
      <c r="R39" s="8">
        <f t="shared" si="3"/>
        <v>5.0199999999999967E-2</v>
      </c>
    </row>
    <row r="40" spans="2:18" s="2" customFormat="1">
      <c r="B40">
        <v>1</v>
      </c>
      <c r="C40">
        <v>0</v>
      </c>
      <c r="D40" s="1">
        <v>15.5319</v>
      </c>
      <c r="E40" s="1">
        <v>15.440099999999999</v>
      </c>
      <c r="F40" s="5">
        <f t="shared" si="0"/>
        <v>9.1800000000000992E-2</v>
      </c>
      <c r="G40" s="6"/>
      <c r="H40" s="1">
        <v>9.7893300000000003E-2</v>
      </c>
      <c r="I40" s="1">
        <v>9.3646400000000005E-2</v>
      </c>
      <c r="J40" s="5">
        <f t="shared" si="1"/>
        <v>4.2468999999999979E-3</v>
      </c>
      <c r="K40" s="6"/>
      <c r="L40" s="1">
        <v>0.39989999999999998</v>
      </c>
      <c r="M40" s="1">
        <v>0.4471</v>
      </c>
      <c r="N40" s="8">
        <f t="shared" si="2"/>
        <v>-4.720000000000002E-2</v>
      </c>
      <c r="O40" s="7"/>
      <c r="P40" s="1">
        <v>0.33479999999999999</v>
      </c>
      <c r="Q40" s="1">
        <v>0.35849999999999999</v>
      </c>
      <c r="R40" s="8">
        <f t="shared" si="3"/>
        <v>-2.3699999999999999E-2</v>
      </c>
    </row>
    <row r="41" spans="2:18" s="2" customFormat="1">
      <c r="B41">
        <v>2</v>
      </c>
      <c r="C41">
        <v>0</v>
      </c>
      <c r="D41" s="1">
        <v>14.471399999999999</v>
      </c>
      <c r="E41" s="1">
        <v>15.5733</v>
      </c>
      <c r="F41" s="5">
        <f t="shared" si="0"/>
        <v>-1.1019000000000005</v>
      </c>
      <c r="G41" s="6"/>
      <c r="H41" s="1">
        <v>8.8730799999999999E-2</v>
      </c>
      <c r="I41" s="1">
        <v>9.2740699999999995E-2</v>
      </c>
      <c r="J41" s="5">
        <f t="shared" si="1"/>
        <v>-4.0098999999999968E-3</v>
      </c>
      <c r="K41" s="6"/>
      <c r="L41" s="1">
        <v>0.44540000000000002</v>
      </c>
      <c r="M41" s="1">
        <v>0.42720000000000002</v>
      </c>
      <c r="N41" s="8">
        <f t="shared" si="2"/>
        <v>1.8199999999999994E-2</v>
      </c>
      <c r="O41" s="7"/>
      <c r="P41" s="1">
        <v>0.37819999999999998</v>
      </c>
      <c r="Q41" s="1">
        <v>0.37619999999999998</v>
      </c>
      <c r="R41" s="8">
        <f t="shared" si="3"/>
        <v>2.0000000000000018E-3</v>
      </c>
    </row>
    <row r="42" spans="2:18" s="2" customFormat="1">
      <c r="B42">
        <v>3</v>
      </c>
      <c r="C42">
        <v>0</v>
      </c>
      <c r="D42" s="1">
        <v>14.000999999999999</v>
      </c>
      <c r="E42" s="1">
        <v>15.2326</v>
      </c>
      <c r="F42" s="5">
        <f t="shared" si="0"/>
        <v>-1.2316000000000003</v>
      </c>
      <c r="G42" s="6"/>
      <c r="H42" s="1">
        <v>8.6734199999999997E-2</v>
      </c>
      <c r="I42" s="1">
        <v>9.4703899999999994E-2</v>
      </c>
      <c r="J42" s="5">
        <f t="shared" si="1"/>
        <v>-7.9696999999999962E-3</v>
      </c>
      <c r="K42" s="6"/>
      <c r="L42" s="1">
        <v>0.45</v>
      </c>
      <c r="M42" s="1">
        <v>0.43590000000000001</v>
      </c>
      <c r="N42" s="8">
        <f t="shared" si="2"/>
        <v>1.4100000000000001E-2</v>
      </c>
      <c r="O42" s="7"/>
      <c r="P42" s="1">
        <v>0.377</v>
      </c>
      <c r="Q42" s="1">
        <v>0.38919999999999999</v>
      </c>
      <c r="R42" s="8">
        <f t="shared" si="3"/>
        <v>-1.2199999999999989E-2</v>
      </c>
    </row>
    <row r="43" spans="2:18" s="2" customFormat="1">
      <c r="B43">
        <v>4</v>
      </c>
      <c r="C43">
        <v>0</v>
      </c>
      <c r="D43" s="1">
        <v>14.9445</v>
      </c>
      <c r="E43" s="1">
        <v>14.8248</v>
      </c>
      <c r="F43" s="5">
        <f t="shared" si="0"/>
        <v>0.11969999999999992</v>
      </c>
      <c r="G43" s="6"/>
      <c r="H43" s="1">
        <v>8.9830199999999999E-2</v>
      </c>
      <c r="I43" s="1">
        <v>9.2394299999999999E-2</v>
      </c>
      <c r="J43" s="5">
        <f t="shared" si="1"/>
        <v>-2.5640999999999997E-3</v>
      </c>
      <c r="K43" s="6"/>
      <c r="L43" s="1">
        <v>0.4375</v>
      </c>
      <c r="M43" s="1">
        <v>0.4219</v>
      </c>
      <c r="N43" s="8">
        <f t="shared" si="2"/>
        <v>1.5600000000000003E-2</v>
      </c>
      <c r="O43" s="7"/>
      <c r="P43" s="1">
        <v>0.38119999999999998</v>
      </c>
      <c r="Q43" s="1">
        <v>0.35639999999999999</v>
      </c>
      <c r="R43" s="8">
        <f t="shared" si="3"/>
        <v>2.4799999999999989E-2</v>
      </c>
    </row>
    <row r="44" spans="2:18" s="2" customFormat="1">
      <c r="B44">
        <v>5</v>
      </c>
      <c r="C44">
        <v>0</v>
      </c>
      <c r="D44" s="1">
        <v>10.8711</v>
      </c>
      <c r="E44" s="1">
        <v>15.480700000000001</v>
      </c>
      <c r="F44" s="5">
        <f t="shared" si="0"/>
        <v>-4.6096000000000004</v>
      </c>
      <c r="G44" s="6"/>
      <c r="H44" s="1">
        <v>8.7465299999999996E-2</v>
      </c>
      <c r="I44" s="1">
        <v>9.8142499999999994E-2</v>
      </c>
      <c r="J44" s="5">
        <f t="shared" si="1"/>
        <v>-1.0677199999999998E-2</v>
      </c>
      <c r="K44" s="6"/>
      <c r="L44" s="1">
        <v>0.45639999999999997</v>
      </c>
      <c r="M44" s="1">
        <v>0.39290000000000003</v>
      </c>
      <c r="N44" s="8">
        <f t="shared" si="2"/>
        <v>6.3499999999999945E-2</v>
      </c>
      <c r="O44" s="7"/>
      <c r="P44" s="1">
        <v>0.37330000000000002</v>
      </c>
      <c r="Q44" s="1">
        <v>0.3145</v>
      </c>
      <c r="R44" s="8">
        <f t="shared" si="3"/>
        <v>5.8800000000000019E-2</v>
      </c>
    </row>
    <row r="45" spans="2:18" s="2" customFormat="1">
      <c r="B45">
        <v>5</v>
      </c>
      <c r="C45">
        <v>1</v>
      </c>
      <c r="D45" s="1">
        <v>14.620200000000001</v>
      </c>
      <c r="E45" s="1">
        <v>16.156300000000002</v>
      </c>
      <c r="F45" s="5">
        <f t="shared" si="0"/>
        <v>-1.5361000000000011</v>
      </c>
      <c r="G45" s="6"/>
      <c r="H45" s="1">
        <v>8.6706199999999997E-2</v>
      </c>
      <c r="I45" s="1">
        <v>0.100379</v>
      </c>
      <c r="J45" s="5">
        <f t="shared" si="1"/>
        <v>-1.3672799999999999E-2</v>
      </c>
      <c r="K45" s="6"/>
      <c r="L45" s="1">
        <v>0.43020000000000003</v>
      </c>
      <c r="M45" s="1">
        <v>0.40970000000000001</v>
      </c>
      <c r="N45" s="8">
        <f t="shared" si="2"/>
        <v>2.0500000000000018E-2</v>
      </c>
      <c r="O45" s="7"/>
      <c r="P45" s="1">
        <v>0.38429999999999997</v>
      </c>
      <c r="Q45" s="1">
        <v>0.33229999999999998</v>
      </c>
      <c r="R45" s="8">
        <f t="shared" si="3"/>
        <v>5.1999999999999991E-2</v>
      </c>
    </row>
    <row r="46" spans="2:18" s="2" customFormat="1">
      <c r="B46">
        <v>4</v>
      </c>
      <c r="C46">
        <v>1</v>
      </c>
      <c r="D46" s="1">
        <v>14.4612</v>
      </c>
      <c r="E46" s="1">
        <v>15.088200000000001</v>
      </c>
      <c r="F46" s="5">
        <f t="shared" si="0"/>
        <v>-0.62700000000000067</v>
      </c>
      <c r="G46" s="6"/>
      <c r="H46" s="1">
        <v>9.3804499999999999E-2</v>
      </c>
      <c r="I46" s="1">
        <v>9.43996E-2</v>
      </c>
      <c r="J46" s="5">
        <f t="shared" si="1"/>
        <v>-5.9510000000000118E-4</v>
      </c>
      <c r="K46" s="6"/>
      <c r="L46" s="1">
        <v>0.42209999999999998</v>
      </c>
      <c r="M46" s="1">
        <v>0.44209999999999999</v>
      </c>
      <c r="N46" s="8">
        <f t="shared" si="2"/>
        <v>-2.0000000000000018E-2</v>
      </c>
      <c r="O46" s="7"/>
      <c r="P46" s="1">
        <v>0.36459999999999998</v>
      </c>
      <c r="Q46" s="1">
        <v>0.36570000000000003</v>
      </c>
      <c r="R46" s="8">
        <f t="shared" si="3"/>
        <v>-1.1000000000000454E-3</v>
      </c>
    </row>
    <row r="47" spans="2:18" s="2" customFormat="1">
      <c r="B47">
        <v>3</v>
      </c>
      <c r="C47">
        <v>1</v>
      </c>
      <c r="D47" s="1">
        <v>13.8118</v>
      </c>
      <c r="E47" s="1">
        <v>15.2814</v>
      </c>
      <c r="F47" s="5">
        <f t="shared" si="0"/>
        <v>-1.4695999999999998</v>
      </c>
      <c r="G47" s="6"/>
      <c r="H47" s="1">
        <v>8.7555499999999994E-2</v>
      </c>
      <c r="I47" s="1">
        <v>9.9610599999999994E-2</v>
      </c>
      <c r="J47" s="5">
        <f t="shared" si="1"/>
        <v>-1.2055099999999999E-2</v>
      </c>
      <c r="K47" s="6"/>
      <c r="L47" s="1">
        <v>0.4536</v>
      </c>
      <c r="M47" s="1">
        <v>0.39929999999999999</v>
      </c>
      <c r="N47" s="8">
        <f t="shared" si="2"/>
        <v>5.4300000000000015E-2</v>
      </c>
      <c r="O47" s="7"/>
      <c r="P47" s="1">
        <v>0.36840000000000001</v>
      </c>
      <c r="Q47" s="1">
        <v>0.3332</v>
      </c>
      <c r="R47" s="8">
        <f t="shared" si="3"/>
        <v>3.5200000000000009E-2</v>
      </c>
    </row>
    <row r="48" spans="2:18" s="2" customFormat="1">
      <c r="B48">
        <v>2</v>
      </c>
      <c r="C48">
        <v>1</v>
      </c>
      <c r="D48" s="1">
        <v>14.8879</v>
      </c>
      <c r="E48" s="1">
        <v>15.090400000000001</v>
      </c>
      <c r="F48" s="5">
        <f t="shared" si="0"/>
        <v>-0.20250000000000057</v>
      </c>
      <c r="G48" s="6"/>
      <c r="H48" s="1">
        <v>9.0434399999999998E-2</v>
      </c>
      <c r="I48" s="1">
        <v>8.9653399999999994E-2</v>
      </c>
      <c r="J48" s="5">
        <f t="shared" si="1"/>
        <v>7.8100000000000391E-4</v>
      </c>
      <c r="K48" s="6"/>
      <c r="L48" s="1">
        <v>0.42209999999999998</v>
      </c>
      <c r="M48" s="1">
        <v>0.41820000000000002</v>
      </c>
      <c r="N48" s="8">
        <f t="shared" si="2"/>
        <v>3.8999999999999591E-3</v>
      </c>
      <c r="O48" s="7"/>
      <c r="P48" s="1">
        <v>0.378</v>
      </c>
      <c r="Q48" s="1">
        <v>0.36730000000000002</v>
      </c>
      <c r="R48" s="8">
        <f t="shared" si="3"/>
        <v>1.0699999999999987E-2</v>
      </c>
    </row>
    <row r="49" spans="2:18" s="2" customFormat="1">
      <c r="B49">
        <v>1</v>
      </c>
      <c r="C49">
        <v>1</v>
      </c>
      <c r="D49" s="1">
        <v>14.6213</v>
      </c>
      <c r="E49" s="1">
        <v>14.1275</v>
      </c>
      <c r="F49" s="5">
        <f t="shared" si="0"/>
        <v>0.49380000000000024</v>
      </c>
      <c r="G49" s="6"/>
      <c r="H49" s="1">
        <v>9.1117000000000004E-2</v>
      </c>
      <c r="I49" s="1">
        <v>8.7929499999999994E-2</v>
      </c>
      <c r="J49" s="5">
        <f t="shared" si="1"/>
        <v>3.1875000000000098E-3</v>
      </c>
      <c r="K49" s="6"/>
      <c r="L49" s="1">
        <v>0.379</v>
      </c>
      <c r="M49" s="1">
        <v>0.4819</v>
      </c>
      <c r="N49" s="8">
        <f t="shared" si="2"/>
        <v>-0.10289999999999999</v>
      </c>
      <c r="O49" s="7"/>
      <c r="P49" s="1">
        <v>0.31369999999999998</v>
      </c>
      <c r="Q49" s="1">
        <v>0.4133</v>
      </c>
      <c r="R49" s="8">
        <f t="shared" si="3"/>
        <v>-9.9600000000000022E-2</v>
      </c>
    </row>
    <row r="50" spans="2:18" s="2" customFormat="1">
      <c r="B50">
        <v>0</v>
      </c>
      <c r="C50">
        <v>1</v>
      </c>
      <c r="D50" s="1">
        <v>15.556900000000001</v>
      </c>
      <c r="E50" s="1">
        <v>13.1677</v>
      </c>
      <c r="F50" s="5">
        <f t="shared" si="0"/>
        <v>2.3892000000000007</v>
      </c>
      <c r="G50" s="6"/>
      <c r="H50" s="1">
        <v>9.4470100000000001E-2</v>
      </c>
      <c r="I50" s="1">
        <v>7.7630699999999997E-2</v>
      </c>
      <c r="J50" s="5">
        <f t="shared" si="1"/>
        <v>1.6839400000000004E-2</v>
      </c>
      <c r="K50" s="6"/>
      <c r="L50" s="1">
        <v>0.44130000000000003</v>
      </c>
      <c r="M50" s="1">
        <v>0.47249999999999998</v>
      </c>
      <c r="N50" s="8">
        <f t="shared" si="2"/>
        <v>-3.119999999999995E-2</v>
      </c>
      <c r="O50" s="7"/>
      <c r="P50" s="1">
        <v>0.36420000000000002</v>
      </c>
      <c r="Q50" s="1">
        <v>0.4</v>
      </c>
      <c r="R50" s="8">
        <f t="shared" si="3"/>
        <v>-3.5799999999999998E-2</v>
      </c>
    </row>
    <row r="51" spans="2:18" s="2" customFormat="1">
      <c r="B51">
        <v>-1</v>
      </c>
      <c r="C51">
        <v>1</v>
      </c>
      <c r="D51" s="1">
        <v>16.014299999999999</v>
      </c>
      <c r="E51" s="1">
        <v>15.2904</v>
      </c>
      <c r="F51" s="5">
        <f t="shared" si="0"/>
        <v>0.72389999999999866</v>
      </c>
      <c r="G51" s="6"/>
      <c r="H51" s="1">
        <v>0.100449</v>
      </c>
      <c r="I51" s="1">
        <v>9.4983100000000001E-2</v>
      </c>
      <c r="J51" s="5">
        <f t="shared" si="1"/>
        <v>5.4658999999999958E-3</v>
      </c>
      <c r="K51" s="6"/>
      <c r="L51" s="1">
        <v>0.36080000000000001</v>
      </c>
      <c r="M51" s="1">
        <v>0.43330000000000002</v>
      </c>
      <c r="N51" s="8">
        <f t="shared" si="2"/>
        <v>-7.2500000000000009E-2</v>
      </c>
      <c r="O51" s="7"/>
      <c r="P51" s="1">
        <v>0.29980000000000001</v>
      </c>
      <c r="Q51" s="1">
        <v>0.36990000000000001</v>
      </c>
      <c r="R51" s="8">
        <f t="shared" si="3"/>
        <v>-7.0099999999999996E-2</v>
      </c>
    </row>
    <row r="52" spans="2:18" s="2" customFormat="1">
      <c r="B52">
        <v>-2</v>
      </c>
      <c r="C52">
        <v>1</v>
      </c>
      <c r="D52" s="1">
        <v>13.527200000000001</v>
      </c>
      <c r="E52" s="1">
        <v>16.174800000000001</v>
      </c>
      <c r="F52" s="5">
        <f t="shared" si="0"/>
        <v>-2.6476000000000006</v>
      </c>
      <c r="G52" s="6"/>
      <c r="H52" s="1">
        <v>8.3424999999999999E-2</v>
      </c>
      <c r="I52" s="1">
        <v>9.9326600000000001E-2</v>
      </c>
      <c r="J52" s="5">
        <f t="shared" si="1"/>
        <v>-1.5901600000000002E-2</v>
      </c>
      <c r="K52" s="6"/>
      <c r="L52" s="1">
        <v>0.4481</v>
      </c>
      <c r="M52" s="1">
        <v>0.39340000000000003</v>
      </c>
      <c r="N52" s="8">
        <f t="shared" si="2"/>
        <v>5.4699999999999971E-2</v>
      </c>
      <c r="O52" s="7"/>
      <c r="P52" s="1">
        <v>0.38319999999999999</v>
      </c>
      <c r="Q52" s="1">
        <v>0.34310000000000002</v>
      </c>
      <c r="R52" s="8">
        <f t="shared" si="3"/>
        <v>4.0099999999999969E-2</v>
      </c>
    </row>
    <row r="53" spans="2:18" s="2" customFormat="1">
      <c r="B53">
        <v>-3</v>
      </c>
      <c r="C53">
        <v>1</v>
      </c>
      <c r="D53" s="1">
        <v>14.775</v>
      </c>
      <c r="E53" s="1">
        <v>13.816000000000001</v>
      </c>
      <c r="F53" s="5">
        <f t="shared" si="0"/>
        <v>0.95899999999999963</v>
      </c>
      <c r="G53" s="6"/>
      <c r="H53" s="1">
        <v>9.0217500000000006E-2</v>
      </c>
      <c r="I53" s="1">
        <v>8.2746299999999995E-2</v>
      </c>
      <c r="J53" s="5">
        <f t="shared" si="1"/>
        <v>7.4712000000000112E-3</v>
      </c>
      <c r="K53" s="6"/>
      <c r="L53" s="1">
        <v>0.42480000000000001</v>
      </c>
      <c r="M53" s="1">
        <v>0.4773</v>
      </c>
      <c r="N53" s="8">
        <f t="shared" si="2"/>
        <v>-5.2499999999999991E-2</v>
      </c>
      <c r="O53" s="7"/>
      <c r="P53" s="1">
        <v>0.3347</v>
      </c>
      <c r="Q53" s="1">
        <v>0.42120000000000002</v>
      </c>
      <c r="R53" s="8">
        <f t="shared" si="3"/>
        <v>-8.6500000000000021E-2</v>
      </c>
    </row>
    <row r="54" spans="2:18" s="2" customFormat="1">
      <c r="B54">
        <v>-4</v>
      </c>
      <c r="C54">
        <v>1</v>
      </c>
      <c r="D54" s="1">
        <v>14.043699999999999</v>
      </c>
      <c r="E54" s="1">
        <v>14.839</v>
      </c>
      <c r="F54" s="5">
        <f t="shared" si="0"/>
        <v>-0.79530000000000101</v>
      </c>
      <c r="G54" s="6"/>
      <c r="H54" s="1">
        <v>8.9407100000000003E-2</v>
      </c>
      <c r="I54" s="1">
        <v>9.6965599999999999E-2</v>
      </c>
      <c r="J54" s="5">
        <f t="shared" si="1"/>
        <v>-7.5584999999999958E-3</v>
      </c>
      <c r="K54" s="6"/>
      <c r="L54" s="1">
        <v>0.45519999999999999</v>
      </c>
      <c r="M54" s="1">
        <v>0.39650000000000002</v>
      </c>
      <c r="N54" s="8">
        <f t="shared" si="2"/>
        <v>5.8699999999999974E-2</v>
      </c>
      <c r="O54" s="7"/>
      <c r="P54" s="1">
        <v>0.34720000000000001</v>
      </c>
      <c r="Q54" s="1">
        <v>0.31790000000000002</v>
      </c>
      <c r="R54" s="8">
        <f t="shared" si="3"/>
        <v>2.9299999999999993E-2</v>
      </c>
    </row>
    <row r="55" spans="2:18" s="2" customFormat="1">
      <c r="B55">
        <v>-5</v>
      </c>
      <c r="C55">
        <v>1</v>
      </c>
      <c r="D55" s="1">
        <v>14.602499999999999</v>
      </c>
      <c r="E55" s="1">
        <v>13.601699999999999</v>
      </c>
      <c r="F55" s="5">
        <f t="shared" si="0"/>
        <v>1.0007999999999999</v>
      </c>
      <c r="G55" s="6"/>
      <c r="H55" s="1">
        <v>8.7801799999999999E-2</v>
      </c>
      <c r="I55" s="1">
        <v>8.1532999999999994E-2</v>
      </c>
      <c r="J55" s="5">
        <f t="shared" si="1"/>
        <v>6.2688000000000049E-3</v>
      </c>
      <c r="K55" s="6"/>
      <c r="L55" s="1">
        <v>0.45529999999999998</v>
      </c>
      <c r="M55" s="1">
        <v>0.45</v>
      </c>
      <c r="N55" s="8">
        <f t="shared" si="2"/>
        <v>5.2999999999999714E-3</v>
      </c>
      <c r="O55" s="7"/>
      <c r="P55" s="1">
        <v>0.42409999999999998</v>
      </c>
      <c r="Q55" s="1">
        <v>0.4088</v>
      </c>
      <c r="R55" s="8">
        <f t="shared" si="3"/>
        <v>1.529999999999998E-2</v>
      </c>
    </row>
    <row r="56" spans="2:18" s="2" customFormat="1">
      <c r="B56">
        <v>-4</v>
      </c>
      <c r="C56">
        <v>2</v>
      </c>
      <c r="D56" s="1">
        <v>14.430300000000001</v>
      </c>
      <c r="E56" s="1">
        <v>15.2174</v>
      </c>
      <c r="F56" s="5">
        <f t="shared" si="0"/>
        <v>-0.7870999999999988</v>
      </c>
      <c r="G56" s="6"/>
      <c r="H56" s="1">
        <v>8.8121099999999994E-2</v>
      </c>
      <c r="I56" s="1">
        <v>9.0394500000000003E-2</v>
      </c>
      <c r="J56" s="5">
        <f t="shared" si="1"/>
        <v>-2.2734000000000087E-3</v>
      </c>
      <c r="K56" s="6"/>
      <c r="L56" s="1">
        <v>0.44069999999999998</v>
      </c>
      <c r="M56" s="1">
        <v>0.43930000000000002</v>
      </c>
      <c r="N56" s="8">
        <f t="shared" si="2"/>
        <v>1.3999999999999568E-3</v>
      </c>
      <c r="O56" s="7"/>
      <c r="P56" s="1">
        <v>0.36599999999999999</v>
      </c>
      <c r="Q56" s="1">
        <v>0.37140000000000001</v>
      </c>
      <c r="R56" s="8">
        <f t="shared" si="3"/>
        <v>-5.4000000000000159E-3</v>
      </c>
    </row>
    <row r="57" spans="2:18" s="2" customFormat="1">
      <c r="B57">
        <v>-3</v>
      </c>
      <c r="C57">
        <v>2</v>
      </c>
      <c r="D57" s="1">
        <v>14.504200000000001</v>
      </c>
      <c r="E57" s="1">
        <v>15.415900000000001</v>
      </c>
      <c r="F57" s="5">
        <f t="shared" si="0"/>
        <v>-0.91169999999999973</v>
      </c>
      <c r="G57" s="6"/>
      <c r="H57" s="1">
        <v>8.7894600000000003E-2</v>
      </c>
      <c r="I57" s="1">
        <v>9.7428200000000006E-2</v>
      </c>
      <c r="J57" s="5">
        <f t="shared" si="1"/>
        <v>-9.5336000000000032E-3</v>
      </c>
      <c r="K57" s="6"/>
      <c r="L57" s="1">
        <v>0.40239999999999998</v>
      </c>
      <c r="M57" s="1">
        <v>0.40350000000000003</v>
      </c>
      <c r="N57" s="8">
        <f t="shared" si="2"/>
        <v>-1.1000000000000454E-3</v>
      </c>
      <c r="O57" s="7"/>
      <c r="P57" s="1">
        <v>0.32550000000000001</v>
      </c>
      <c r="Q57" s="1">
        <v>0.33139999999999997</v>
      </c>
      <c r="R57" s="8">
        <f t="shared" si="3"/>
        <v>-5.8999999999999608E-3</v>
      </c>
    </row>
    <row r="58" spans="2:18" s="2" customFormat="1">
      <c r="B58">
        <v>-2</v>
      </c>
      <c r="C58">
        <v>2</v>
      </c>
      <c r="D58" s="1">
        <v>15.277900000000001</v>
      </c>
      <c r="E58" s="1">
        <v>15.007199999999999</v>
      </c>
      <c r="F58" s="5">
        <f t="shared" si="0"/>
        <v>0.27070000000000149</v>
      </c>
      <c r="G58" s="6"/>
      <c r="H58" s="1">
        <v>9.4975100000000007E-2</v>
      </c>
      <c r="I58" s="1">
        <v>9.2810400000000001E-2</v>
      </c>
      <c r="J58" s="5">
        <f t="shared" si="1"/>
        <v>2.1647000000000055E-3</v>
      </c>
      <c r="K58" s="6"/>
      <c r="L58" s="1">
        <v>0.4471</v>
      </c>
      <c r="M58" s="1">
        <v>0.39040000000000002</v>
      </c>
      <c r="N58" s="8">
        <f t="shared" si="2"/>
        <v>5.6699999999999973E-2</v>
      </c>
      <c r="O58" s="7"/>
      <c r="P58" s="1">
        <v>0.33579999999999999</v>
      </c>
      <c r="Q58" s="1">
        <v>0.34310000000000002</v>
      </c>
      <c r="R58" s="8">
        <f t="shared" si="3"/>
        <v>-7.3000000000000287E-3</v>
      </c>
    </row>
    <row r="59" spans="2:18" s="2" customFormat="1">
      <c r="B59">
        <v>-1</v>
      </c>
      <c r="C59">
        <v>2</v>
      </c>
      <c r="D59" s="1">
        <v>15.548500000000001</v>
      </c>
      <c r="E59" s="1">
        <v>14.8049</v>
      </c>
      <c r="F59" s="5">
        <f t="shared" si="0"/>
        <v>0.7436000000000007</v>
      </c>
      <c r="G59" s="6"/>
      <c r="H59" s="1">
        <v>9.6731999999999999E-2</v>
      </c>
      <c r="I59" s="1">
        <v>8.9691900000000005E-2</v>
      </c>
      <c r="J59" s="5">
        <f t="shared" si="1"/>
        <v>7.0400999999999936E-3</v>
      </c>
      <c r="K59" s="6"/>
      <c r="L59" s="1">
        <v>0.40429999999999999</v>
      </c>
      <c r="M59" s="1">
        <v>0.42280000000000001</v>
      </c>
      <c r="N59" s="8">
        <f t="shared" si="2"/>
        <v>-1.8500000000000016E-2</v>
      </c>
      <c r="O59" s="7"/>
      <c r="P59" s="1">
        <v>0.35870000000000002</v>
      </c>
      <c r="Q59" s="1">
        <v>0.36199999999999999</v>
      </c>
      <c r="R59" s="8">
        <f t="shared" si="3"/>
        <v>-3.2999999999999696E-3</v>
      </c>
    </row>
    <row r="60" spans="2:18" s="2" customFormat="1">
      <c r="B60">
        <v>0</v>
      </c>
      <c r="C60">
        <v>2</v>
      </c>
      <c r="D60" s="1">
        <v>14.5562</v>
      </c>
      <c r="E60" s="1">
        <v>14.9298</v>
      </c>
      <c r="F60" s="5">
        <f t="shared" si="0"/>
        <v>-0.37359999999999971</v>
      </c>
      <c r="G60" s="6"/>
      <c r="H60" s="1">
        <v>8.68395E-2</v>
      </c>
      <c r="I60" s="1">
        <v>8.9637499999999995E-2</v>
      </c>
      <c r="J60" s="5">
        <f t="shared" si="1"/>
        <v>-2.7979999999999949E-3</v>
      </c>
      <c r="K60" s="6"/>
      <c r="L60" s="1">
        <v>0.42459999999999998</v>
      </c>
      <c r="M60" s="1">
        <v>0.42159999999999997</v>
      </c>
      <c r="N60" s="8">
        <f t="shared" si="2"/>
        <v>3.0000000000000027E-3</v>
      </c>
      <c r="O60" s="7"/>
      <c r="P60" s="1">
        <v>0.37630000000000002</v>
      </c>
      <c r="Q60" s="1">
        <v>0.37969999999999998</v>
      </c>
      <c r="R60" s="8">
        <f t="shared" si="3"/>
        <v>-3.3999999999999586E-3</v>
      </c>
    </row>
    <row r="61" spans="2:18" s="2" customFormat="1">
      <c r="B61">
        <v>1</v>
      </c>
      <c r="C61">
        <v>2</v>
      </c>
      <c r="D61" s="1">
        <v>13.795999999999999</v>
      </c>
      <c r="E61" s="1">
        <v>14.6157</v>
      </c>
      <c r="F61" s="5">
        <f t="shared" si="0"/>
        <v>-0.81970000000000098</v>
      </c>
      <c r="G61" s="6"/>
      <c r="H61" s="1">
        <v>8.3607200000000007E-2</v>
      </c>
      <c r="I61" s="1">
        <v>8.6051900000000001E-2</v>
      </c>
      <c r="J61" s="5">
        <f t="shared" si="1"/>
        <v>-2.4446999999999941E-3</v>
      </c>
      <c r="K61" s="6"/>
      <c r="L61" s="1">
        <v>0.44080000000000003</v>
      </c>
      <c r="M61" s="1">
        <v>0.42509999999999998</v>
      </c>
      <c r="N61" s="8">
        <f t="shared" si="2"/>
        <v>1.5700000000000047E-2</v>
      </c>
      <c r="O61" s="7"/>
      <c r="P61" s="1">
        <v>0.4017</v>
      </c>
      <c r="Q61" s="1">
        <v>0.36840000000000001</v>
      </c>
      <c r="R61" s="8">
        <f t="shared" si="3"/>
        <v>3.3299999999999996E-2</v>
      </c>
    </row>
    <row r="62" spans="2:18" s="2" customFormat="1">
      <c r="B62">
        <v>2</v>
      </c>
      <c r="C62">
        <v>2</v>
      </c>
      <c r="D62" s="1">
        <v>14.332700000000001</v>
      </c>
      <c r="E62" s="1">
        <v>14.058400000000001</v>
      </c>
      <c r="F62" s="5">
        <f t="shared" si="0"/>
        <v>0.27430000000000021</v>
      </c>
      <c r="G62" s="6"/>
      <c r="H62" s="1">
        <v>8.8765899999999995E-2</v>
      </c>
      <c r="I62" s="1">
        <v>8.9429700000000001E-2</v>
      </c>
      <c r="J62" s="5">
        <f t="shared" si="1"/>
        <v>-6.6380000000000605E-4</v>
      </c>
      <c r="K62" s="6"/>
      <c r="L62" s="1">
        <v>0.42249999999999999</v>
      </c>
      <c r="M62" s="1">
        <v>0.44600000000000001</v>
      </c>
      <c r="N62" s="8">
        <f t="shared" si="2"/>
        <v>-2.3500000000000021E-2</v>
      </c>
      <c r="O62" s="7"/>
      <c r="P62" s="1">
        <v>0.36770000000000003</v>
      </c>
      <c r="Q62" s="1">
        <v>0.39560000000000001</v>
      </c>
      <c r="R62" s="8">
        <f t="shared" si="3"/>
        <v>-2.789999999999998E-2</v>
      </c>
    </row>
    <row r="63" spans="2:18" s="2" customFormat="1">
      <c r="B63">
        <v>3</v>
      </c>
      <c r="C63">
        <v>2</v>
      </c>
      <c r="D63" s="1">
        <v>16.415400000000002</v>
      </c>
      <c r="E63" s="1">
        <v>16.0943</v>
      </c>
      <c r="F63" s="5">
        <f t="shared" si="0"/>
        <v>0.32110000000000127</v>
      </c>
      <c r="G63" s="6"/>
      <c r="H63" s="1">
        <v>0.102575</v>
      </c>
      <c r="I63" s="1">
        <v>0.100843</v>
      </c>
      <c r="J63" s="5">
        <f t="shared" si="1"/>
        <v>1.7319999999999974E-3</v>
      </c>
      <c r="K63" s="6"/>
      <c r="L63" s="1">
        <v>0.41920000000000002</v>
      </c>
      <c r="M63" s="1">
        <v>0.4138</v>
      </c>
      <c r="N63" s="8">
        <f t="shared" si="2"/>
        <v>5.4000000000000159E-3</v>
      </c>
      <c r="O63" s="7"/>
      <c r="P63" s="1">
        <v>0.34350000000000003</v>
      </c>
      <c r="Q63" s="1">
        <v>0.3165</v>
      </c>
      <c r="R63" s="8">
        <f t="shared" si="3"/>
        <v>2.7000000000000024E-2</v>
      </c>
    </row>
    <row r="64" spans="2:18" s="2" customFormat="1">
      <c r="B64">
        <v>4</v>
      </c>
      <c r="C64">
        <v>2</v>
      </c>
      <c r="D64" s="1">
        <v>14.9238</v>
      </c>
      <c r="E64" s="1">
        <v>15.0823</v>
      </c>
      <c r="F64" s="5">
        <f t="shared" si="0"/>
        <v>-0.15850000000000009</v>
      </c>
      <c r="G64" s="6"/>
      <c r="H64" s="1">
        <v>9.0815499999999993E-2</v>
      </c>
      <c r="I64" s="1">
        <v>9.1030799999999995E-2</v>
      </c>
      <c r="J64" s="5">
        <f t="shared" si="1"/>
        <v>-2.153000000000016E-4</v>
      </c>
      <c r="K64" s="6"/>
      <c r="L64" s="1">
        <v>0.43290000000000001</v>
      </c>
      <c r="M64" s="1">
        <v>0.438</v>
      </c>
      <c r="N64" s="8">
        <f t="shared" si="2"/>
        <v>-5.0999999999999934E-3</v>
      </c>
      <c r="O64" s="7"/>
      <c r="P64" s="1">
        <v>0.37290000000000001</v>
      </c>
      <c r="Q64" s="1">
        <v>0.39290000000000003</v>
      </c>
      <c r="R64" s="8">
        <f t="shared" si="3"/>
        <v>-2.0000000000000018E-2</v>
      </c>
    </row>
    <row r="65" spans="2:18" s="2" customFormat="1">
      <c r="B65">
        <v>3</v>
      </c>
      <c r="C65">
        <v>3</v>
      </c>
      <c r="D65" s="1">
        <v>15.0616</v>
      </c>
      <c r="E65" s="1">
        <v>15.9138</v>
      </c>
      <c r="F65" s="5">
        <f t="shared" si="0"/>
        <v>-0.85219999999999985</v>
      </c>
      <c r="G65" s="6"/>
      <c r="H65" s="1">
        <v>9.5519199999999999E-2</v>
      </c>
      <c r="I65" s="1">
        <v>9.6743599999999999E-2</v>
      </c>
      <c r="J65" s="5">
        <f t="shared" si="1"/>
        <v>-1.2244000000000005E-3</v>
      </c>
      <c r="K65" s="6"/>
      <c r="L65" s="1">
        <v>0.4022</v>
      </c>
      <c r="M65" s="1">
        <v>0.41799999999999998</v>
      </c>
      <c r="N65" s="8">
        <f t="shared" si="2"/>
        <v>-1.5799999999999981E-2</v>
      </c>
      <c r="O65" s="7"/>
      <c r="P65" s="1">
        <v>0.34599999999999997</v>
      </c>
      <c r="Q65" s="1">
        <v>0.35809999999999997</v>
      </c>
      <c r="R65" s="8">
        <f t="shared" si="3"/>
        <v>-1.21E-2</v>
      </c>
    </row>
    <row r="66" spans="2:18" s="2" customFormat="1">
      <c r="B66">
        <v>2</v>
      </c>
      <c r="C66">
        <v>3</v>
      </c>
      <c r="D66" s="1">
        <v>15.0555</v>
      </c>
      <c r="E66" s="1">
        <v>15.2555</v>
      </c>
      <c r="F66" s="5">
        <f t="shared" si="0"/>
        <v>-0.19999999999999929</v>
      </c>
      <c r="G66" s="6"/>
      <c r="H66" s="1">
        <v>8.9308200000000004E-2</v>
      </c>
      <c r="I66" s="1">
        <v>9.5560400000000004E-2</v>
      </c>
      <c r="J66" s="5">
        <f t="shared" si="1"/>
        <v>-6.2521999999999994E-3</v>
      </c>
      <c r="K66" s="6"/>
      <c r="L66" s="1">
        <v>0.46579999999999999</v>
      </c>
      <c r="M66" s="1">
        <v>0.41239999999999999</v>
      </c>
      <c r="N66" s="8">
        <f t="shared" si="2"/>
        <v>5.3400000000000003E-2</v>
      </c>
      <c r="O66" s="7"/>
      <c r="P66" s="1">
        <v>0.38819999999999999</v>
      </c>
      <c r="Q66" s="1">
        <v>0.3498</v>
      </c>
      <c r="R66" s="8">
        <f t="shared" si="3"/>
        <v>3.839999999999999E-2</v>
      </c>
    </row>
    <row r="67" spans="2:18" s="2" customFormat="1">
      <c r="B67">
        <v>1</v>
      </c>
      <c r="C67">
        <v>3</v>
      </c>
      <c r="D67" s="1">
        <v>0.87679099999999999</v>
      </c>
      <c r="E67" s="1">
        <v>0.77720100000000003</v>
      </c>
      <c r="F67" s="5">
        <f t="shared" si="0"/>
        <v>9.9589999999999956E-2</v>
      </c>
      <c r="G67" s="6"/>
      <c r="H67" s="1">
        <v>1.0359E-2</v>
      </c>
      <c r="I67" s="1">
        <v>1.18525E-2</v>
      </c>
      <c r="J67" s="5">
        <f t="shared" si="1"/>
        <v>-1.4935E-3</v>
      </c>
      <c r="K67" s="6"/>
      <c r="L67" s="1">
        <v>0.41570000000000001</v>
      </c>
      <c r="M67" s="1">
        <v>0.42009999999999997</v>
      </c>
      <c r="N67" s="8">
        <f t="shared" si="2"/>
        <v>-4.3999999999999595E-3</v>
      </c>
      <c r="O67" s="7"/>
      <c r="P67" s="1">
        <v>0.3332</v>
      </c>
      <c r="Q67" s="1">
        <v>0.36699999999999999</v>
      </c>
      <c r="R67" s="8">
        <f t="shared" si="3"/>
        <v>-3.3799999999999997E-2</v>
      </c>
    </row>
    <row r="68" spans="2:18" s="2" customFormat="1">
      <c r="B68">
        <v>0</v>
      </c>
      <c r="C68">
        <v>3</v>
      </c>
      <c r="D68" s="1">
        <v>14.2746</v>
      </c>
      <c r="E68" s="1">
        <v>14.9152</v>
      </c>
      <c r="F68" s="5">
        <f t="shared" si="0"/>
        <v>-0.64060000000000095</v>
      </c>
      <c r="G68" s="6"/>
      <c r="H68" s="1">
        <v>9.0094499999999994E-2</v>
      </c>
      <c r="I68" s="1">
        <v>8.97511E-2</v>
      </c>
      <c r="J68" s="5">
        <f t="shared" si="1"/>
        <v>3.4339999999999371E-4</v>
      </c>
      <c r="K68" s="6"/>
      <c r="L68" s="1">
        <v>0.40429999999999999</v>
      </c>
      <c r="M68" s="1">
        <v>0.4461</v>
      </c>
      <c r="N68" s="8">
        <f t="shared" si="2"/>
        <v>-4.1800000000000004E-2</v>
      </c>
      <c r="O68" s="7"/>
      <c r="P68" s="1">
        <v>0.35959999999999998</v>
      </c>
      <c r="Q68" s="1">
        <v>0.38119999999999998</v>
      </c>
      <c r="R68" s="8">
        <f t="shared" si="3"/>
        <v>-2.1600000000000008E-2</v>
      </c>
    </row>
    <row r="69" spans="2:18" s="2" customFormat="1">
      <c r="B69">
        <v>-1</v>
      </c>
      <c r="C69">
        <v>3</v>
      </c>
      <c r="D69" s="1">
        <v>15.516</v>
      </c>
      <c r="E69" s="1">
        <v>14.119300000000001</v>
      </c>
      <c r="F69" s="5">
        <f t="shared" ref="F69:F74" si="4">D69-E69</f>
        <v>1.3966999999999992</v>
      </c>
      <c r="G69" s="6"/>
      <c r="H69" s="1">
        <v>9.4859700000000005E-2</v>
      </c>
      <c r="I69" s="1">
        <v>8.4487199999999998E-2</v>
      </c>
      <c r="J69" s="5">
        <f t="shared" ref="J69:J74" si="5">H69-I69</f>
        <v>1.0372500000000007E-2</v>
      </c>
      <c r="K69" s="6"/>
      <c r="L69" s="1">
        <v>0.42280000000000001</v>
      </c>
      <c r="M69" s="1">
        <v>0.47289999999999999</v>
      </c>
      <c r="N69" s="8">
        <f t="shared" ref="N69:N74" si="6">L69-M69</f>
        <v>-5.0099999999999978E-2</v>
      </c>
      <c r="O69" s="7"/>
      <c r="P69" s="1">
        <v>0.36149999999999999</v>
      </c>
      <c r="Q69" s="1">
        <v>0.39200000000000002</v>
      </c>
      <c r="R69" s="8">
        <f t="shared" ref="R69:R74" si="7">P69-Q69</f>
        <v>-3.0500000000000027E-2</v>
      </c>
    </row>
    <row r="70" spans="2:18" s="2" customFormat="1">
      <c r="B70">
        <v>-2</v>
      </c>
      <c r="C70">
        <v>3</v>
      </c>
      <c r="D70" s="1">
        <v>15.6388</v>
      </c>
      <c r="E70" s="1">
        <v>13.8042</v>
      </c>
      <c r="F70" s="5">
        <f t="shared" si="4"/>
        <v>1.8346</v>
      </c>
      <c r="G70" s="6"/>
      <c r="H70" s="1">
        <v>0.10102999999999999</v>
      </c>
      <c r="I70" s="1">
        <v>8.1972100000000006E-2</v>
      </c>
      <c r="J70" s="5">
        <f t="shared" si="5"/>
        <v>1.9057899999999989E-2</v>
      </c>
      <c r="K70" s="6"/>
      <c r="L70" s="1">
        <v>0.40550000000000003</v>
      </c>
      <c r="M70" s="1">
        <v>0.44879999999999998</v>
      </c>
      <c r="N70" s="8">
        <f t="shared" si="6"/>
        <v>-4.329999999999995E-2</v>
      </c>
      <c r="O70" s="7"/>
      <c r="P70" s="1">
        <v>0.3352</v>
      </c>
      <c r="Q70" s="1">
        <v>0.38679999999999998</v>
      </c>
      <c r="R70" s="8">
        <f t="shared" si="7"/>
        <v>-5.1599999999999979E-2</v>
      </c>
    </row>
    <row r="71" spans="2:18" s="2" customFormat="1">
      <c r="B71">
        <v>-3</v>
      </c>
      <c r="C71">
        <v>3</v>
      </c>
      <c r="D71" s="1">
        <v>14.3093</v>
      </c>
      <c r="E71" s="1">
        <v>13.815</v>
      </c>
      <c r="F71" s="5">
        <f t="shared" si="4"/>
        <v>0.49430000000000085</v>
      </c>
      <c r="G71" s="6"/>
      <c r="H71" s="1">
        <v>9.2236799999999994E-2</v>
      </c>
      <c r="I71" s="1">
        <v>8.39868E-2</v>
      </c>
      <c r="J71" s="5">
        <f t="shared" si="5"/>
        <v>8.2499999999999934E-3</v>
      </c>
      <c r="K71" s="6"/>
      <c r="L71" s="1">
        <v>0.432</v>
      </c>
      <c r="M71" s="1">
        <v>0.47720000000000001</v>
      </c>
      <c r="N71" s="8">
        <f t="shared" si="6"/>
        <v>-4.5200000000000018E-2</v>
      </c>
      <c r="O71" s="7"/>
      <c r="P71" s="1">
        <v>0.36620000000000003</v>
      </c>
      <c r="Q71" s="1">
        <v>0.40610000000000002</v>
      </c>
      <c r="R71" s="8">
        <f t="shared" si="7"/>
        <v>-3.9899999999999991E-2</v>
      </c>
    </row>
    <row r="72" spans="2:18" s="2" customFormat="1">
      <c r="B72">
        <v>-1</v>
      </c>
      <c r="C72">
        <v>4</v>
      </c>
      <c r="D72" s="1">
        <v>11.898899999999999</v>
      </c>
      <c r="E72" s="1">
        <v>12.686999999999999</v>
      </c>
      <c r="F72" s="5">
        <f t="shared" si="4"/>
        <v>-0.78810000000000002</v>
      </c>
      <c r="G72" s="6"/>
      <c r="H72" s="1">
        <v>7.7491500000000005E-2</v>
      </c>
      <c r="I72" s="1">
        <v>7.9138600000000003E-2</v>
      </c>
      <c r="J72" s="5">
        <f t="shared" si="5"/>
        <v>-1.6470999999999986E-3</v>
      </c>
      <c r="K72" s="6"/>
      <c r="L72" s="1">
        <v>0.49070000000000003</v>
      </c>
      <c r="M72" s="1">
        <v>0.3962</v>
      </c>
      <c r="N72" s="8">
        <f t="shared" si="6"/>
        <v>9.4500000000000028E-2</v>
      </c>
      <c r="O72" s="7"/>
      <c r="P72" s="1">
        <v>0.43380000000000002</v>
      </c>
      <c r="Q72" s="1">
        <v>0.3397</v>
      </c>
      <c r="R72" s="8">
        <f t="shared" si="7"/>
        <v>9.4100000000000017E-2</v>
      </c>
    </row>
    <row r="73" spans="2:18" s="2" customFormat="1">
      <c r="B73">
        <v>0</v>
      </c>
      <c r="C73">
        <v>4</v>
      </c>
      <c r="D73" s="1">
        <v>13.2</v>
      </c>
      <c r="E73" s="1">
        <v>14.947900000000001</v>
      </c>
      <c r="F73" s="5">
        <f t="shared" si="4"/>
        <v>-1.7479000000000013</v>
      </c>
      <c r="G73" s="6"/>
      <c r="H73" s="1">
        <v>8.1044500000000005E-2</v>
      </c>
      <c r="I73" s="1">
        <v>9.4027200000000005E-2</v>
      </c>
      <c r="J73" s="5">
        <f t="shared" si="5"/>
        <v>-1.29827E-2</v>
      </c>
      <c r="K73" s="6"/>
      <c r="L73" s="1">
        <v>0.45400000000000001</v>
      </c>
      <c r="M73" s="1">
        <v>0.4128</v>
      </c>
      <c r="N73" s="8">
        <f t="shared" si="6"/>
        <v>4.1200000000000014E-2</v>
      </c>
      <c r="O73" s="7"/>
      <c r="P73" s="1">
        <v>0.40139999999999998</v>
      </c>
      <c r="Q73" s="1">
        <v>0.34599999999999997</v>
      </c>
      <c r="R73" s="8">
        <f t="shared" si="7"/>
        <v>5.5400000000000005E-2</v>
      </c>
    </row>
    <row r="74" spans="2:18" s="2" customFormat="1">
      <c r="B74">
        <v>1</v>
      </c>
      <c r="C74">
        <v>4</v>
      </c>
      <c r="D74" s="1">
        <v>12.9062</v>
      </c>
      <c r="E74" s="1">
        <v>12.9839</v>
      </c>
      <c r="F74" s="5">
        <f t="shared" si="4"/>
        <v>-7.7700000000000102E-2</v>
      </c>
      <c r="G74" s="6"/>
      <c r="H74" s="1">
        <v>8.0052799999999993E-2</v>
      </c>
      <c r="I74" s="1">
        <v>8.8857699999999998E-2</v>
      </c>
      <c r="J74" s="5">
        <f t="shared" si="5"/>
        <v>-8.8049000000000044E-3</v>
      </c>
      <c r="K74" s="6"/>
      <c r="L74" s="1">
        <v>0.4733</v>
      </c>
      <c r="M74" s="1">
        <v>0.43869999999999998</v>
      </c>
      <c r="N74" s="8">
        <f t="shared" si="6"/>
        <v>3.460000000000002E-2</v>
      </c>
      <c r="O74" s="7"/>
      <c r="P74" s="1">
        <v>0.41549999999999998</v>
      </c>
      <c r="Q74" s="1">
        <v>0.35770000000000002</v>
      </c>
      <c r="R74" s="8">
        <f t="shared" si="7"/>
        <v>5.7799999999999963E-2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>
        <f>1/SQRT(D1*F1)</f>
        <v>8.784104611578833</v>
      </c>
      <c r="D78" s="21">
        <f>AVERAGE(D4:E74)</f>
        <v>14.693235154929582</v>
      </c>
      <c r="E78" s="16"/>
      <c r="F78" s="16">
        <f>STDEV(F4:F74)</f>
        <v>1.1848868765030931</v>
      </c>
      <c r="G78" s="16"/>
      <c r="H78" s="17">
        <f>AVERAGE(H4:I74)</f>
        <v>9.0702998591549303E-2</v>
      </c>
      <c r="I78" s="16"/>
      <c r="J78" s="16">
        <f>STDEV(J4:J74)</f>
        <v>8.7336782900544821E-3</v>
      </c>
      <c r="K78" s="16"/>
      <c r="L78" s="17">
        <f>AVERAGE(L4:M74)</f>
        <v>0.42678591549295763</v>
      </c>
      <c r="M78" s="16"/>
      <c r="N78" s="16">
        <f>STDEV(N4:N74)</f>
        <v>4.1775172606198348E-2</v>
      </c>
      <c r="O78" s="16"/>
      <c r="P78" s="17">
        <f>AVERAGE(P4:Q74)</f>
        <v>0.35993028169014074</v>
      </c>
      <c r="Q78" s="16"/>
      <c r="R78" s="22">
        <f>STDEV(R4:R74)</f>
        <v>4.6890585301738744E-2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4.1775172606198348E-2</v>
      </c>
      <c r="O80" s="25"/>
      <c r="P80" s="25"/>
      <c r="Q80" s="25"/>
      <c r="R80" s="26">
        <f>R78</f>
        <v>4.6890585301738744E-2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R84"/>
  <sheetViews>
    <sheetView topLeftCell="A55" workbookViewId="0">
      <selection activeCell="K86" sqref="K8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0.18</v>
      </c>
      <c r="E1" s="28" t="s">
        <v>19</v>
      </c>
      <c r="F1" s="29">
        <v>6.3E-2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14.8773</v>
      </c>
      <c r="E4" s="1">
        <v>15.1334</v>
      </c>
      <c r="F4" s="5">
        <f>D4-E4</f>
        <v>-0.25609999999999999</v>
      </c>
      <c r="G4" s="6"/>
      <c r="H4" s="1">
        <v>9.1105900000000004E-2</v>
      </c>
      <c r="I4" s="1">
        <v>9.0000399999999994E-2</v>
      </c>
      <c r="J4" s="5">
        <f>H4-I4</f>
        <v>1.1055000000000093E-3</v>
      </c>
      <c r="K4" s="6"/>
      <c r="L4" s="1">
        <v>0.4602</v>
      </c>
      <c r="M4" s="1">
        <v>0.43309999999999998</v>
      </c>
      <c r="N4" s="8">
        <f>L4-M4</f>
        <v>2.7100000000000013E-2</v>
      </c>
      <c r="O4" s="7"/>
      <c r="P4" s="1">
        <v>0.36280000000000001</v>
      </c>
      <c r="Q4" s="1">
        <v>0.35060000000000002</v>
      </c>
      <c r="R4" s="8">
        <f>P4-Q4</f>
        <v>1.2199999999999989E-2</v>
      </c>
    </row>
    <row r="5" spans="1:18" s="2" customFormat="1">
      <c r="B5">
        <v>0</v>
      </c>
      <c r="C5">
        <v>-4</v>
      </c>
      <c r="D5" s="1">
        <v>13.7994</v>
      </c>
      <c r="E5" s="1">
        <v>14.7538</v>
      </c>
      <c r="F5" s="5">
        <f t="shared" ref="F5:F66" si="0">D5-E5</f>
        <v>-0.95439999999999969</v>
      </c>
      <c r="G5" s="6"/>
      <c r="H5" s="1">
        <v>8.0836699999999997E-2</v>
      </c>
      <c r="I5" s="1">
        <v>8.80296E-2</v>
      </c>
      <c r="J5" s="5">
        <f t="shared" ref="J5:J66" si="1">H5-I5</f>
        <v>-7.1929000000000021E-3</v>
      </c>
      <c r="K5" s="6"/>
      <c r="L5" s="1">
        <v>0.4612</v>
      </c>
      <c r="M5" s="1">
        <v>0.48270000000000002</v>
      </c>
      <c r="N5" s="8">
        <f t="shared" ref="N5:N66" si="2">L5-M5</f>
        <v>-2.1500000000000019E-2</v>
      </c>
      <c r="O5" s="7"/>
      <c r="P5" s="1">
        <v>0.40670000000000001</v>
      </c>
      <c r="Q5" s="1">
        <v>0.42799999999999999</v>
      </c>
      <c r="R5" s="8">
        <f t="shared" ref="R5:R66" si="3">P5-Q5</f>
        <v>-2.1299999999999986E-2</v>
      </c>
    </row>
    <row r="6" spans="1:18" s="2" customFormat="1">
      <c r="B6">
        <v>1</v>
      </c>
      <c r="C6">
        <v>-4</v>
      </c>
      <c r="D6" s="1">
        <v>14.0329</v>
      </c>
      <c r="E6" s="1">
        <v>16.272300000000001</v>
      </c>
      <c r="F6" s="5">
        <f t="shared" si="0"/>
        <v>-2.2394000000000016</v>
      </c>
      <c r="G6" s="6"/>
      <c r="H6" s="1">
        <v>8.4379300000000004E-2</v>
      </c>
      <c r="I6" s="1">
        <v>9.9050200000000005E-2</v>
      </c>
      <c r="J6" s="5">
        <f t="shared" si="1"/>
        <v>-1.4670900000000001E-2</v>
      </c>
      <c r="K6" s="6"/>
      <c r="L6" s="1">
        <v>0.48</v>
      </c>
      <c r="M6" s="1">
        <v>0.41499999999999998</v>
      </c>
      <c r="N6" s="8">
        <f t="shared" si="2"/>
        <v>6.5000000000000002E-2</v>
      </c>
      <c r="O6" s="7"/>
      <c r="P6" s="1">
        <v>0.42509999999999998</v>
      </c>
      <c r="Q6" s="1">
        <v>0.35299999999999998</v>
      </c>
      <c r="R6" s="8">
        <f t="shared" si="3"/>
        <v>7.2099999999999997E-2</v>
      </c>
    </row>
    <row r="7" spans="1:18" s="2" customFormat="1">
      <c r="B7">
        <v>3</v>
      </c>
      <c r="C7">
        <v>-3</v>
      </c>
      <c r="D7" s="1">
        <v>16.0456</v>
      </c>
      <c r="E7" s="1">
        <v>15.676600000000001</v>
      </c>
      <c r="F7" s="5">
        <f t="shared" si="0"/>
        <v>0.36899999999999977</v>
      </c>
      <c r="G7" s="6"/>
      <c r="H7" s="1">
        <v>9.5096E-2</v>
      </c>
      <c r="I7" s="1">
        <v>9.7859100000000004E-2</v>
      </c>
      <c r="J7" s="5">
        <f t="shared" si="1"/>
        <v>-2.7631000000000044E-3</v>
      </c>
      <c r="K7" s="6"/>
      <c r="L7" s="1">
        <v>0.44069999999999998</v>
      </c>
      <c r="M7" s="1">
        <v>0.44700000000000001</v>
      </c>
      <c r="N7" s="8">
        <f t="shared" si="2"/>
        <v>-6.3000000000000278E-3</v>
      </c>
      <c r="O7" s="7"/>
      <c r="P7" s="1">
        <v>0.35110000000000002</v>
      </c>
      <c r="Q7" s="1">
        <v>0.34860000000000002</v>
      </c>
      <c r="R7" s="8">
        <f t="shared" si="3"/>
        <v>2.5000000000000022E-3</v>
      </c>
    </row>
    <row r="8" spans="1:18" s="2" customFormat="1">
      <c r="B8">
        <v>2</v>
      </c>
      <c r="C8">
        <v>-3</v>
      </c>
      <c r="D8" s="1">
        <v>16.081</v>
      </c>
      <c r="E8" s="1">
        <v>13.9861</v>
      </c>
      <c r="F8" s="5">
        <f t="shared" si="0"/>
        <v>2.0948999999999991</v>
      </c>
      <c r="G8" s="6"/>
      <c r="H8" s="1">
        <v>0.10369399999999999</v>
      </c>
      <c r="I8" s="1">
        <v>8.5139699999999999E-2</v>
      </c>
      <c r="J8" s="5">
        <f t="shared" si="1"/>
        <v>1.8554299999999996E-2</v>
      </c>
      <c r="K8" s="6"/>
      <c r="L8" s="1">
        <v>0.39460000000000001</v>
      </c>
      <c r="M8" s="1">
        <v>0.4617</v>
      </c>
      <c r="N8" s="8">
        <f t="shared" si="2"/>
        <v>-6.7099999999999993E-2</v>
      </c>
      <c r="O8" s="7"/>
      <c r="P8" s="1">
        <v>0.3054</v>
      </c>
      <c r="Q8" s="1">
        <v>0.36049999999999999</v>
      </c>
      <c r="R8" s="8">
        <f t="shared" si="3"/>
        <v>-5.5099999999999982E-2</v>
      </c>
    </row>
    <row r="9" spans="1:18" s="2" customFormat="1">
      <c r="B9">
        <v>1</v>
      </c>
      <c r="C9">
        <v>-3</v>
      </c>
      <c r="D9" s="1">
        <v>15.388400000000001</v>
      </c>
      <c r="E9" s="1">
        <v>15.5558</v>
      </c>
      <c r="F9" s="5">
        <f t="shared" si="0"/>
        <v>-0.16739999999999888</v>
      </c>
      <c r="G9" s="6"/>
      <c r="H9" s="1">
        <v>9.5162999999999998E-2</v>
      </c>
      <c r="I9" s="1">
        <v>9.5487600000000006E-2</v>
      </c>
      <c r="J9" s="5">
        <f t="shared" si="1"/>
        <v>-3.2460000000000822E-4</v>
      </c>
      <c r="K9" s="6"/>
      <c r="L9" s="1">
        <v>0.4143</v>
      </c>
      <c r="M9" s="1">
        <v>0.44900000000000001</v>
      </c>
      <c r="N9" s="8">
        <f t="shared" si="2"/>
        <v>-3.4700000000000009E-2</v>
      </c>
      <c r="O9" s="7"/>
      <c r="P9" s="1">
        <v>0.34820000000000001</v>
      </c>
      <c r="Q9" s="1">
        <v>0.37730000000000002</v>
      </c>
      <c r="R9" s="8">
        <f t="shared" si="3"/>
        <v>-2.9100000000000015E-2</v>
      </c>
    </row>
    <row r="10" spans="1:18" s="2" customFormat="1">
      <c r="B10">
        <v>0</v>
      </c>
      <c r="C10">
        <v>-3</v>
      </c>
      <c r="D10" s="1">
        <v>14.4292</v>
      </c>
      <c r="E10" s="1">
        <v>14.224299999999999</v>
      </c>
      <c r="F10" s="5">
        <f t="shared" si="0"/>
        <v>0.2049000000000003</v>
      </c>
      <c r="G10" s="6"/>
      <c r="H10" s="1">
        <v>8.3910799999999994E-2</v>
      </c>
      <c r="I10" s="1">
        <v>8.9322700000000005E-2</v>
      </c>
      <c r="J10" s="5">
        <f t="shared" si="1"/>
        <v>-5.4119000000000111E-3</v>
      </c>
      <c r="K10" s="6"/>
      <c r="L10" s="1">
        <v>0.47170000000000001</v>
      </c>
      <c r="M10" s="1">
        <v>0.47170000000000001</v>
      </c>
      <c r="N10" s="8">
        <f t="shared" si="2"/>
        <v>0</v>
      </c>
      <c r="O10" s="7"/>
      <c r="P10" s="1">
        <v>0.39800000000000002</v>
      </c>
      <c r="Q10" s="1">
        <v>0.38850000000000001</v>
      </c>
      <c r="R10" s="8">
        <f t="shared" si="3"/>
        <v>9.5000000000000084E-3</v>
      </c>
    </row>
    <row r="11" spans="1:18" s="2" customFormat="1">
      <c r="B11">
        <v>-1</v>
      </c>
      <c r="C11">
        <v>-3</v>
      </c>
      <c r="D11" s="1">
        <v>14.014699999999999</v>
      </c>
      <c r="E11" s="1">
        <v>15.8531</v>
      </c>
      <c r="F11" s="5">
        <f t="shared" si="0"/>
        <v>-1.8384</v>
      </c>
      <c r="G11" s="6"/>
      <c r="H11" s="1">
        <v>8.4212599999999999E-2</v>
      </c>
      <c r="I11" s="1">
        <v>9.7029000000000004E-2</v>
      </c>
      <c r="J11" s="5">
        <f t="shared" si="1"/>
        <v>-1.2816400000000006E-2</v>
      </c>
      <c r="K11" s="6"/>
      <c r="L11" s="1">
        <v>0.49480000000000002</v>
      </c>
      <c r="M11" s="1">
        <v>0.44490000000000002</v>
      </c>
      <c r="N11" s="8">
        <f t="shared" si="2"/>
        <v>4.99E-2</v>
      </c>
      <c r="O11" s="7"/>
      <c r="P11" s="1">
        <v>0.44190000000000002</v>
      </c>
      <c r="Q11" s="1">
        <v>0.37180000000000002</v>
      </c>
      <c r="R11" s="8">
        <f t="shared" si="3"/>
        <v>7.0099999999999996E-2</v>
      </c>
    </row>
    <row r="12" spans="1:18" s="2" customFormat="1">
      <c r="B12">
        <v>-2</v>
      </c>
      <c r="C12">
        <v>-3</v>
      </c>
      <c r="D12" s="1">
        <v>16.172000000000001</v>
      </c>
      <c r="E12" s="1">
        <v>15.201000000000001</v>
      </c>
      <c r="F12" s="5">
        <f t="shared" si="0"/>
        <v>0.97100000000000009</v>
      </c>
      <c r="G12" s="6"/>
      <c r="H12" s="1">
        <v>0.100482</v>
      </c>
      <c r="I12" s="1">
        <v>9.1558799999999996E-2</v>
      </c>
      <c r="J12" s="5">
        <f t="shared" si="1"/>
        <v>8.9232000000000061E-3</v>
      </c>
      <c r="K12" s="6"/>
      <c r="L12" s="1">
        <v>0.40860000000000002</v>
      </c>
      <c r="M12" s="1">
        <v>0.46879999999999999</v>
      </c>
      <c r="N12" s="8">
        <f t="shared" si="2"/>
        <v>-6.0199999999999976E-2</v>
      </c>
      <c r="O12" s="7"/>
      <c r="P12" s="1">
        <v>0.35549999999999998</v>
      </c>
      <c r="Q12" s="1">
        <v>0.36209999999999998</v>
      </c>
      <c r="R12" s="8">
        <f t="shared" si="3"/>
        <v>-6.5999999999999948E-3</v>
      </c>
    </row>
    <row r="13" spans="1:18" s="2" customFormat="1">
      <c r="B13">
        <v>-3</v>
      </c>
      <c r="C13">
        <v>-3</v>
      </c>
      <c r="D13" s="1">
        <v>13.99</v>
      </c>
      <c r="E13" s="1">
        <v>15.8743</v>
      </c>
      <c r="F13" s="5">
        <f t="shared" si="0"/>
        <v>-1.8842999999999996</v>
      </c>
      <c r="G13" s="6"/>
      <c r="H13" s="1">
        <v>8.77777E-2</v>
      </c>
      <c r="I13" s="1">
        <v>0.101131</v>
      </c>
      <c r="J13" s="5">
        <f t="shared" si="1"/>
        <v>-1.3353299999999999E-2</v>
      </c>
      <c r="K13" s="6"/>
      <c r="L13" s="1">
        <v>0.47799999999999998</v>
      </c>
      <c r="M13" s="1">
        <v>0.40560000000000002</v>
      </c>
      <c r="N13" s="8">
        <f t="shared" si="2"/>
        <v>7.2399999999999964E-2</v>
      </c>
      <c r="O13" s="7"/>
      <c r="P13" s="1">
        <v>0.3972</v>
      </c>
      <c r="Q13" s="1">
        <v>0.3054</v>
      </c>
      <c r="R13" s="8">
        <f t="shared" si="3"/>
        <v>9.1799999999999993E-2</v>
      </c>
    </row>
    <row r="14" spans="1:18" s="2" customFormat="1">
      <c r="B14">
        <v>-4</v>
      </c>
      <c r="C14">
        <v>-2</v>
      </c>
      <c r="D14" s="1">
        <v>15.571999999999999</v>
      </c>
      <c r="E14" s="1">
        <v>16.032499999999999</v>
      </c>
      <c r="F14" s="5">
        <f t="shared" si="0"/>
        <v>-0.46049999999999969</v>
      </c>
      <c r="G14" s="6"/>
      <c r="H14" s="1">
        <v>9.7877599999999995E-2</v>
      </c>
      <c r="I14" s="1">
        <v>9.9966799999999995E-2</v>
      </c>
      <c r="J14" s="5">
        <f t="shared" si="1"/>
        <v>-2.0891999999999994E-3</v>
      </c>
      <c r="K14" s="6"/>
      <c r="L14" s="1">
        <v>0.42970000000000003</v>
      </c>
      <c r="M14" s="1">
        <v>0.42970000000000003</v>
      </c>
      <c r="N14" s="8">
        <f t="shared" si="2"/>
        <v>0</v>
      </c>
      <c r="O14" s="7"/>
      <c r="P14" s="1">
        <v>0.35349999999999998</v>
      </c>
      <c r="Q14" s="1">
        <v>0.35980000000000001</v>
      </c>
      <c r="R14" s="8">
        <f t="shared" si="3"/>
        <v>-6.3000000000000278E-3</v>
      </c>
    </row>
    <row r="15" spans="1:18" s="2" customFormat="1">
      <c r="B15">
        <v>-3</v>
      </c>
      <c r="C15">
        <v>-2</v>
      </c>
      <c r="D15" s="1">
        <v>13.8241</v>
      </c>
      <c r="E15" s="1">
        <v>15.8843</v>
      </c>
      <c r="F15" s="5">
        <f t="shared" si="0"/>
        <v>-2.0602</v>
      </c>
      <c r="G15" s="6"/>
      <c r="H15" s="1">
        <v>8.4181699999999998E-2</v>
      </c>
      <c r="I15" s="1">
        <v>0.10106900000000001</v>
      </c>
      <c r="J15" s="5">
        <f t="shared" si="1"/>
        <v>-1.6887300000000008E-2</v>
      </c>
      <c r="K15" s="6"/>
      <c r="L15" s="1">
        <v>0.49459999999999998</v>
      </c>
      <c r="M15" s="1">
        <v>0.41610000000000003</v>
      </c>
      <c r="N15" s="8">
        <f t="shared" si="2"/>
        <v>7.8499999999999959E-2</v>
      </c>
      <c r="O15" s="7"/>
      <c r="P15" s="1">
        <v>0.40479999999999999</v>
      </c>
      <c r="Q15" s="1">
        <v>0.30370000000000003</v>
      </c>
      <c r="R15" s="8">
        <f t="shared" si="3"/>
        <v>0.10109999999999997</v>
      </c>
    </row>
    <row r="16" spans="1:18" s="2" customFormat="1">
      <c r="B16">
        <v>-2</v>
      </c>
      <c r="C16">
        <v>-2</v>
      </c>
      <c r="D16" s="1">
        <v>17.3247</v>
      </c>
      <c r="E16" s="1">
        <v>15.770200000000001</v>
      </c>
      <c r="F16" s="5">
        <f t="shared" si="0"/>
        <v>1.5544999999999991</v>
      </c>
      <c r="G16" s="6"/>
      <c r="H16" s="1">
        <v>0.107282</v>
      </c>
      <c r="I16" s="1">
        <v>9.5782599999999996E-2</v>
      </c>
      <c r="J16" s="5">
        <f t="shared" si="1"/>
        <v>1.1499400000000007E-2</v>
      </c>
      <c r="K16" s="6"/>
      <c r="L16" s="1">
        <v>0.4168</v>
      </c>
      <c r="M16" s="1">
        <v>0.41389999999999999</v>
      </c>
      <c r="N16" s="8">
        <f t="shared" si="2"/>
        <v>2.9000000000000137E-3</v>
      </c>
      <c r="O16" s="7"/>
      <c r="P16" s="1">
        <v>0.32540000000000002</v>
      </c>
      <c r="Q16" s="1">
        <v>0.31469999999999998</v>
      </c>
      <c r="R16" s="8">
        <f t="shared" si="3"/>
        <v>1.0700000000000043E-2</v>
      </c>
    </row>
    <row r="17" spans="2:18" s="2" customFormat="1">
      <c r="B17">
        <v>-1</v>
      </c>
      <c r="C17">
        <v>-2</v>
      </c>
      <c r="D17" s="1">
        <v>15.4879</v>
      </c>
      <c r="E17" s="1">
        <v>15.5716</v>
      </c>
      <c r="F17" s="5">
        <f t="shared" si="0"/>
        <v>-8.370000000000033E-2</v>
      </c>
      <c r="G17" s="6"/>
      <c r="H17" s="1">
        <v>9.3270900000000004E-2</v>
      </c>
      <c r="I17" s="1">
        <v>9.4532199999999997E-2</v>
      </c>
      <c r="J17" s="5">
        <f t="shared" si="1"/>
        <v>-1.261299999999993E-3</v>
      </c>
      <c r="K17" s="6"/>
      <c r="L17" s="1">
        <v>0.4551</v>
      </c>
      <c r="M17" s="1">
        <v>0.39729999999999999</v>
      </c>
      <c r="N17" s="8">
        <f t="shared" si="2"/>
        <v>5.7800000000000018E-2</v>
      </c>
      <c r="O17" s="7"/>
      <c r="P17" s="1">
        <v>0.3926</v>
      </c>
      <c r="Q17" s="1">
        <v>0.34160000000000001</v>
      </c>
      <c r="R17" s="8">
        <f t="shared" si="3"/>
        <v>5.099999999999999E-2</v>
      </c>
    </row>
    <row r="18" spans="2:18" s="2" customFormat="1">
      <c r="B18">
        <v>0</v>
      </c>
      <c r="C18">
        <v>-2</v>
      </c>
      <c r="D18" s="1">
        <v>14.8466</v>
      </c>
      <c r="E18" s="1">
        <v>15.146000000000001</v>
      </c>
      <c r="F18" s="5">
        <f t="shared" si="0"/>
        <v>-0.29940000000000033</v>
      </c>
      <c r="G18" s="6"/>
      <c r="H18" s="1">
        <v>9.1495800000000002E-2</v>
      </c>
      <c r="I18" s="1">
        <v>9.4778699999999994E-2</v>
      </c>
      <c r="J18" s="5">
        <f t="shared" si="1"/>
        <v>-3.2828999999999914E-3</v>
      </c>
      <c r="K18" s="6"/>
      <c r="L18" s="1">
        <v>0.44169999999999998</v>
      </c>
      <c r="M18" s="1">
        <v>0.4446</v>
      </c>
      <c r="N18" s="8">
        <f t="shared" si="2"/>
        <v>-2.9000000000000137E-3</v>
      </c>
      <c r="O18" s="7"/>
      <c r="P18" s="1">
        <v>0.3533</v>
      </c>
      <c r="Q18" s="1">
        <v>0.36470000000000002</v>
      </c>
      <c r="R18" s="8">
        <f t="shared" si="3"/>
        <v>-1.1400000000000021E-2</v>
      </c>
    </row>
    <row r="19" spans="2:18" s="2" customFormat="1">
      <c r="B19">
        <v>1</v>
      </c>
      <c r="C19">
        <v>-2</v>
      </c>
      <c r="D19" s="1">
        <v>15.9876</v>
      </c>
      <c r="E19" s="1">
        <v>15.146000000000001</v>
      </c>
      <c r="F19" s="5">
        <f t="shared" si="0"/>
        <v>0.84159999999999968</v>
      </c>
      <c r="G19" s="6"/>
      <c r="H19" s="1">
        <v>9.6257099999999998E-2</v>
      </c>
      <c r="I19" s="1">
        <v>9.8262100000000005E-2</v>
      </c>
      <c r="J19" s="5">
        <f t="shared" si="1"/>
        <v>-2.0050000000000068E-3</v>
      </c>
      <c r="K19" s="6"/>
      <c r="L19" s="1">
        <v>0.44240000000000002</v>
      </c>
      <c r="M19" s="1">
        <v>0.43330000000000002</v>
      </c>
      <c r="N19" s="8">
        <f t="shared" si="2"/>
        <v>9.099999999999997E-3</v>
      </c>
      <c r="O19" s="7"/>
      <c r="P19" s="1">
        <v>0.37619999999999998</v>
      </c>
      <c r="Q19" s="1">
        <v>0.31909999999999999</v>
      </c>
      <c r="R19" s="8">
        <f t="shared" si="3"/>
        <v>5.7099999999999984E-2</v>
      </c>
    </row>
    <row r="20" spans="2:18" s="2" customFormat="1">
      <c r="B20">
        <v>2</v>
      </c>
      <c r="C20">
        <v>-2</v>
      </c>
      <c r="D20" s="1">
        <v>14.8081</v>
      </c>
      <c r="E20" s="1">
        <v>16.0199</v>
      </c>
      <c r="F20" s="5">
        <f t="shared" si="0"/>
        <v>-1.2118000000000002</v>
      </c>
      <c r="G20" s="6"/>
      <c r="H20" s="1">
        <v>8.9907699999999993E-2</v>
      </c>
      <c r="I20" s="1">
        <v>9.7280599999999995E-2</v>
      </c>
      <c r="J20" s="5">
        <f t="shared" si="1"/>
        <v>-7.3729000000000017E-3</v>
      </c>
      <c r="K20" s="6"/>
      <c r="L20" s="1">
        <v>0.4899</v>
      </c>
      <c r="M20" s="1">
        <v>0.42849999999999999</v>
      </c>
      <c r="N20" s="8">
        <f t="shared" si="2"/>
        <v>6.140000000000001E-2</v>
      </c>
      <c r="O20" s="7"/>
      <c r="P20" s="1">
        <v>0.3997</v>
      </c>
      <c r="Q20" s="1">
        <v>0.3674</v>
      </c>
      <c r="R20" s="8">
        <f t="shared" si="3"/>
        <v>3.2299999999999995E-2</v>
      </c>
    </row>
    <row r="21" spans="2:18" s="2" customFormat="1">
      <c r="B21">
        <v>3</v>
      </c>
      <c r="C21">
        <v>-2</v>
      </c>
      <c r="D21" s="1">
        <v>14.5852</v>
      </c>
      <c r="E21" s="1">
        <v>14.5794</v>
      </c>
      <c r="F21" s="5">
        <f t="shared" si="0"/>
        <v>5.8000000000006935E-3</v>
      </c>
      <c r="G21" s="6"/>
      <c r="H21" s="1">
        <v>9.0400099999999997E-2</v>
      </c>
      <c r="I21" s="1">
        <v>8.8461100000000001E-2</v>
      </c>
      <c r="J21" s="5">
        <f t="shared" si="1"/>
        <v>1.9389999999999963E-3</v>
      </c>
      <c r="K21" s="6"/>
      <c r="L21" s="1">
        <v>0.48070000000000002</v>
      </c>
      <c r="M21" s="1">
        <v>0.48420000000000002</v>
      </c>
      <c r="N21" s="8">
        <f t="shared" si="2"/>
        <v>-3.5000000000000031E-3</v>
      </c>
      <c r="O21" s="7"/>
      <c r="P21" s="1">
        <v>0.37480000000000002</v>
      </c>
      <c r="Q21" s="1">
        <v>0.41870000000000002</v>
      </c>
      <c r="R21" s="8">
        <f t="shared" si="3"/>
        <v>-4.3899999999999995E-2</v>
      </c>
    </row>
    <row r="22" spans="2:18" s="2" customFormat="1">
      <c r="B22">
        <v>4</v>
      </c>
      <c r="C22">
        <v>-2</v>
      </c>
      <c r="D22" s="1">
        <v>16.014700000000001</v>
      </c>
      <c r="E22" s="1">
        <v>15.414400000000001</v>
      </c>
      <c r="F22" s="5">
        <f t="shared" si="0"/>
        <v>0.60030000000000072</v>
      </c>
      <c r="G22" s="6"/>
      <c r="H22" s="1">
        <v>9.8377199999999998E-2</v>
      </c>
      <c r="I22" s="1">
        <v>9.5714400000000005E-2</v>
      </c>
      <c r="J22" s="5">
        <f t="shared" si="1"/>
        <v>2.662799999999993E-3</v>
      </c>
      <c r="K22" s="6"/>
      <c r="L22" s="1">
        <v>0.41270000000000001</v>
      </c>
      <c r="M22" s="1">
        <v>0.37980000000000003</v>
      </c>
      <c r="N22" s="8">
        <f t="shared" si="2"/>
        <v>3.2899999999999985E-2</v>
      </c>
      <c r="O22" s="7"/>
      <c r="P22" s="1">
        <v>0.34870000000000001</v>
      </c>
      <c r="Q22" s="1">
        <v>0.31530000000000002</v>
      </c>
      <c r="R22" s="8">
        <f t="shared" si="3"/>
        <v>3.3399999999999985E-2</v>
      </c>
    </row>
    <row r="23" spans="2:18" s="2" customFormat="1">
      <c r="B23">
        <v>5</v>
      </c>
      <c r="C23">
        <v>-1</v>
      </c>
      <c r="D23" s="1">
        <v>14.265499999999999</v>
      </c>
      <c r="E23" s="1">
        <v>15.2567</v>
      </c>
      <c r="F23" s="5">
        <f t="shared" si="0"/>
        <v>-0.99120000000000097</v>
      </c>
      <c r="G23" s="6"/>
      <c r="H23" s="1">
        <v>8.5542300000000002E-2</v>
      </c>
      <c r="I23" s="1">
        <v>9.6262100000000003E-2</v>
      </c>
      <c r="J23" s="5">
        <f t="shared" si="1"/>
        <v>-1.0719800000000002E-2</v>
      </c>
      <c r="K23" s="6"/>
      <c r="L23" s="1">
        <v>0.47410000000000002</v>
      </c>
      <c r="M23" s="1">
        <v>0.43880000000000002</v>
      </c>
      <c r="N23" s="8">
        <f t="shared" si="2"/>
        <v>3.5299999999999998E-2</v>
      </c>
      <c r="O23" s="7"/>
      <c r="P23" s="1">
        <v>0.376</v>
      </c>
      <c r="Q23" s="1">
        <v>0.37009999999999998</v>
      </c>
      <c r="R23" s="8">
        <f t="shared" si="3"/>
        <v>5.9000000000000163E-3</v>
      </c>
    </row>
    <row r="24" spans="2:18" s="2" customFormat="1">
      <c r="B24">
        <v>4</v>
      </c>
      <c r="C24">
        <v>-1</v>
      </c>
      <c r="D24" s="1">
        <v>15.7273</v>
      </c>
      <c r="E24" s="1">
        <v>16.318200000000001</v>
      </c>
      <c r="F24" s="5">
        <f t="shared" si="0"/>
        <v>-0.59090000000000131</v>
      </c>
      <c r="G24" s="6"/>
      <c r="H24" s="1">
        <v>9.7968700000000006E-2</v>
      </c>
      <c r="I24" s="1">
        <v>0.100316</v>
      </c>
      <c r="J24" s="5">
        <f t="shared" si="1"/>
        <v>-2.3472999999999966E-3</v>
      </c>
      <c r="K24" s="6"/>
      <c r="L24" s="1">
        <v>0.437</v>
      </c>
      <c r="M24" s="1">
        <v>0.41360000000000002</v>
      </c>
      <c r="N24" s="8">
        <f t="shared" si="2"/>
        <v>2.3399999999999976E-2</v>
      </c>
      <c r="O24" s="7"/>
      <c r="P24" s="1">
        <v>0.35139999999999999</v>
      </c>
      <c r="Q24" s="1">
        <v>0.33210000000000001</v>
      </c>
      <c r="R24" s="8">
        <f t="shared" si="3"/>
        <v>1.9299999999999984E-2</v>
      </c>
    </row>
    <row r="25" spans="2:18" s="2" customFormat="1">
      <c r="B25">
        <v>3</v>
      </c>
      <c r="C25">
        <v>-1</v>
      </c>
      <c r="D25" s="1">
        <v>15.2897</v>
      </c>
      <c r="E25" s="1">
        <v>15.3222</v>
      </c>
      <c r="F25" s="5">
        <f t="shared" si="0"/>
        <v>-3.2500000000000639E-2</v>
      </c>
      <c r="G25" s="6"/>
      <c r="H25" s="1">
        <v>9.4861100000000004E-2</v>
      </c>
      <c r="I25" s="1">
        <v>9.8026600000000005E-2</v>
      </c>
      <c r="J25" s="5">
        <f t="shared" si="1"/>
        <v>-3.1655000000000016E-3</v>
      </c>
      <c r="K25" s="6"/>
      <c r="L25" s="1">
        <v>0.46800000000000003</v>
      </c>
      <c r="M25" s="1">
        <v>0.43530000000000002</v>
      </c>
      <c r="N25" s="8">
        <f t="shared" si="2"/>
        <v>3.2700000000000007E-2</v>
      </c>
      <c r="O25" s="7"/>
      <c r="P25" s="1">
        <v>0.3846</v>
      </c>
      <c r="Q25" s="1">
        <v>0.33110000000000001</v>
      </c>
      <c r="R25" s="8">
        <f t="shared" si="3"/>
        <v>5.3499999999999992E-2</v>
      </c>
    </row>
    <row r="26" spans="2:18" s="2" customFormat="1">
      <c r="B26">
        <v>2</v>
      </c>
      <c r="C26">
        <v>-1</v>
      </c>
      <c r="D26" s="1">
        <v>15.2684</v>
      </c>
      <c r="E26" s="1">
        <v>17.130500000000001</v>
      </c>
      <c r="F26" s="5">
        <f t="shared" si="0"/>
        <v>-1.8621000000000016</v>
      </c>
      <c r="G26" s="6"/>
      <c r="H26" s="1">
        <v>9.3626699999999993E-2</v>
      </c>
      <c r="I26" s="1">
        <v>0.105272</v>
      </c>
      <c r="J26" s="5">
        <f t="shared" si="1"/>
        <v>-1.1645300000000011E-2</v>
      </c>
      <c r="K26" s="6"/>
      <c r="L26" s="1">
        <v>0.44</v>
      </c>
      <c r="M26" s="1">
        <v>0.37290000000000001</v>
      </c>
      <c r="N26" s="8">
        <f t="shared" si="2"/>
        <v>6.7099999999999993E-2</v>
      </c>
      <c r="O26" s="7"/>
      <c r="P26" s="1">
        <v>0.37059999999999998</v>
      </c>
      <c r="Q26" s="1">
        <v>0.29520000000000002</v>
      </c>
      <c r="R26" s="8">
        <f t="shared" si="3"/>
        <v>7.5399999999999967E-2</v>
      </c>
    </row>
    <row r="27" spans="2:18" s="2" customFormat="1">
      <c r="B27">
        <v>1</v>
      </c>
      <c r="C27">
        <v>-1</v>
      </c>
      <c r="D27" s="1">
        <v>14.2293</v>
      </c>
      <c r="E27" s="1">
        <v>17.2044</v>
      </c>
      <c r="F27" s="5">
        <f t="shared" si="0"/>
        <v>-2.9750999999999994</v>
      </c>
      <c r="G27" s="6"/>
      <c r="H27" s="1">
        <v>8.3311200000000002E-2</v>
      </c>
      <c r="I27" s="1">
        <v>0.107388</v>
      </c>
      <c r="J27" s="5">
        <f t="shared" si="1"/>
        <v>-2.4076799999999995E-2</v>
      </c>
      <c r="K27" s="6"/>
      <c r="L27" s="1">
        <v>0.46539999999999998</v>
      </c>
      <c r="M27" s="1">
        <v>0.41339999999999999</v>
      </c>
      <c r="N27" s="8">
        <f t="shared" si="2"/>
        <v>5.1999999999999991E-2</v>
      </c>
      <c r="O27" s="7"/>
      <c r="P27" s="1">
        <v>0.40129999999999999</v>
      </c>
      <c r="Q27" s="1">
        <v>0.34010000000000001</v>
      </c>
      <c r="R27" s="8">
        <f t="shared" si="3"/>
        <v>6.1199999999999977E-2</v>
      </c>
    </row>
    <row r="28" spans="2:18" s="2" customFormat="1">
      <c r="B28">
        <v>0</v>
      </c>
      <c r="C28">
        <v>-1</v>
      </c>
      <c r="D28" s="1">
        <v>14.4068</v>
      </c>
      <c r="E28" s="1">
        <v>16.272200000000002</v>
      </c>
      <c r="F28" s="5">
        <f t="shared" si="0"/>
        <v>-1.8654000000000011</v>
      </c>
      <c r="G28" s="6"/>
      <c r="H28" s="1">
        <v>9.2170000000000002E-2</v>
      </c>
      <c r="I28" s="1">
        <v>9.8486599999999994E-2</v>
      </c>
      <c r="J28" s="5">
        <f t="shared" si="1"/>
        <v>-6.3165999999999917E-3</v>
      </c>
      <c r="K28" s="6"/>
      <c r="L28" s="1">
        <v>0.39650000000000002</v>
      </c>
      <c r="M28" s="1">
        <v>0.42920000000000003</v>
      </c>
      <c r="N28" s="8">
        <f t="shared" si="2"/>
        <v>-3.2700000000000007E-2</v>
      </c>
      <c r="O28" s="7"/>
      <c r="P28" s="1">
        <v>0.3029</v>
      </c>
      <c r="Q28" s="1">
        <v>0.36530000000000001</v>
      </c>
      <c r="R28" s="8">
        <f t="shared" si="3"/>
        <v>-6.2400000000000011E-2</v>
      </c>
    </row>
    <row r="29" spans="2:18" s="2" customFormat="1">
      <c r="B29">
        <v>-1</v>
      </c>
      <c r="C29">
        <v>-1</v>
      </c>
      <c r="D29" s="1">
        <v>15.96</v>
      </c>
      <c r="E29" s="1">
        <v>14.675000000000001</v>
      </c>
      <c r="F29" s="5">
        <f t="shared" si="0"/>
        <v>1.2850000000000001</v>
      </c>
      <c r="G29" s="6"/>
      <c r="H29" s="1">
        <v>0.100578</v>
      </c>
      <c r="I29" s="1">
        <v>9.1118500000000005E-2</v>
      </c>
      <c r="J29" s="5">
        <f t="shared" si="1"/>
        <v>9.4594999999999957E-3</v>
      </c>
      <c r="K29" s="6"/>
      <c r="L29" s="1">
        <v>0.39989999999999998</v>
      </c>
      <c r="M29" s="1">
        <v>0.44190000000000002</v>
      </c>
      <c r="N29" s="8">
        <f t="shared" si="2"/>
        <v>-4.2000000000000037E-2</v>
      </c>
      <c r="O29" s="7"/>
      <c r="P29" s="1">
        <v>0.32040000000000002</v>
      </c>
      <c r="Q29" s="1">
        <v>0.37140000000000001</v>
      </c>
      <c r="R29" s="8">
        <f t="shared" si="3"/>
        <v>-5.099999999999999E-2</v>
      </c>
    </row>
    <row r="30" spans="2:18" s="2" customFormat="1">
      <c r="B30">
        <v>-2</v>
      </c>
      <c r="C30">
        <v>-1</v>
      </c>
      <c r="D30" s="1">
        <v>17.026</v>
      </c>
      <c r="E30" s="1">
        <v>16.9404</v>
      </c>
      <c r="F30" s="5">
        <f t="shared" si="0"/>
        <v>8.5599999999999454E-2</v>
      </c>
      <c r="G30" s="6"/>
      <c r="H30" s="1">
        <v>0.104098</v>
      </c>
      <c r="I30" s="1">
        <v>0.10521800000000001</v>
      </c>
      <c r="J30" s="5">
        <f t="shared" si="1"/>
        <v>-1.1200000000000099E-3</v>
      </c>
      <c r="K30" s="6"/>
      <c r="L30" s="1">
        <v>0.38340000000000002</v>
      </c>
      <c r="M30" s="1">
        <v>0.40450000000000003</v>
      </c>
      <c r="N30" s="8">
        <f t="shared" si="2"/>
        <v>-2.1100000000000008E-2</v>
      </c>
      <c r="O30" s="7"/>
      <c r="P30" s="1">
        <v>0.26529999999999998</v>
      </c>
      <c r="Q30" s="1">
        <v>0.33119999999999999</v>
      </c>
      <c r="R30" s="8">
        <f t="shared" si="3"/>
        <v>-6.5900000000000014E-2</v>
      </c>
    </row>
    <row r="31" spans="2:18" s="2" customFormat="1">
      <c r="B31">
        <v>-3</v>
      </c>
      <c r="C31">
        <v>-1</v>
      </c>
      <c r="D31" s="1">
        <v>15.9739</v>
      </c>
      <c r="E31" s="1">
        <v>15.5322</v>
      </c>
      <c r="F31" s="5">
        <f t="shared" si="0"/>
        <v>0.44170000000000087</v>
      </c>
      <c r="G31" s="6"/>
      <c r="H31" s="1">
        <v>0.10051400000000001</v>
      </c>
      <c r="I31" s="1">
        <v>0.10038</v>
      </c>
      <c r="J31" s="5">
        <f t="shared" si="1"/>
        <v>1.3400000000000911E-4</v>
      </c>
      <c r="K31" s="6"/>
      <c r="L31" s="1">
        <v>0.3826</v>
      </c>
      <c r="M31" s="1">
        <v>0.45050000000000001</v>
      </c>
      <c r="N31" s="8">
        <f t="shared" si="2"/>
        <v>-6.7900000000000016E-2</v>
      </c>
      <c r="O31" s="7"/>
      <c r="P31" s="1">
        <v>0.31159999999999999</v>
      </c>
      <c r="Q31" s="1">
        <v>0.3397</v>
      </c>
      <c r="R31" s="8">
        <f t="shared" si="3"/>
        <v>-2.8100000000000014E-2</v>
      </c>
    </row>
    <row r="32" spans="2:18" s="2" customFormat="1">
      <c r="B32">
        <v>-4</v>
      </c>
      <c r="C32">
        <v>-1</v>
      </c>
      <c r="D32" s="1">
        <v>13.7645</v>
      </c>
      <c r="E32" s="1">
        <v>14.3856</v>
      </c>
      <c r="F32" s="5">
        <f t="shared" si="0"/>
        <v>-0.62110000000000021</v>
      </c>
      <c r="G32" s="6"/>
      <c r="H32" s="1">
        <v>8.21326E-2</v>
      </c>
      <c r="I32" s="1">
        <v>9.2678399999999994E-2</v>
      </c>
      <c r="J32" s="5">
        <f t="shared" si="1"/>
        <v>-1.0545799999999994E-2</v>
      </c>
      <c r="K32" s="6"/>
      <c r="L32" s="1">
        <v>0.49390000000000001</v>
      </c>
      <c r="M32" s="1">
        <v>0.44219999999999998</v>
      </c>
      <c r="N32" s="8">
        <f t="shared" si="2"/>
        <v>5.1700000000000024E-2</v>
      </c>
      <c r="O32" s="7"/>
      <c r="P32" s="1">
        <v>0.41570000000000001</v>
      </c>
      <c r="Q32" s="1">
        <v>0.36940000000000001</v>
      </c>
      <c r="R32" s="8">
        <f t="shared" si="3"/>
        <v>4.6300000000000008E-2</v>
      </c>
    </row>
    <row r="33" spans="2:18" s="2" customFormat="1">
      <c r="B33">
        <v>-5</v>
      </c>
      <c r="C33">
        <v>-1</v>
      </c>
      <c r="D33" s="1">
        <v>14.400600000000001</v>
      </c>
      <c r="E33" s="1">
        <v>15.6835</v>
      </c>
      <c r="F33" s="5">
        <f t="shared" si="0"/>
        <v>-1.2828999999999997</v>
      </c>
      <c r="G33" s="6"/>
      <c r="H33" s="1">
        <v>8.8630600000000004E-2</v>
      </c>
      <c r="I33" s="1">
        <v>0.10105</v>
      </c>
      <c r="J33" s="5">
        <f t="shared" si="1"/>
        <v>-1.2419399999999997E-2</v>
      </c>
      <c r="K33" s="6"/>
      <c r="L33" s="1">
        <v>0.439</v>
      </c>
      <c r="M33" s="1">
        <v>0.43309999999999998</v>
      </c>
      <c r="N33" s="8">
        <f t="shared" si="2"/>
        <v>5.9000000000000163E-3</v>
      </c>
      <c r="O33" s="7"/>
      <c r="P33" s="1">
        <v>0.3543</v>
      </c>
      <c r="Q33" s="1">
        <v>0.36070000000000002</v>
      </c>
      <c r="R33" s="8">
        <f t="shared" si="3"/>
        <v>-6.4000000000000168E-3</v>
      </c>
    </row>
    <row r="34" spans="2:18" s="2" customFormat="1">
      <c r="B34">
        <v>-5</v>
      </c>
      <c r="C34">
        <v>0</v>
      </c>
      <c r="D34" s="1">
        <v>16.020499999999998</v>
      </c>
      <c r="E34" s="1">
        <v>15.4223</v>
      </c>
      <c r="F34" s="5">
        <f t="shared" si="0"/>
        <v>0.59819999999999851</v>
      </c>
      <c r="G34" s="6"/>
      <c r="H34" s="1">
        <v>9.7698499999999994E-2</v>
      </c>
      <c r="I34" s="1">
        <v>9.3569899999999998E-2</v>
      </c>
      <c r="J34" s="5">
        <f t="shared" si="1"/>
        <v>4.1285999999999962E-3</v>
      </c>
      <c r="K34" s="6"/>
      <c r="L34" s="1">
        <v>0.41749999999999998</v>
      </c>
      <c r="M34" s="1">
        <v>0.46650000000000003</v>
      </c>
      <c r="N34" s="8">
        <f t="shared" si="2"/>
        <v>-4.9000000000000044E-2</v>
      </c>
      <c r="O34" s="7"/>
      <c r="P34" s="1">
        <v>0.34100000000000003</v>
      </c>
      <c r="Q34" s="1">
        <v>0.38169999999999998</v>
      </c>
      <c r="R34" s="8">
        <f t="shared" si="3"/>
        <v>-4.0699999999999958E-2</v>
      </c>
    </row>
    <row r="35" spans="2:18" s="2" customFormat="1">
      <c r="B35">
        <v>-4</v>
      </c>
      <c r="C35">
        <v>0</v>
      </c>
      <c r="D35" s="1">
        <v>15.301600000000001</v>
      </c>
      <c r="E35" s="1">
        <v>15.853199999999999</v>
      </c>
      <c r="F35" s="5">
        <f t="shared" si="0"/>
        <v>-0.55159999999999876</v>
      </c>
      <c r="G35" s="6"/>
      <c r="H35" s="1">
        <v>9.3491500000000005E-2</v>
      </c>
      <c r="I35" s="1">
        <v>9.7736400000000001E-2</v>
      </c>
      <c r="J35" s="5">
        <f t="shared" si="1"/>
        <v>-4.2448999999999959E-3</v>
      </c>
      <c r="K35" s="6"/>
      <c r="L35" s="1">
        <v>0.44990000000000002</v>
      </c>
      <c r="M35" s="1">
        <v>0.43340000000000001</v>
      </c>
      <c r="N35" s="8">
        <f t="shared" si="2"/>
        <v>1.6500000000000015E-2</v>
      </c>
      <c r="O35" s="7"/>
      <c r="P35" s="1">
        <v>0.38479999999999998</v>
      </c>
      <c r="Q35" s="1">
        <v>0.378</v>
      </c>
      <c r="R35" s="8">
        <f t="shared" si="3"/>
        <v>6.7999999999999727E-3</v>
      </c>
    </row>
    <row r="36" spans="2:18" s="2" customFormat="1">
      <c r="B36">
        <v>-3</v>
      </c>
      <c r="C36">
        <v>0</v>
      </c>
      <c r="D36" s="1">
        <v>15.292400000000001</v>
      </c>
      <c r="E36" s="1">
        <v>15.8818</v>
      </c>
      <c r="F36" s="5">
        <f t="shared" si="0"/>
        <v>-0.58939999999999948</v>
      </c>
      <c r="G36" s="6"/>
      <c r="H36" s="1">
        <v>9.1842999999999994E-2</v>
      </c>
      <c r="I36" s="1">
        <v>9.7823599999999997E-2</v>
      </c>
      <c r="J36" s="5">
        <f t="shared" si="1"/>
        <v>-5.9806000000000026E-3</v>
      </c>
      <c r="K36" s="6"/>
      <c r="L36" s="1">
        <v>0.4627</v>
      </c>
      <c r="M36" s="1">
        <v>0.40899999999999997</v>
      </c>
      <c r="N36" s="8">
        <f t="shared" si="2"/>
        <v>5.3700000000000025E-2</v>
      </c>
      <c r="O36" s="7"/>
      <c r="P36" s="1">
        <v>0.3856</v>
      </c>
      <c r="Q36" s="1">
        <v>0.3513</v>
      </c>
      <c r="R36" s="8">
        <f t="shared" si="3"/>
        <v>3.4299999999999997E-2</v>
      </c>
    </row>
    <row r="37" spans="2:18" s="2" customFormat="1">
      <c r="B37">
        <v>-2</v>
      </c>
      <c r="C37">
        <v>0</v>
      </c>
      <c r="D37" s="1">
        <v>14.654</v>
      </c>
      <c r="E37" s="1">
        <v>15.0047</v>
      </c>
      <c r="F37" s="5">
        <f t="shared" si="0"/>
        <v>-0.35069999999999979</v>
      </c>
      <c r="G37" s="6"/>
      <c r="H37" s="1">
        <v>9.1375600000000001E-2</v>
      </c>
      <c r="I37" s="1">
        <v>9.2030799999999996E-2</v>
      </c>
      <c r="J37" s="5">
        <f t="shared" si="1"/>
        <v>-6.5519999999999468E-4</v>
      </c>
      <c r="K37" s="6"/>
      <c r="L37" s="1">
        <v>0.44629999999999997</v>
      </c>
      <c r="M37" s="1">
        <v>0.48420000000000002</v>
      </c>
      <c r="N37" s="8">
        <f t="shared" si="2"/>
        <v>-3.7900000000000045E-2</v>
      </c>
      <c r="O37" s="7"/>
      <c r="P37" s="1">
        <v>0.34539999999999998</v>
      </c>
      <c r="Q37" s="1">
        <v>0.37880000000000003</v>
      </c>
      <c r="R37" s="8">
        <f t="shared" si="3"/>
        <v>-3.3400000000000041E-2</v>
      </c>
    </row>
    <row r="38" spans="2:18" s="2" customFormat="1">
      <c r="B38">
        <v>-1</v>
      </c>
      <c r="C38">
        <v>0</v>
      </c>
      <c r="D38" s="1">
        <v>15.4937</v>
      </c>
      <c r="E38" s="1">
        <v>15.819000000000001</v>
      </c>
      <c r="F38" s="5">
        <f t="shared" si="0"/>
        <v>-0.32530000000000037</v>
      </c>
      <c r="G38" s="6"/>
      <c r="H38" s="1">
        <v>9.68889E-2</v>
      </c>
      <c r="I38" s="1">
        <v>9.5136700000000005E-2</v>
      </c>
      <c r="J38" s="5">
        <f t="shared" si="1"/>
        <v>1.7521999999999954E-3</v>
      </c>
      <c r="K38" s="6"/>
      <c r="L38" s="1">
        <v>0.47339999999999999</v>
      </c>
      <c r="M38" s="1">
        <v>0.40649999999999997</v>
      </c>
      <c r="N38" s="8">
        <f t="shared" si="2"/>
        <v>6.6900000000000015E-2</v>
      </c>
      <c r="O38" s="7"/>
      <c r="P38" s="1">
        <v>0.39479999999999998</v>
      </c>
      <c r="Q38" s="1">
        <v>0.33229999999999998</v>
      </c>
      <c r="R38" s="8">
        <f t="shared" si="3"/>
        <v>6.25E-2</v>
      </c>
    </row>
    <row r="39" spans="2:18" s="2" customFormat="1">
      <c r="B39">
        <v>0</v>
      </c>
      <c r="C39">
        <v>0</v>
      </c>
      <c r="D39" s="1">
        <v>16.3825</v>
      </c>
      <c r="E39" s="1">
        <v>14.002700000000001</v>
      </c>
      <c r="F39" s="5">
        <f t="shared" si="0"/>
        <v>2.3797999999999995</v>
      </c>
      <c r="G39" s="6"/>
      <c r="H39" s="1">
        <v>9.8622100000000004E-2</v>
      </c>
      <c r="I39" s="1">
        <v>8.2775500000000002E-2</v>
      </c>
      <c r="J39" s="5">
        <f t="shared" si="1"/>
        <v>1.5846600000000002E-2</v>
      </c>
      <c r="K39" s="6"/>
      <c r="L39" s="1">
        <v>0.41499999999999998</v>
      </c>
      <c r="M39" s="1">
        <v>0.53490000000000004</v>
      </c>
      <c r="N39" s="8">
        <f t="shared" si="2"/>
        <v>-0.11990000000000006</v>
      </c>
      <c r="O39" s="7"/>
      <c r="P39" s="1">
        <v>0.34860000000000002</v>
      </c>
      <c r="Q39" s="1">
        <v>0.46939999999999998</v>
      </c>
      <c r="R39" s="8">
        <f t="shared" si="3"/>
        <v>-0.12079999999999996</v>
      </c>
    </row>
    <row r="40" spans="2:18" s="2" customFormat="1">
      <c r="B40">
        <v>1</v>
      </c>
      <c r="C40">
        <v>0</v>
      </c>
      <c r="D40" s="1">
        <v>16.136399999999998</v>
      </c>
      <c r="E40" s="1">
        <v>16.078700000000001</v>
      </c>
      <c r="F40" s="5">
        <f t="shared" si="0"/>
        <v>5.7699999999996976E-2</v>
      </c>
      <c r="G40" s="6"/>
      <c r="H40" s="1">
        <v>9.73247E-2</v>
      </c>
      <c r="I40" s="1">
        <v>0.10116600000000001</v>
      </c>
      <c r="J40" s="5">
        <f t="shared" si="1"/>
        <v>-3.8413000000000058E-3</v>
      </c>
      <c r="K40" s="6"/>
      <c r="L40" s="1">
        <v>0.4007</v>
      </c>
      <c r="M40" s="1">
        <v>0.4476</v>
      </c>
      <c r="N40" s="8">
        <f t="shared" si="2"/>
        <v>-4.6899999999999997E-2</v>
      </c>
      <c r="O40" s="7"/>
      <c r="P40" s="1">
        <v>0.33700000000000002</v>
      </c>
      <c r="Q40" s="1">
        <v>0.35920000000000002</v>
      </c>
      <c r="R40" s="8">
        <f t="shared" si="3"/>
        <v>-2.2199999999999998E-2</v>
      </c>
    </row>
    <row r="41" spans="2:18" s="2" customFormat="1">
      <c r="B41">
        <v>2</v>
      </c>
      <c r="C41">
        <v>0</v>
      </c>
      <c r="D41" s="1">
        <v>15.807399999999999</v>
      </c>
      <c r="E41" s="1">
        <v>15.395899999999999</v>
      </c>
      <c r="F41" s="5">
        <f t="shared" si="0"/>
        <v>0.4115000000000002</v>
      </c>
      <c r="G41" s="6"/>
      <c r="H41" s="1">
        <v>9.2394299999999999E-2</v>
      </c>
      <c r="I41" s="1">
        <v>9.4622499999999998E-2</v>
      </c>
      <c r="J41" s="5">
        <f t="shared" si="1"/>
        <v>-2.2281999999999996E-3</v>
      </c>
      <c r="K41" s="6"/>
      <c r="L41" s="1">
        <v>0.42799999999999999</v>
      </c>
      <c r="M41" s="1">
        <v>0.43790000000000001</v>
      </c>
      <c r="N41" s="8">
        <f t="shared" si="2"/>
        <v>-9.9000000000000199E-3</v>
      </c>
      <c r="O41" s="7"/>
      <c r="P41" s="1">
        <v>0.38329999999999997</v>
      </c>
      <c r="Q41" s="1">
        <v>0.37940000000000002</v>
      </c>
      <c r="R41" s="8">
        <f t="shared" si="3"/>
        <v>3.8999999999999591E-3</v>
      </c>
    </row>
    <row r="42" spans="2:18" s="2" customFormat="1">
      <c r="B42">
        <v>3</v>
      </c>
      <c r="C42">
        <v>0</v>
      </c>
      <c r="D42" s="1">
        <v>14.779299999999999</v>
      </c>
      <c r="E42" s="1">
        <v>15.8993</v>
      </c>
      <c r="F42" s="5">
        <f t="shared" si="0"/>
        <v>-1.120000000000001</v>
      </c>
      <c r="G42" s="6"/>
      <c r="H42" s="1">
        <v>9.7886600000000004E-2</v>
      </c>
      <c r="I42" s="1">
        <v>9.7664399999999998E-2</v>
      </c>
      <c r="J42" s="5">
        <f t="shared" si="1"/>
        <v>2.2220000000000573E-4</v>
      </c>
      <c r="K42" s="6"/>
      <c r="L42" s="1">
        <v>0.43490000000000001</v>
      </c>
      <c r="M42" s="1">
        <v>0.40039999999999998</v>
      </c>
      <c r="N42" s="8">
        <f t="shared" si="2"/>
        <v>3.4500000000000031E-2</v>
      </c>
      <c r="O42" s="7"/>
      <c r="P42" s="1">
        <v>0.3669</v>
      </c>
      <c r="Q42" s="1">
        <v>0.31790000000000002</v>
      </c>
      <c r="R42" s="8">
        <f t="shared" si="3"/>
        <v>4.8999999999999988E-2</v>
      </c>
    </row>
    <row r="43" spans="2:18" s="2" customFormat="1">
      <c r="B43">
        <v>4</v>
      </c>
      <c r="C43">
        <v>0</v>
      </c>
      <c r="D43" s="1">
        <v>14.961600000000001</v>
      </c>
      <c r="E43" s="1">
        <v>16.440300000000001</v>
      </c>
      <c r="F43" s="5">
        <f t="shared" si="0"/>
        <v>-1.4786999999999999</v>
      </c>
      <c r="G43" s="6"/>
      <c r="H43" s="1">
        <v>9.3157299999999998E-2</v>
      </c>
      <c r="I43" s="1">
        <v>0.104725</v>
      </c>
      <c r="J43" s="5">
        <f t="shared" si="1"/>
        <v>-1.15677E-2</v>
      </c>
      <c r="K43" s="6"/>
      <c r="L43" s="1">
        <v>0.43740000000000001</v>
      </c>
      <c r="M43" s="1">
        <v>0.43140000000000001</v>
      </c>
      <c r="N43" s="8">
        <f t="shared" si="2"/>
        <v>6.0000000000000053E-3</v>
      </c>
      <c r="O43" s="7"/>
      <c r="P43" s="1">
        <v>0.34639999999999999</v>
      </c>
      <c r="Q43" s="1">
        <v>0.3493</v>
      </c>
      <c r="R43" s="8">
        <f t="shared" si="3"/>
        <v>-2.9000000000000137E-3</v>
      </c>
    </row>
    <row r="44" spans="2:18" s="2" customFormat="1">
      <c r="B44">
        <v>5</v>
      </c>
      <c r="C44">
        <v>1</v>
      </c>
      <c r="D44" s="1">
        <v>14.110099999999999</v>
      </c>
      <c r="E44" s="1">
        <v>14.8088</v>
      </c>
      <c r="F44" s="5">
        <f t="shared" si="0"/>
        <v>-0.69870000000000054</v>
      </c>
      <c r="G44" s="6"/>
      <c r="H44" s="1">
        <v>8.06896E-2</v>
      </c>
      <c r="I44" s="1">
        <v>9.3251200000000006E-2</v>
      </c>
      <c r="J44" s="5">
        <f t="shared" si="1"/>
        <v>-1.2561600000000006E-2</v>
      </c>
      <c r="K44" s="6"/>
      <c r="L44" s="1">
        <v>0.48780000000000001</v>
      </c>
      <c r="M44" s="1">
        <v>0.44130000000000003</v>
      </c>
      <c r="N44" s="8">
        <f t="shared" si="2"/>
        <v>4.6499999999999986E-2</v>
      </c>
      <c r="O44" s="7"/>
      <c r="P44" s="1">
        <v>0.42720000000000002</v>
      </c>
      <c r="Q44" s="1">
        <v>0.35980000000000001</v>
      </c>
      <c r="R44" s="8">
        <f t="shared" si="3"/>
        <v>6.7400000000000015E-2</v>
      </c>
    </row>
    <row r="45" spans="2:18" s="2" customFormat="1">
      <c r="B45">
        <v>4</v>
      </c>
      <c r="C45">
        <v>1</v>
      </c>
      <c r="D45" s="1">
        <v>13.4925</v>
      </c>
      <c r="E45" s="1">
        <v>13.102</v>
      </c>
      <c r="F45" s="5">
        <f t="shared" si="0"/>
        <v>0.3904999999999994</v>
      </c>
      <c r="G45" s="6"/>
      <c r="H45" s="1">
        <v>8.6758799999999997E-2</v>
      </c>
      <c r="I45" s="1">
        <v>8.9918100000000001E-2</v>
      </c>
      <c r="J45" s="5">
        <f t="shared" si="1"/>
        <v>-3.1593000000000038E-3</v>
      </c>
      <c r="K45" s="6"/>
      <c r="L45" s="1">
        <v>0.45650000000000002</v>
      </c>
      <c r="M45" s="1">
        <v>0.42159999999999997</v>
      </c>
      <c r="N45" s="8">
        <f t="shared" si="2"/>
        <v>3.4900000000000042E-2</v>
      </c>
      <c r="O45" s="7"/>
      <c r="P45" s="1">
        <v>0.36759999999999998</v>
      </c>
      <c r="Q45" s="1">
        <v>0.34749999999999998</v>
      </c>
      <c r="R45" s="8">
        <f t="shared" si="3"/>
        <v>2.0100000000000007E-2</v>
      </c>
    </row>
    <row r="46" spans="2:18" s="2" customFormat="1">
      <c r="B46">
        <v>3</v>
      </c>
      <c r="C46">
        <v>1</v>
      </c>
      <c r="D46" s="1">
        <v>1.5335E-2</v>
      </c>
      <c r="E46" s="1">
        <v>15.175700000000001</v>
      </c>
      <c r="F46" s="5">
        <f t="shared" si="0"/>
        <v>-15.160365000000001</v>
      </c>
      <c r="G46" s="6"/>
      <c r="H46" s="1">
        <v>7.9653100000000004E-2</v>
      </c>
      <c r="I46" s="1">
        <v>9.2746700000000001E-2</v>
      </c>
      <c r="J46" s="5">
        <f t="shared" si="1"/>
        <v>-1.3093599999999997E-2</v>
      </c>
      <c r="K46" s="6"/>
      <c r="L46" s="1">
        <v>0.45100000000000001</v>
      </c>
      <c r="M46" s="1">
        <v>0.40610000000000002</v>
      </c>
      <c r="N46" s="8">
        <f t="shared" si="2"/>
        <v>4.4899999999999995E-2</v>
      </c>
      <c r="O46" s="7"/>
      <c r="P46" s="1">
        <v>0.38690000000000002</v>
      </c>
      <c r="Q46" s="1">
        <v>0.32179999999999997</v>
      </c>
      <c r="R46" s="8">
        <f t="shared" si="3"/>
        <v>6.5100000000000047E-2</v>
      </c>
    </row>
    <row r="47" spans="2:18" s="2" customFormat="1">
      <c r="B47">
        <v>2</v>
      </c>
      <c r="C47">
        <v>1</v>
      </c>
      <c r="D47" s="1">
        <v>14.1264</v>
      </c>
      <c r="E47" s="1">
        <v>14.693300000000001</v>
      </c>
      <c r="F47" s="5">
        <f t="shared" si="0"/>
        <v>-0.5669000000000004</v>
      </c>
      <c r="G47" s="6"/>
      <c r="H47" s="1">
        <v>8.8100999999999999E-2</v>
      </c>
      <c r="I47" s="1">
        <v>8.7991899999999998E-2</v>
      </c>
      <c r="J47" s="5">
        <f t="shared" si="1"/>
        <v>1.0910000000000086E-4</v>
      </c>
      <c r="K47" s="6"/>
      <c r="L47" s="1">
        <v>0.47049999999999997</v>
      </c>
      <c r="M47" s="1">
        <v>0.48060000000000003</v>
      </c>
      <c r="N47" s="8">
        <f t="shared" si="2"/>
        <v>-1.0100000000000053E-2</v>
      </c>
      <c r="O47" s="7"/>
      <c r="P47" s="1">
        <v>0.40039999999999998</v>
      </c>
      <c r="Q47" s="1">
        <v>0.42309999999999998</v>
      </c>
      <c r="R47" s="8">
        <f t="shared" si="3"/>
        <v>-2.2699999999999998E-2</v>
      </c>
    </row>
    <row r="48" spans="2:18" s="2" customFormat="1">
      <c r="B48">
        <v>1</v>
      </c>
      <c r="C48">
        <v>1</v>
      </c>
      <c r="D48" s="1">
        <v>16.526700000000002</v>
      </c>
      <c r="E48" s="1">
        <v>14.7378</v>
      </c>
      <c r="F48" s="5">
        <f t="shared" si="0"/>
        <v>1.7889000000000017</v>
      </c>
      <c r="G48" s="6"/>
      <c r="H48" s="1">
        <v>0.102691</v>
      </c>
      <c r="I48" s="1">
        <v>9.2501700000000006E-2</v>
      </c>
      <c r="J48" s="5">
        <f t="shared" si="1"/>
        <v>1.0189299999999998E-2</v>
      </c>
      <c r="K48" s="6"/>
      <c r="L48" s="1">
        <v>0.44080000000000003</v>
      </c>
      <c r="M48" s="1">
        <v>0.43709999999999999</v>
      </c>
      <c r="N48" s="8">
        <f t="shared" si="2"/>
        <v>3.7000000000000366E-3</v>
      </c>
      <c r="O48" s="7"/>
      <c r="P48" s="1">
        <v>0.33779999999999999</v>
      </c>
      <c r="Q48" s="1">
        <v>0.37480000000000002</v>
      </c>
      <c r="R48" s="8">
        <f t="shared" si="3"/>
        <v>-3.7000000000000033E-2</v>
      </c>
    </row>
    <row r="49" spans="2:18" s="2" customFormat="1">
      <c r="B49">
        <v>0</v>
      </c>
      <c r="C49">
        <v>1</v>
      </c>
      <c r="D49" s="1">
        <v>16.970199999999998</v>
      </c>
      <c r="E49" s="1">
        <v>14.2477</v>
      </c>
      <c r="F49" s="5">
        <f t="shared" si="0"/>
        <v>2.7224999999999984</v>
      </c>
      <c r="G49" s="6"/>
      <c r="H49" s="1">
        <v>0.108339</v>
      </c>
      <c r="I49" s="1">
        <v>9.0223999999999999E-2</v>
      </c>
      <c r="J49" s="5">
        <f t="shared" si="1"/>
        <v>1.8115000000000006E-2</v>
      </c>
      <c r="K49" s="6"/>
      <c r="L49" s="1">
        <v>0.40150000000000002</v>
      </c>
      <c r="M49" s="1">
        <v>0.42109999999999997</v>
      </c>
      <c r="N49" s="8">
        <f t="shared" si="2"/>
        <v>-1.9599999999999951E-2</v>
      </c>
      <c r="O49" s="7"/>
      <c r="P49" s="1">
        <v>0.3024</v>
      </c>
      <c r="Q49" s="1">
        <v>0.34970000000000001</v>
      </c>
      <c r="R49" s="8">
        <f t="shared" si="3"/>
        <v>-4.7300000000000009E-2</v>
      </c>
    </row>
    <row r="50" spans="2:18" s="2" customFormat="1">
      <c r="B50">
        <v>-1</v>
      </c>
      <c r="C50">
        <v>1</v>
      </c>
      <c r="D50" s="1">
        <v>15.8872</v>
      </c>
      <c r="E50" s="1">
        <v>15.4521</v>
      </c>
      <c r="F50" s="5">
        <f t="shared" si="0"/>
        <v>0.43510000000000026</v>
      </c>
      <c r="G50" s="6"/>
      <c r="H50" s="1">
        <v>9.6081399999999997E-2</v>
      </c>
      <c r="I50" s="1">
        <v>9.6844E-2</v>
      </c>
      <c r="J50" s="5">
        <f t="shared" si="1"/>
        <v>-7.6260000000000217E-4</v>
      </c>
      <c r="K50" s="6"/>
      <c r="L50" s="1">
        <v>0.44069999999999998</v>
      </c>
      <c r="M50" s="1">
        <v>0.44140000000000001</v>
      </c>
      <c r="N50" s="8">
        <f t="shared" si="2"/>
        <v>-7.0000000000003393E-4</v>
      </c>
      <c r="O50" s="7"/>
      <c r="P50" s="1">
        <v>0.36809999999999998</v>
      </c>
      <c r="Q50" s="1">
        <v>0.35809999999999997</v>
      </c>
      <c r="R50" s="8">
        <f t="shared" si="3"/>
        <v>1.0000000000000009E-2</v>
      </c>
    </row>
    <row r="51" spans="2:18" s="2" customFormat="1">
      <c r="B51">
        <v>-2</v>
      </c>
      <c r="C51">
        <v>1</v>
      </c>
      <c r="D51" s="1">
        <v>15.372199999999999</v>
      </c>
      <c r="E51" s="1">
        <v>14.7553</v>
      </c>
      <c r="F51" s="5">
        <f t="shared" si="0"/>
        <v>0.61689999999999934</v>
      </c>
      <c r="G51" s="6"/>
      <c r="H51" s="1">
        <v>9.4310599999999994E-2</v>
      </c>
      <c r="I51" s="1">
        <v>8.6758600000000005E-2</v>
      </c>
      <c r="J51" s="5">
        <f t="shared" si="1"/>
        <v>7.5519999999999893E-3</v>
      </c>
      <c r="K51" s="6"/>
      <c r="L51" s="1">
        <v>0.44340000000000002</v>
      </c>
      <c r="M51" s="1">
        <v>0.46079999999999999</v>
      </c>
      <c r="N51" s="8">
        <f t="shared" si="2"/>
        <v>-1.7399999999999971E-2</v>
      </c>
      <c r="O51" s="7"/>
      <c r="P51" s="1">
        <v>0.37580000000000002</v>
      </c>
      <c r="Q51" s="1">
        <v>0.40720000000000001</v>
      </c>
      <c r="R51" s="8">
        <f t="shared" si="3"/>
        <v>-3.1399999999999983E-2</v>
      </c>
    </row>
    <row r="52" spans="2:18" s="2" customFormat="1">
      <c r="B52">
        <v>-3</v>
      </c>
      <c r="C52">
        <v>1</v>
      </c>
      <c r="D52" s="1">
        <v>15.8909</v>
      </c>
      <c r="E52" s="1">
        <v>13.6927</v>
      </c>
      <c r="F52" s="5">
        <f t="shared" si="0"/>
        <v>2.1981999999999999</v>
      </c>
      <c r="G52" s="6"/>
      <c r="H52" s="1">
        <v>9.5032500000000006E-2</v>
      </c>
      <c r="I52" s="1">
        <v>8.08749E-2</v>
      </c>
      <c r="J52" s="5">
        <f t="shared" si="1"/>
        <v>1.4157600000000006E-2</v>
      </c>
      <c r="K52" s="6"/>
      <c r="L52" s="1">
        <v>0.4088</v>
      </c>
      <c r="M52" s="1">
        <v>0.49259999999999998</v>
      </c>
      <c r="N52" s="8">
        <f t="shared" si="2"/>
        <v>-8.3799999999999986E-2</v>
      </c>
      <c r="O52" s="7"/>
      <c r="P52" s="1">
        <v>0.34110000000000001</v>
      </c>
      <c r="Q52" s="1">
        <v>0.43540000000000001</v>
      </c>
      <c r="R52" s="8">
        <f t="shared" si="3"/>
        <v>-9.4299999999999995E-2</v>
      </c>
    </row>
    <row r="53" spans="2:18" s="2" customFormat="1">
      <c r="B53">
        <v>-4</v>
      </c>
      <c r="C53">
        <v>1</v>
      </c>
      <c r="D53" s="1">
        <v>15.1067</v>
      </c>
      <c r="E53" s="1">
        <v>14.654</v>
      </c>
      <c r="F53" s="5">
        <f t="shared" si="0"/>
        <v>0.4527000000000001</v>
      </c>
      <c r="G53" s="6"/>
      <c r="H53" s="1">
        <v>9.2016600000000004E-2</v>
      </c>
      <c r="I53" s="1">
        <v>9.3326099999999995E-2</v>
      </c>
      <c r="J53" s="5">
        <f t="shared" si="1"/>
        <v>-1.3094999999999912E-3</v>
      </c>
      <c r="K53" s="6"/>
      <c r="L53" s="1">
        <v>0.46939999999999998</v>
      </c>
      <c r="M53" s="1">
        <v>0.4481</v>
      </c>
      <c r="N53" s="8">
        <f t="shared" si="2"/>
        <v>2.1299999999999986E-2</v>
      </c>
      <c r="O53" s="7"/>
      <c r="P53" s="1">
        <v>0.38729999999999998</v>
      </c>
      <c r="Q53" s="1">
        <v>0.39019999999999999</v>
      </c>
      <c r="R53" s="8">
        <f t="shared" si="3"/>
        <v>-2.9000000000000137E-3</v>
      </c>
    </row>
    <row r="54" spans="2:18" s="2" customFormat="1">
      <c r="B54">
        <v>-5</v>
      </c>
      <c r="C54">
        <v>1</v>
      </c>
      <c r="D54" s="1">
        <v>14.6646</v>
      </c>
      <c r="E54" s="1">
        <v>13.571300000000001</v>
      </c>
      <c r="F54" s="5">
        <f t="shared" si="0"/>
        <v>1.0932999999999993</v>
      </c>
      <c r="G54" s="6"/>
      <c r="H54" s="1">
        <v>9.3088299999999999E-2</v>
      </c>
      <c r="I54" s="1">
        <v>8.4926799999999997E-2</v>
      </c>
      <c r="J54" s="5">
        <f t="shared" si="1"/>
        <v>8.1615000000000021E-3</v>
      </c>
      <c r="K54" s="6"/>
      <c r="L54" s="1">
        <v>0.43830000000000002</v>
      </c>
      <c r="M54" s="1">
        <v>0.49659999999999999</v>
      </c>
      <c r="N54" s="8">
        <f t="shared" si="2"/>
        <v>-5.8299999999999963E-2</v>
      </c>
      <c r="O54" s="7"/>
      <c r="P54" s="1">
        <v>0.3553</v>
      </c>
      <c r="Q54" s="1">
        <v>0.41289999999999999</v>
      </c>
      <c r="R54" s="8">
        <f t="shared" si="3"/>
        <v>-5.7599999999999985E-2</v>
      </c>
    </row>
    <row r="55" spans="2:18" s="2" customFormat="1">
      <c r="B55">
        <v>-4</v>
      </c>
      <c r="C55">
        <v>2</v>
      </c>
      <c r="D55" s="1">
        <v>15.057499999999999</v>
      </c>
      <c r="E55" s="1">
        <v>15.6334</v>
      </c>
      <c r="F55" s="5">
        <f t="shared" si="0"/>
        <v>-0.57590000000000074</v>
      </c>
      <c r="G55" s="6"/>
      <c r="H55" s="1">
        <v>9.3915799999999994E-2</v>
      </c>
      <c r="I55" s="1">
        <v>0.100872</v>
      </c>
      <c r="J55" s="5">
        <f t="shared" si="1"/>
        <v>-6.9562000000000096E-3</v>
      </c>
      <c r="K55" s="6"/>
      <c r="L55" s="1">
        <v>0.44700000000000001</v>
      </c>
      <c r="M55" s="1">
        <v>0.45490000000000003</v>
      </c>
      <c r="N55" s="8">
        <f t="shared" si="2"/>
        <v>-7.9000000000000181E-3</v>
      </c>
      <c r="O55" s="7"/>
      <c r="P55" s="1">
        <v>0.36859999999999998</v>
      </c>
      <c r="Q55" s="1">
        <v>0.35980000000000001</v>
      </c>
      <c r="R55" s="8">
        <f t="shared" si="3"/>
        <v>8.7999999999999745E-3</v>
      </c>
    </row>
    <row r="56" spans="2:18" s="2" customFormat="1">
      <c r="B56">
        <v>-3</v>
      </c>
      <c r="C56">
        <v>2</v>
      </c>
      <c r="D56" s="1">
        <v>15.138500000000001</v>
      </c>
      <c r="E56" s="1">
        <v>15.6494</v>
      </c>
      <c r="F56" s="5">
        <f t="shared" si="0"/>
        <v>-0.51089999999999947</v>
      </c>
      <c r="G56" s="6"/>
      <c r="H56" s="1">
        <v>9.5902399999999999E-2</v>
      </c>
      <c r="I56" s="1">
        <v>9.7077700000000003E-2</v>
      </c>
      <c r="J56" s="5">
        <f t="shared" si="1"/>
        <v>-1.1753000000000041E-3</v>
      </c>
      <c r="K56" s="6"/>
      <c r="L56" s="1">
        <v>0.45689999999999997</v>
      </c>
      <c r="M56" s="1">
        <v>0.44190000000000002</v>
      </c>
      <c r="N56" s="8">
        <f t="shared" si="2"/>
        <v>1.4999999999999958E-2</v>
      </c>
      <c r="O56" s="7"/>
      <c r="P56" s="1">
        <v>0.37109999999999999</v>
      </c>
      <c r="Q56" s="1">
        <v>0.3553</v>
      </c>
      <c r="R56" s="8">
        <f t="shared" si="3"/>
        <v>1.5799999999999981E-2</v>
      </c>
    </row>
    <row r="57" spans="2:18" s="2" customFormat="1">
      <c r="B57">
        <v>-1</v>
      </c>
      <c r="C57">
        <v>2</v>
      </c>
      <c r="D57" s="1">
        <v>14.3847</v>
      </c>
      <c r="E57" s="1">
        <v>16.220700000000001</v>
      </c>
      <c r="F57" s="5">
        <f t="shared" si="0"/>
        <v>-1.8360000000000003</v>
      </c>
      <c r="G57" s="6"/>
      <c r="H57" s="1">
        <v>8.8715799999999997E-2</v>
      </c>
      <c r="I57" s="1">
        <v>9.8832900000000001E-2</v>
      </c>
      <c r="J57" s="5">
        <f t="shared" si="1"/>
        <v>-1.0117100000000004E-2</v>
      </c>
      <c r="K57" s="6"/>
      <c r="L57" s="1">
        <v>0.48849999999999999</v>
      </c>
      <c r="M57" s="1">
        <v>0.39729999999999999</v>
      </c>
      <c r="N57" s="8">
        <f t="shared" si="2"/>
        <v>9.1200000000000003E-2</v>
      </c>
      <c r="O57" s="7"/>
      <c r="P57" s="1">
        <v>0.39179999999999998</v>
      </c>
      <c r="Q57" s="1">
        <v>0.29559999999999997</v>
      </c>
      <c r="R57" s="8">
        <f t="shared" si="3"/>
        <v>9.6200000000000008E-2</v>
      </c>
    </row>
    <row r="58" spans="2:18" s="2" customFormat="1">
      <c r="B58">
        <v>0</v>
      </c>
      <c r="C58">
        <v>2</v>
      </c>
      <c r="D58" s="1">
        <v>15.337400000000001</v>
      </c>
      <c r="E58" s="1">
        <v>16.004000000000001</v>
      </c>
      <c r="F58" s="5">
        <f t="shared" si="0"/>
        <v>-0.66660000000000075</v>
      </c>
      <c r="G58" s="6"/>
      <c r="H58" s="1">
        <v>9.22761E-2</v>
      </c>
      <c r="I58" s="1">
        <v>9.5770999999999995E-2</v>
      </c>
      <c r="J58" s="5">
        <f t="shared" si="1"/>
        <v>-3.4948999999999952E-3</v>
      </c>
      <c r="K58" s="6"/>
      <c r="L58" s="1">
        <v>0.42970000000000003</v>
      </c>
      <c r="M58" s="1">
        <v>0.43930000000000002</v>
      </c>
      <c r="N58" s="8">
        <f t="shared" si="2"/>
        <v>-9.5999999999999974E-3</v>
      </c>
      <c r="O58" s="7"/>
      <c r="P58" s="1">
        <v>0.38529999999999998</v>
      </c>
      <c r="Q58" s="1">
        <v>0.39479999999999998</v>
      </c>
      <c r="R58" s="8">
        <f t="shared" si="3"/>
        <v>-9.5000000000000084E-3</v>
      </c>
    </row>
    <row r="59" spans="2:18" s="2" customFormat="1">
      <c r="B59">
        <v>1</v>
      </c>
      <c r="C59">
        <v>2</v>
      </c>
      <c r="D59" s="1">
        <v>16.6144</v>
      </c>
      <c r="E59" s="1">
        <v>15.725099999999999</v>
      </c>
      <c r="F59" s="5">
        <f t="shared" si="0"/>
        <v>0.88930000000000042</v>
      </c>
      <c r="G59" s="6"/>
      <c r="H59" s="1">
        <v>0.105728</v>
      </c>
      <c r="I59" s="1">
        <v>9.8755999999999997E-2</v>
      </c>
      <c r="J59" s="5">
        <f t="shared" si="1"/>
        <v>6.972000000000006E-3</v>
      </c>
      <c r="K59" s="6"/>
      <c r="L59" s="1">
        <v>0.41160000000000002</v>
      </c>
      <c r="M59" s="1">
        <v>0.42820000000000003</v>
      </c>
      <c r="N59" s="8">
        <f t="shared" si="2"/>
        <v>-1.6600000000000004E-2</v>
      </c>
      <c r="O59" s="7"/>
      <c r="P59" s="1">
        <v>0.32179999999999997</v>
      </c>
      <c r="Q59" s="1">
        <v>0.35959999999999998</v>
      </c>
      <c r="R59" s="8">
        <f t="shared" si="3"/>
        <v>-3.78E-2</v>
      </c>
    </row>
    <row r="60" spans="2:18" s="2" customFormat="1">
      <c r="B60">
        <v>2</v>
      </c>
      <c r="C60">
        <v>2</v>
      </c>
      <c r="D60" s="1">
        <v>15.3104</v>
      </c>
      <c r="E60" s="1">
        <v>16.141300000000001</v>
      </c>
      <c r="F60" s="5">
        <f t="shared" si="0"/>
        <v>-0.83090000000000153</v>
      </c>
      <c r="G60" s="6"/>
      <c r="H60" s="1">
        <v>9.5956899999999998E-2</v>
      </c>
      <c r="I60" s="1">
        <v>0.100494</v>
      </c>
      <c r="J60" s="5">
        <f t="shared" si="1"/>
        <v>-4.5371000000000022E-3</v>
      </c>
      <c r="K60" s="6"/>
      <c r="L60" s="1">
        <v>0.43669999999999998</v>
      </c>
      <c r="M60" s="1">
        <v>0.43690000000000001</v>
      </c>
      <c r="N60" s="8">
        <f t="shared" si="2"/>
        <v>-2.0000000000003348E-4</v>
      </c>
      <c r="O60" s="7"/>
      <c r="P60" s="1">
        <v>0.3644</v>
      </c>
      <c r="Q60" s="1">
        <v>0.36309999999999998</v>
      </c>
      <c r="R60" s="8">
        <f t="shared" si="3"/>
        <v>1.3000000000000234E-3</v>
      </c>
    </row>
    <row r="61" spans="2:18" s="2" customFormat="1">
      <c r="B61">
        <v>3</v>
      </c>
      <c r="C61">
        <v>2</v>
      </c>
      <c r="D61" s="1">
        <v>16.503499999999999</v>
      </c>
      <c r="E61" s="1">
        <v>15.623200000000001</v>
      </c>
      <c r="F61" s="5">
        <f t="shared" si="0"/>
        <v>0.88029999999999831</v>
      </c>
      <c r="G61" s="6"/>
      <c r="H61" s="1">
        <v>0.103162</v>
      </c>
      <c r="I61" s="1">
        <v>9.6763500000000002E-2</v>
      </c>
      <c r="J61" s="5">
        <f t="shared" si="1"/>
        <v>6.3985000000000014E-3</v>
      </c>
      <c r="K61" s="6"/>
      <c r="L61" s="1">
        <v>0.4214</v>
      </c>
      <c r="M61" s="1">
        <v>0.43190000000000001</v>
      </c>
      <c r="N61" s="8">
        <f t="shared" si="2"/>
        <v>-1.0500000000000009E-2</v>
      </c>
      <c r="O61" s="7"/>
      <c r="P61" s="1">
        <v>0.32440000000000002</v>
      </c>
      <c r="Q61" s="1">
        <v>0.34260000000000002</v>
      </c>
      <c r="R61" s="8">
        <f t="shared" si="3"/>
        <v>-1.8199999999999994E-2</v>
      </c>
    </row>
    <row r="62" spans="2:18" s="2" customFormat="1">
      <c r="B62">
        <v>4</v>
      </c>
      <c r="C62">
        <v>2</v>
      </c>
      <c r="D62" s="1">
        <v>13.2546</v>
      </c>
      <c r="E62" s="1">
        <v>14.8832</v>
      </c>
      <c r="F62" s="5">
        <f t="shared" si="0"/>
        <v>-1.6286000000000005</v>
      </c>
      <c r="G62" s="6"/>
      <c r="H62" s="1">
        <v>8.4445500000000007E-2</v>
      </c>
      <c r="I62" s="1">
        <v>9.5602400000000004E-2</v>
      </c>
      <c r="J62" s="5">
        <f t="shared" si="1"/>
        <v>-1.1156899999999997E-2</v>
      </c>
      <c r="K62" s="6"/>
      <c r="L62" s="1">
        <v>0.46610000000000001</v>
      </c>
      <c r="M62" s="1">
        <v>0.39579999999999999</v>
      </c>
      <c r="N62" s="8">
        <f t="shared" si="2"/>
        <v>7.0300000000000029E-2</v>
      </c>
      <c r="O62" s="7"/>
      <c r="P62" s="1">
        <v>0.36720000000000003</v>
      </c>
      <c r="Q62" s="1">
        <v>0.34399999999999997</v>
      </c>
      <c r="R62" s="8">
        <f t="shared" si="3"/>
        <v>2.3200000000000054E-2</v>
      </c>
    </row>
    <row r="63" spans="2:18" s="2" customFormat="1">
      <c r="B63">
        <v>3</v>
      </c>
      <c r="C63">
        <v>3</v>
      </c>
      <c r="D63" s="1">
        <v>15.5273</v>
      </c>
      <c r="E63" s="1">
        <v>15.1387</v>
      </c>
      <c r="F63" s="5">
        <f t="shared" si="0"/>
        <v>0.38860000000000028</v>
      </c>
      <c r="G63" s="6"/>
      <c r="H63" s="1">
        <v>9.8123299999999997E-2</v>
      </c>
      <c r="I63" s="1">
        <v>9.1478400000000001E-2</v>
      </c>
      <c r="J63" s="5">
        <f t="shared" si="1"/>
        <v>6.6448999999999953E-3</v>
      </c>
      <c r="K63" s="6"/>
      <c r="L63" s="1">
        <v>0.4219</v>
      </c>
      <c r="M63" s="1">
        <v>0.42480000000000001</v>
      </c>
      <c r="N63" s="8">
        <f t="shared" si="2"/>
        <v>-2.9000000000000137E-3</v>
      </c>
      <c r="O63" s="7"/>
      <c r="P63" s="1">
        <v>0.3513</v>
      </c>
      <c r="Q63" s="1">
        <v>0.35670000000000002</v>
      </c>
      <c r="R63" s="8">
        <f t="shared" si="3"/>
        <v>-5.4000000000000159E-3</v>
      </c>
    </row>
    <row r="64" spans="2:18" s="2" customFormat="1">
      <c r="B64">
        <v>2</v>
      </c>
      <c r="C64">
        <v>3</v>
      </c>
      <c r="D64" s="1">
        <v>10.9971</v>
      </c>
      <c r="E64" s="1">
        <v>13.8759</v>
      </c>
      <c r="F64" s="5">
        <f t="shared" si="0"/>
        <v>-2.8788</v>
      </c>
      <c r="G64" s="6"/>
      <c r="H64" s="1">
        <v>8.6766099999999999E-2</v>
      </c>
      <c r="I64" s="1">
        <v>8.4502300000000002E-2</v>
      </c>
      <c r="J64" s="5">
        <f t="shared" si="1"/>
        <v>2.2637999999999964E-3</v>
      </c>
      <c r="K64" s="6"/>
      <c r="L64" s="1">
        <v>0.47039999999999998</v>
      </c>
      <c r="M64" s="1">
        <v>0.47510000000000002</v>
      </c>
      <c r="N64" s="8">
        <f t="shared" si="2"/>
        <v>-4.7000000000000375E-3</v>
      </c>
      <c r="O64" s="7"/>
      <c r="P64" s="1">
        <v>0.3851</v>
      </c>
      <c r="Q64" s="1">
        <v>0.40610000000000002</v>
      </c>
      <c r="R64" s="8">
        <f t="shared" si="3"/>
        <v>-2.1000000000000019E-2</v>
      </c>
    </row>
    <row r="65" spans="2:18" s="2" customFormat="1">
      <c r="B65">
        <v>1</v>
      </c>
      <c r="C65">
        <v>3</v>
      </c>
      <c r="D65" s="1">
        <v>14.963900000000001</v>
      </c>
      <c r="E65" s="1">
        <v>14.7051</v>
      </c>
      <c r="F65" s="5">
        <f t="shared" si="0"/>
        <v>0.25880000000000081</v>
      </c>
      <c r="G65" s="6"/>
      <c r="H65" s="1">
        <v>9.7791799999999998E-2</v>
      </c>
      <c r="I65" s="1">
        <v>9.3089000000000005E-2</v>
      </c>
      <c r="J65" s="5">
        <f t="shared" si="1"/>
        <v>4.7027999999999931E-3</v>
      </c>
      <c r="K65" s="6"/>
      <c r="L65" s="1">
        <v>0.42170000000000002</v>
      </c>
      <c r="M65" s="1">
        <v>0.47899999999999998</v>
      </c>
      <c r="N65" s="8">
        <f t="shared" si="2"/>
        <v>-5.7299999999999962E-2</v>
      </c>
      <c r="O65" s="7"/>
      <c r="P65" s="1">
        <v>0.34250000000000003</v>
      </c>
      <c r="Q65" s="1">
        <v>0.34749999999999998</v>
      </c>
      <c r="R65" s="8">
        <f t="shared" si="3"/>
        <v>-4.9999999999999489E-3</v>
      </c>
    </row>
    <row r="66" spans="2:18" s="2" customFormat="1">
      <c r="B66">
        <v>0</v>
      </c>
      <c r="C66">
        <v>3</v>
      </c>
      <c r="D66" s="1">
        <v>14.5662</v>
      </c>
      <c r="E66" s="1">
        <v>14.375999999999999</v>
      </c>
      <c r="F66" s="5">
        <f t="shared" si="0"/>
        <v>0.19020000000000081</v>
      </c>
      <c r="G66" s="6"/>
      <c r="H66" s="1">
        <v>8.5224300000000003E-2</v>
      </c>
      <c r="I66" s="1">
        <v>9.3832100000000002E-2</v>
      </c>
      <c r="J66" s="5">
        <f t="shared" si="1"/>
        <v>-8.6077999999999988E-3</v>
      </c>
      <c r="K66" s="6"/>
      <c r="L66" s="1">
        <v>0.49390000000000001</v>
      </c>
      <c r="M66" s="1">
        <v>0.44600000000000001</v>
      </c>
      <c r="N66" s="8">
        <f t="shared" si="2"/>
        <v>4.7899999999999998E-2</v>
      </c>
      <c r="O66" s="7"/>
      <c r="P66" s="1">
        <v>0.41909999999999997</v>
      </c>
      <c r="Q66" s="1">
        <v>0.33579999999999999</v>
      </c>
      <c r="R66" s="8">
        <f t="shared" si="3"/>
        <v>8.3299999999999985E-2</v>
      </c>
    </row>
    <row r="67" spans="2:18" s="2" customFormat="1">
      <c r="B67">
        <v>-1</v>
      </c>
      <c r="C67">
        <v>3</v>
      </c>
      <c r="D67" s="1">
        <v>15.7165</v>
      </c>
      <c r="E67" s="1">
        <v>13.923</v>
      </c>
      <c r="F67" s="5">
        <f t="shared" ref="F67:F71" si="4">D67-E67</f>
        <v>1.7934999999999999</v>
      </c>
      <c r="G67" s="6"/>
      <c r="H67" s="1">
        <v>9.6920800000000001E-2</v>
      </c>
      <c r="I67" s="1">
        <v>8.6760400000000001E-2</v>
      </c>
      <c r="J67" s="5">
        <f t="shared" ref="J67:J71" si="5">H67-I67</f>
        <v>1.01604E-2</v>
      </c>
      <c r="K67" s="6"/>
      <c r="L67" s="1">
        <v>0.40839999999999999</v>
      </c>
      <c r="M67" s="1">
        <v>0.4168</v>
      </c>
      <c r="N67" s="8">
        <f t="shared" ref="N67:N71" si="6">L67-M67</f>
        <v>-8.4000000000000186E-3</v>
      </c>
      <c r="O67" s="7"/>
      <c r="P67" s="1">
        <v>0.31540000000000001</v>
      </c>
      <c r="Q67" s="1">
        <v>0.35570000000000002</v>
      </c>
      <c r="R67" s="8">
        <f t="shared" ref="R67:R71" si="7">P67-Q67</f>
        <v>-4.0300000000000002E-2</v>
      </c>
    </row>
    <row r="68" spans="2:18" s="2" customFormat="1">
      <c r="B68">
        <v>-3</v>
      </c>
      <c r="C68">
        <v>3</v>
      </c>
      <c r="D68" s="1">
        <v>12.753299999999999</v>
      </c>
      <c r="E68" s="1">
        <v>14.095599999999999</v>
      </c>
      <c r="F68" s="5">
        <f t="shared" si="4"/>
        <v>-1.3422999999999998</v>
      </c>
      <c r="G68" s="6"/>
      <c r="H68" s="1">
        <v>7.5952099999999995E-2</v>
      </c>
      <c r="I68" s="1">
        <v>8.9791899999999994E-2</v>
      </c>
      <c r="J68" s="5">
        <f t="shared" si="5"/>
        <v>-1.3839799999999999E-2</v>
      </c>
      <c r="K68" s="6"/>
      <c r="L68" s="1">
        <v>0.49330000000000002</v>
      </c>
      <c r="M68" s="1">
        <v>0.45019999999999999</v>
      </c>
      <c r="N68" s="8">
        <f t="shared" si="6"/>
        <v>4.3100000000000027E-2</v>
      </c>
      <c r="O68" s="7"/>
      <c r="P68" s="1">
        <v>0.43109999999999998</v>
      </c>
      <c r="Q68" s="1">
        <v>0.35349999999999998</v>
      </c>
      <c r="R68" s="8">
        <f t="shared" si="7"/>
        <v>7.7600000000000002E-2</v>
      </c>
    </row>
    <row r="69" spans="2:18" s="2" customFormat="1">
      <c r="B69">
        <v>-1</v>
      </c>
      <c r="C69">
        <v>4</v>
      </c>
      <c r="D69" s="1">
        <v>12.6249</v>
      </c>
      <c r="E69" s="1">
        <v>11.732900000000001</v>
      </c>
      <c r="F69" s="5">
        <f t="shared" si="4"/>
        <v>0.89199999999999946</v>
      </c>
      <c r="G69" s="6"/>
      <c r="H69" s="1">
        <v>8.5318099999999994E-2</v>
      </c>
      <c r="I69" s="1">
        <v>7.9828800000000005E-2</v>
      </c>
      <c r="J69" s="5">
        <f t="shared" si="5"/>
        <v>5.4892999999999886E-3</v>
      </c>
      <c r="K69" s="6"/>
      <c r="L69" s="1">
        <v>0.45340000000000003</v>
      </c>
      <c r="M69" s="1">
        <v>0.44240000000000002</v>
      </c>
      <c r="N69" s="8">
        <f t="shared" si="6"/>
        <v>1.100000000000001E-2</v>
      </c>
      <c r="O69" s="7"/>
      <c r="P69" s="1">
        <v>0.3397</v>
      </c>
      <c r="Q69" s="1">
        <v>0.36570000000000003</v>
      </c>
      <c r="R69" s="8">
        <f t="shared" si="7"/>
        <v>-2.6000000000000023E-2</v>
      </c>
    </row>
    <row r="70" spans="2:18" s="2" customFormat="1">
      <c r="B70">
        <v>0</v>
      </c>
      <c r="C70">
        <v>4</v>
      </c>
      <c r="D70" s="1">
        <v>13.566800000000001</v>
      </c>
      <c r="E70" s="1">
        <v>14.891</v>
      </c>
      <c r="F70" s="5">
        <f t="shared" si="4"/>
        <v>-1.3241999999999994</v>
      </c>
      <c r="G70" s="6"/>
      <c r="H70" s="1">
        <v>8.7287900000000002E-2</v>
      </c>
      <c r="I70" s="1">
        <v>9.3194200000000005E-2</v>
      </c>
      <c r="J70" s="5">
        <f t="shared" si="5"/>
        <v>-5.9063000000000032E-3</v>
      </c>
      <c r="K70" s="6"/>
      <c r="L70" s="1">
        <v>0.48359999999999997</v>
      </c>
      <c r="M70" s="1">
        <v>0.44879999999999998</v>
      </c>
      <c r="N70" s="8">
        <f t="shared" si="6"/>
        <v>3.4799999999999998E-2</v>
      </c>
      <c r="O70" s="7"/>
      <c r="P70" s="1">
        <v>0.40629999999999999</v>
      </c>
      <c r="Q70" s="1">
        <v>0.38950000000000001</v>
      </c>
      <c r="R70" s="8">
        <f t="shared" si="7"/>
        <v>1.6799999999999982E-2</v>
      </c>
    </row>
    <row r="71" spans="2:18" s="2" customFormat="1">
      <c r="B71">
        <v>1</v>
      </c>
      <c r="C71">
        <v>4</v>
      </c>
      <c r="D71" s="1">
        <v>13.3871</v>
      </c>
      <c r="E71" s="1">
        <v>0.17316599999999999</v>
      </c>
      <c r="F71" s="5">
        <f t="shared" si="4"/>
        <v>13.213934</v>
      </c>
      <c r="G71" s="6"/>
      <c r="H71" s="1">
        <v>8.2015400000000002E-2</v>
      </c>
      <c r="I71" s="1">
        <v>8.5822499999999996E-2</v>
      </c>
      <c r="J71" s="5">
        <f t="shared" si="5"/>
        <v>-3.8070999999999938E-3</v>
      </c>
      <c r="K71" s="6"/>
      <c r="L71" s="1">
        <v>0.47660000000000002</v>
      </c>
      <c r="M71" s="1">
        <v>0.37819999999999998</v>
      </c>
      <c r="N71" s="8">
        <f t="shared" si="6"/>
        <v>9.8400000000000043E-2</v>
      </c>
      <c r="O71" s="7"/>
      <c r="P71" s="1">
        <v>0.37990000000000002</v>
      </c>
      <c r="Q71" s="1">
        <v>0.29909999999999998</v>
      </c>
      <c r="R71" s="8">
        <f t="shared" si="7"/>
        <v>8.0800000000000038E-2</v>
      </c>
    </row>
    <row r="72" spans="2:18" s="2" customFormat="1">
      <c r="D72" s="3"/>
      <c r="G72" s="4"/>
      <c r="H72" s="3"/>
      <c r="K72" s="4"/>
      <c r="M72" s="7"/>
    </row>
    <row r="73" spans="2:18" s="2" customFormat="1" ht="14.25" thickBot="1">
      <c r="D73" s="3"/>
      <c r="G73" s="4"/>
      <c r="H73" s="3"/>
      <c r="K73" s="4"/>
    </row>
    <row r="74" spans="2:18">
      <c r="C74" s="15" t="s">
        <v>24</v>
      </c>
      <c r="D74" s="18" t="s">
        <v>20</v>
      </c>
      <c r="E74" s="19" t="s">
        <v>21</v>
      </c>
      <c r="F74" s="19" t="s">
        <v>23</v>
      </c>
      <c r="G74" s="19"/>
      <c r="H74" s="19" t="s">
        <v>20</v>
      </c>
      <c r="I74" s="19" t="s">
        <v>21</v>
      </c>
      <c r="J74" s="19" t="s">
        <v>23</v>
      </c>
      <c r="K74" s="19"/>
      <c r="L74" s="19" t="s">
        <v>20</v>
      </c>
      <c r="M74" s="19" t="s">
        <v>21</v>
      </c>
      <c r="N74" s="19" t="s">
        <v>23</v>
      </c>
      <c r="O74" s="19"/>
      <c r="P74" s="19" t="s">
        <v>20</v>
      </c>
      <c r="Q74" s="19" t="s">
        <v>21</v>
      </c>
      <c r="R74" s="20" t="s">
        <v>23</v>
      </c>
    </row>
    <row r="75" spans="2:18">
      <c r="C75" s="15">
        <f>1/SQRT(D1*F1)</f>
        <v>9.3906028303168512</v>
      </c>
      <c r="D75" s="21">
        <f>AVERAGE(D4:E71)</f>
        <v>14.901366919117649</v>
      </c>
      <c r="E75" s="16"/>
      <c r="F75" s="16">
        <f>STDEV(F4:F71)</f>
        <v>2.7450349413576336</v>
      </c>
      <c r="G75" s="16"/>
      <c r="H75" s="17">
        <f>AVERAGE(H4:I71)</f>
        <v>9.3586938970588174E-2</v>
      </c>
      <c r="I75" s="16"/>
      <c r="J75" s="16">
        <f>STDEV(J4:J71)</f>
        <v>8.7138760371886365E-3</v>
      </c>
      <c r="K75" s="16"/>
      <c r="L75" s="17">
        <f>AVERAGE(L4:M71)</f>
        <v>0.44170588235294117</v>
      </c>
      <c r="M75" s="16"/>
      <c r="N75" s="16">
        <f>STDEV(N4:N71)</f>
        <v>4.4466909992537829E-2</v>
      </c>
      <c r="O75" s="16"/>
      <c r="P75" s="17">
        <f>AVERAGE(P4:Q71)</f>
        <v>0.36311029411764706</v>
      </c>
      <c r="Q75" s="16"/>
      <c r="R75" s="22">
        <f>STDEV(R4:R71)</f>
        <v>4.7867815688135293E-2</v>
      </c>
    </row>
    <row r="76" spans="2:18">
      <c r="D76" s="23"/>
      <c r="E76" s="16"/>
      <c r="F76" s="16" t="s">
        <v>22</v>
      </c>
      <c r="G76" s="16"/>
      <c r="H76" s="16"/>
      <c r="I76" s="16"/>
      <c r="J76" s="16" t="s">
        <v>22</v>
      </c>
      <c r="K76" s="16"/>
      <c r="L76" s="16"/>
      <c r="M76" s="16"/>
      <c r="N76" s="16" t="s">
        <v>22</v>
      </c>
      <c r="O76" s="16"/>
      <c r="P76" s="16"/>
      <c r="Q76" s="16"/>
      <c r="R76" s="22" t="s">
        <v>22</v>
      </c>
    </row>
    <row r="77" spans="2:18" ht="14.25" thickBot="1">
      <c r="D77" s="24"/>
      <c r="E77" s="25"/>
      <c r="F77" s="25" t="e">
        <f>F75/E75</f>
        <v>#DIV/0!</v>
      </c>
      <c r="G77" s="25"/>
      <c r="H77" s="25"/>
      <c r="I77" s="25"/>
      <c r="J77" s="25" t="e">
        <f>J75/I75</f>
        <v>#DIV/0!</v>
      </c>
      <c r="K77" s="25"/>
      <c r="L77" s="25"/>
      <c r="M77" s="25"/>
      <c r="N77" s="25">
        <f>N75</f>
        <v>4.4466909992537829E-2</v>
      </c>
      <c r="O77" s="25"/>
      <c r="P77" s="25"/>
      <c r="Q77" s="25"/>
      <c r="R77" s="26">
        <f>R75</f>
        <v>4.7867815688135293E-2</v>
      </c>
    </row>
    <row r="82" spans="2:18" s="2" customFormat="1">
      <c r="B82">
        <v>5</v>
      </c>
      <c r="C82">
        <v>0</v>
      </c>
      <c r="D82" s="1">
        <v>15.5586</v>
      </c>
      <c r="E82" s="1">
        <v>-1.7E-5</v>
      </c>
      <c r="F82" s="5">
        <f>D82-E82</f>
        <v>15.558617</v>
      </c>
      <c r="G82" s="6"/>
      <c r="H82" s="1">
        <v>9.5154900000000001E-2</v>
      </c>
      <c r="I82" s="1">
        <v>-1.4E-8</v>
      </c>
      <c r="J82" s="5">
        <f>H82-I82</f>
        <v>9.5154914000000007E-2</v>
      </c>
      <c r="K82" s="6"/>
      <c r="L82" s="1">
        <v>0.45750000000000002</v>
      </c>
      <c r="M82" s="1">
        <v>-7777778</v>
      </c>
      <c r="N82" s="8">
        <f>L82-M82</f>
        <v>7777778.4574999996</v>
      </c>
      <c r="O82" s="7"/>
      <c r="P82" s="1">
        <v>0.38429999999999997</v>
      </c>
      <c r="Q82" s="1">
        <v>-7777778</v>
      </c>
      <c r="R82" s="8">
        <f>P82-Q82</f>
        <v>7777778.3843</v>
      </c>
    </row>
    <row r="83" spans="2:18" s="2" customFormat="1">
      <c r="B83">
        <v>-2</v>
      </c>
      <c r="C83">
        <v>2</v>
      </c>
      <c r="D83" s="1">
        <v>-1.5E-5</v>
      </c>
      <c r="E83" s="1">
        <v>7.0499999999999998E-3</v>
      </c>
      <c r="F83" s="5">
        <f>D83-E83</f>
        <v>-7.0650000000000001E-3</v>
      </c>
      <c r="G83" s="6"/>
      <c r="H83" s="1">
        <v>-4.0000000000000002E-9</v>
      </c>
      <c r="I83" s="1">
        <v>3.1816000000000002E-5</v>
      </c>
      <c r="J83" s="5">
        <f>H83-I83</f>
        <v>-3.1820000000000004E-5</v>
      </c>
      <c r="K83" s="6"/>
      <c r="L83" s="1">
        <v>-8888889</v>
      </c>
      <c r="M83" s="1">
        <v>-8888889</v>
      </c>
      <c r="N83" s="8">
        <f>L83-M83</f>
        <v>0</v>
      </c>
      <c r="O83" s="7"/>
      <c r="P83" s="1">
        <v>-8888889</v>
      </c>
      <c r="Q83" s="1">
        <v>-7777778</v>
      </c>
      <c r="R83" s="8">
        <f>P83-Q83</f>
        <v>-1111111</v>
      </c>
    </row>
    <row r="84" spans="2:18" s="2" customFormat="1">
      <c r="B84">
        <v>-2</v>
      </c>
      <c r="C84">
        <v>3</v>
      </c>
      <c r="D84" s="1">
        <v>14.7339</v>
      </c>
      <c r="E84" s="1">
        <v>1.157E-3</v>
      </c>
      <c r="F84" s="5">
        <f>D84-E84</f>
        <v>14.732743000000001</v>
      </c>
      <c r="G84" s="6"/>
      <c r="H84" s="1">
        <v>8.8639099999999998E-2</v>
      </c>
      <c r="I84" s="1">
        <v>2.43465E-4</v>
      </c>
      <c r="J84" s="5">
        <f>H84-I84</f>
        <v>8.8395635E-2</v>
      </c>
      <c r="K84" s="6"/>
      <c r="L84" s="1">
        <v>0.46629999999999999</v>
      </c>
      <c r="M84" s="1">
        <v>-8888889</v>
      </c>
      <c r="N84" s="8">
        <f>L84-M84</f>
        <v>8888889.4662999995</v>
      </c>
      <c r="O84" s="7"/>
      <c r="P84" s="1">
        <v>0.40429999999999999</v>
      </c>
      <c r="Q84" s="1">
        <v>0.3785</v>
      </c>
      <c r="R84" s="8">
        <f>P84-Q84</f>
        <v>2.579999999999999E-2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R83"/>
  <sheetViews>
    <sheetView topLeftCell="A61" workbookViewId="0">
      <selection activeCell="N90" sqref="N90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>
        <v>0.18</v>
      </c>
      <c r="E1" s="28" t="s">
        <v>19</v>
      </c>
      <c r="F1" s="29">
        <v>5.3999999999999999E-2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15.398899999999999</v>
      </c>
      <c r="E4" s="1">
        <v>16.5639</v>
      </c>
      <c r="F4" s="5">
        <f>D4-E4</f>
        <v>-1.1650000000000009</v>
      </c>
      <c r="G4" s="6"/>
      <c r="H4" s="1">
        <v>9.7115900000000005E-2</v>
      </c>
      <c r="I4" s="1">
        <v>9.9038899999999999E-2</v>
      </c>
      <c r="J4" s="5">
        <f>H4-I4</f>
        <v>-1.9229999999999942E-3</v>
      </c>
      <c r="K4" s="6"/>
      <c r="L4" s="1">
        <v>0.46899999999999997</v>
      </c>
      <c r="M4" s="1">
        <v>0.44700000000000001</v>
      </c>
      <c r="N4" s="8">
        <f>L4-M4</f>
        <v>2.1999999999999964E-2</v>
      </c>
      <c r="O4" s="7"/>
      <c r="P4" s="1">
        <v>0.3846</v>
      </c>
      <c r="Q4" s="1">
        <v>0.36049999999999999</v>
      </c>
      <c r="R4" s="8">
        <f>P4-Q4</f>
        <v>2.410000000000001E-2</v>
      </c>
    </row>
    <row r="5" spans="1:18" s="2" customFormat="1">
      <c r="B5">
        <v>0</v>
      </c>
      <c r="C5">
        <v>-4</v>
      </c>
      <c r="D5" s="1">
        <v>17.274699999999999</v>
      </c>
      <c r="E5" s="1">
        <v>17.808299999999999</v>
      </c>
      <c r="F5" s="5">
        <f t="shared" ref="F5:F67" si="0">D5-E5</f>
        <v>-0.53359999999999985</v>
      </c>
      <c r="G5" s="6"/>
      <c r="H5" s="1">
        <v>0.107792</v>
      </c>
      <c r="I5" s="1">
        <v>0.105504</v>
      </c>
      <c r="J5" s="5">
        <f t="shared" ref="J5:J67" si="1">H5-I5</f>
        <v>2.2879999999999984E-3</v>
      </c>
      <c r="K5" s="6"/>
      <c r="L5" s="1">
        <v>0.41820000000000002</v>
      </c>
      <c r="M5" s="1">
        <v>0.44180000000000003</v>
      </c>
      <c r="N5" s="8">
        <f t="shared" ref="N5:N67" si="2">L5-M5</f>
        <v>-2.360000000000001E-2</v>
      </c>
      <c r="O5" s="7"/>
      <c r="P5" s="1">
        <v>0.33450000000000002</v>
      </c>
      <c r="Q5" s="1">
        <v>0.35020000000000001</v>
      </c>
      <c r="R5" s="8">
        <f t="shared" ref="R5:R67" si="3">P5-Q5</f>
        <v>-1.5699999999999992E-2</v>
      </c>
    </row>
    <row r="6" spans="1:18" s="2" customFormat="1">
      <c r="B6">
        <v>1</v>
      </c>
      <c r="C6">
        <v>-4</v>
      </c>
      <c r="D6" s="1">
        <v>17.019600000000001</v>
      </c>
      <c r="E6" s="1">
        <v>15.856400000000001</v>
      </c>
      <c r="F6" s="5">
        <f t="shared" si="0"/>
        <v>1.1631999999999998</v>
      </c>
      <c r="G6" s="6"/>
      <c r="H6" s="1">
        <v>0.107874</v>
      </c>
      <c r="I6" s="1">
        <v>0.10080500000000001</v>
      </c>
      <c r="J6" s="5">
        <f t="shared" si="1"/>
        <v>7.068999999999992E-3</v>
      </c>
      <c r="K6" s="6"/>
      <c r="L6" s="1">
        <v>0.40060000000000001</v>
      </c>
      <c r="M6" s="1">
        <v>0.45979999999999999</v>
      </c>
      <c r="N6" s="8">
        <f t="shared" si="2"/>
        <v>-5.9199999999999975E-2</v>
      </c>
      <c r="O6" s="7"/>
      <c r="P6" s="1">
        <v>0.3221</v>
      </c>
      <c r="Q6" s="1">
        <v>0.37059999999999998</v>
      </c>
      <c r="R6" s="8">
        <f t="shared" si="3"/>
        <v>-4.8499999999999988E-2</v>
      </c>
    </row>
    <row r="7" spans="1:18" s="2" customFormat="1">
      <c r="B7">
        <v>3</v>
      </c>
      <c r="C7">
        <v>-3</v>
      </c>
      <c r="D7" s="1">
        <v>18.071300000000001</v>
      </c>
      <c r="E7" s="1">
        <v>15.7601</v>
      </c>
      <c r="F7" s="5">
        <f t="shared" si="0"/>
        <v>2.3112000000000013</v>
      </c>
      <c r="G7" s="6"/>
      <c r="H7" s="1">
        <v>0.11136600000000001</v>
      </c>
      <c r="I7" s="1">
        <v>0.10226300000000001</v>
      </c>
      <c r="J7" s="5">
        <f t="shared" si="1"/>
        <v>9.103E-3</v>
      </c>
      <c r="K7" s="6"/>
      <c r="L7" s="1">
        <v>0.3755</v>
      </c>
      <c r="M7" s="1">
        <v>0.40400000000000003</v>
      </c>
      <c r="N7" s="8">
        <f t="shared" si="2"/>
        <v>-2.8500000000000025E-2</v>
      </c>
      <c r="O7" s="7"/>
      <c r="P7" s="1">
        <v>0.29249999999999998</v>
      </c>
      <c r="Q7" s="1">
        <v>0.30909999999999999</v>
      </c>
      <c r="R7" s="8">
        <f t="shared" si="3"/>
        <v>-1.6600000000000004E-2</v>
      </c>
    </row>
    <row r="8" spans="1:18" s="2" customFormat="1">
      <c r="B8">
        <v>2</v>
      </c>
      <c r="C8">
        <v>-3</v>
      </c>
      <c r="D8" s="1">
        <v>15.6031</v>
      </c>
      <c r="E8" s="1">
        <v>16.679200000000002</v>
      </c>
      <c r="F8" s="5">
        <f t="shared" si="0"/>
        <v>-1.0761000000000021</v>
      </c>
      <c r="G8" s="6"/>
      <c r="H8" s="1">
        <v>9.8924499999999999E-2</v>
      </c>
      <c r="I8" s="1">
        <v>0.105217</v>
      </c>
      <c r="J8" s="5">
        <f t="shared" si="1"/>
        <v>-6.2925000000000064E-3</v>
      </c>
      <c r="K8" s="6"/>
      <c r="L8" s="1">
        <v>0.46139999999999998</v>
      </c>
      <c r="M8" s="1">
        <v>0.40949999999999998</v>
      </c>
      <c r="N8" s="8">
        <f t="shared" si="2"/>
        <v>5.1900000000000002E-2</v>
      </c>
      <c r="O8" s="7"/>
      <c r="P8" s="1">
        <v>0.35759999999999997</v>
      </c>
      <c r="Q8" s="1">
        <v>0.32600000000000001</v>
      </c>
      <c r="R8" s="8">
        <f t="shared" si="3"/>
        <v>3.1599999999999961E-2</v>
      </c>
    </row>
    <row r="9" spans="1:18" s="2" customFormat="1">
      <c r="B9">
        <v>1</v>
      </c>
      <c r="C9">
        <v>-3</v>
      </c>
      <c r="D9" s="1">
        <v>15.6348</v>
      </c>
      <c r="E9" s="1">
        <v>15.337899999999999</v>
      </c>
      <c r="F9" s="5">
        <f t="shared" si="0"/>
        <v>0.29690000000000083</v>
      </c>
      <c r="G9" s="6"/>
      <c r="H9" s="1">
        <v>9.9396100000000001E-2</v>
      </c>
      <c r="I9" s="1">
        <v>8.9684299999999995E-2</v>
      </c>
      <c r="J9" s="5">
        <f t="shared" si="1"/>
        <v>9.7118000000000065E-3</v>
      </c>
      <c r="K9" s="6"/>
      <c r="L9" s="1">
        <v>0.4536</v>
      </c>
      <c r="M9" s="1">
        <v>0.45929999999999999</v>
      </c>
      <c r="N9" s="8">
        <f t="shared" si="2"/>
        <v>-5.6999999999999829E-3</v>
      </c>
      <c r="O9" s="7"/>
      <c r="P9" s="1">
        <v>0.3584</v>
      </c>
      <c r="Q9" s="1">
        <v>0.38190000000000002</v>
      </c>
      <c r="R9" s="8">
        <f t="shared" si="3"/>
        <v>-2.3500000000000021E-2</v>
      </c>
    </row>
    <row r="10" spans="1:18" s="2" customFormat="1">
      <c r="B10">
        <v>0</v>
      </c>
      <c r="C10">
        <v>-3</v>
      </c>
      <c r="D10" s="1">
        <v>13.9666</v>
      </c>
      <c r="E10" s="1">
        <v>16.199000000000002</v>
      </c>
      <c r="F10" s="5">
        <f t="shared" si="0"/>
        <v>-2.2324000000000019</v>
      </c>
      <c r="G10" s="6"/>
      <c r="H10" s="1">
        <v>8.6946300000000004E-2</v>
      </c>
      <c r="I10" s="1">
        <v>0.10043299999999999</v>
      </c>
      <c r="J10" s="5">
        <f t="shared" si="1"/>
        <v>-1.348669999999999E-2</v>
      </c>
      <c r="K10" s="6"/>
      <c r="L10" s="1">
        <v>0.50129999999999997</v>
      </c>
      <c r="M10" s="1">
        <v>0.44069999999999998</v>
      </c>
      <c r="N10" s="8">
        <f t="shared" si="2"/>
        <v>6.0599999999999987E-2</v>
      </c>
      <c r="O10" s="7"/>
      <c r="P10" s="1">
        <v>0.3856</v>
      </c>
      <c r="Q10" s="1">
        <v>0.34889999999999999</v>
      </c>
      <c r="R10" s="8">
        <f t="shared" si="3"/>
        <v>3.670000000000001E-2</v>
      </c>
    </row>
    <row r="11" spans="1:18" s="2" customFormat="1">
      <c r="B11">
        <v>-1</v>
      </c>
      <c r="C11">
        <v>-3</v>
      </c>
      <c r="D11" s="1">
        <v>16.753299999999999</v>
      </c>
      <c r="E11" s="1">
        <v>16.8111</v>
      </c>
      <c r="F11" s="5">
        <f t="shared" si="0"/>
        <v>-5.7800000000000296E-2</v>
      </c>
      <c r="G11" s="6"/>
      <c r="H11" s="1">
        <v>0.10663</v>
      </c>
      <c r="I11" s="1">
        <v>0.106937</v>
      </c>
      <c r="J11" s="5">
        <f t="shared" si="1"/>
        <v>-3.0700000000000172E-4</v>
      </c>
      <c r="K11" s="6"/>
      <c r="L11" s="1">
        <v>0.43759999999999999</v>
      </c>
      <c r="M11" s="1">
        <v>0.41909999999999997</v>
      </c>
      <c r="N11" s="8">
        <f t="shared" si="2"/>
        <v>1.8500000000000016E-2</v>
      </c>
      <c r="O11" s="7"/>
      <c r="P11" s="1">
        <v>0.32019999999999998</v>
      </c>
      <c r="Q11" s="1">
        <v>0.3231</v>
      </c>
      <c r="R11" s="8">
        <f t="shared" si="3"/>
        <v>-2.9000000000000137E-3</v>
      </c>
    </row>
    <row r="12" spans="1:18" s="2" customFormat="1">
      <c r="B12">
        <v>-2</v>
      </c>
      <c r="C12">
        <v>-3</v>
      </c>
      <c r="D12" s="1">
        <v>17.0578</v>
      </c>
      <c r="E12" s="1">
        <v>17.083300000000001</v>
      </c>
      <c r="F12" s="5">
        <f t="shared" si="0"/>
        <v>-2.5500000000000966E-2</v>
      </c>
      <c r="G12" s="6"/>
      <c r="H12" s="1">
        <v>0.109586</v>
      </c>
      <c r="I12" s="1">
        <v>0.10460899999999999</v>
      </c>
      <c r="J12" s="5">
        <f t="shared" si="1"/>
        <v>4.9770000000000092E-3</v>
      </c>
      <c r="K12" s="6"/>
      <c r="L12" s="1">
        <v>0.40279999999999999</v>
      </c>
      <c r="M12" s="1">
        <v>0.45579999999999998</v>
      </c>
      <c r="N12" s="8">
        <f t="shared" si="2"/>
        <v>-5.2999999999999992E-2</v>
      </c>
      <c r="O12" s="7"/>
      <c r="P12" s="1">
        <v>0.32719999999999999</v>
      </c>
      <c r="Q12" s="1">
        <v>0.38219999999999998</v>
      </c>
      <c r="R12" s="8">
        <f t="shared" si="3"/>
        <v>-5.4999999999999993E-2</v>
      </c>
    </row>
    <row r="13" spans="1:18" s="2" customFormat="1">
      <c r="B13">
        <v>-3</v>
      </c>
      <c r="C13">
        <v>-3</v>
      </c>
      <c r="D13" s="1">
        <v>15.6167</v>
      </c>
      <c r="E13" s="1">
        <v>15.5665</v>
      </c>
      <c r="F13" s="5">
        <f t="shared" si="0"/>
        <v>5.0200000000000244E-2</v>
      </c>
      <c r="G13" s="6"/>
      <c r="H13" s="1">
        <v>9.81794E-2</v>
      </c>
      <c r="I13" s="1">
        <v>9.09383E-2</v>
      </c>
      <c r="J13" s="5">
        <f t="shared" si="1"/>
        <v>7.2411000000000003E-3</v>
      </c>
      <c r="K13" s="6"/>
      <c r="L13" s="1">
        <v>0.4607</v>
      </c>
      <c r="M13" s="1">
        <v>0.51249999999999996</v>
      </c>
      <c r="N13" s="8">
        <f t="shared" si="2"/>
        <v>-5.1799999999999957E-2</v>
      </c>
      <c r="O13" s="7"/>
      <c r="P13" s="1">
        <v>0.32950000000000002</v>
      </c>
      <c r="Q13" s="1">
        <v>0.4209</v>
      </c>
      <c r="R13" s="8">
        <f t="shared" si="3"/>
        <v>-9.1399999999999981E-2</v>
      </c>
    </row>
    <row r="14" spans="1:18" s="2" customFormat="1">
      <c r="B14">
        <v>-4</v>
      </c>
      <c r="C14">
        <v>-2</v>
      </c>
      <c r="D14" s="1">
        <v>16.4832</v>
      </c>
      <c r="E14" s="1">
        <v>14.8424</v>
      </c>
      <c r="F14" s="5">
        <f t="shared" si="0"/>
        <v>1.6408000000000005</v>
      </c>
      <c r="G14" s="6"/>
      <c r="H14" s="1">
        <v>0.103767</v>
      </c>
      <c r="I14" s="1">
        <v>8.8995599999999994E-2</v>
      </c>
      <c r="J14" s="5">
        <f t="shared" si="1"/>
        <v>1.4771400000000004E-2</v>
      </c>
      <c r="K14" s="6"/>
      <c r="L14" s="1">
        <v>0.4551</v>
      </c>
      <c r="M14" s="1">
        <v>0.49</v>
      </c>
      <c r="N14" s="8">
        <f t="shared" si="2"/>
        <v>-3.4899999999999987E-2</v>
      </c>
      <c r="O14" s="7"/>
      <c r="P14" s="1">
        <v>0.30990000000000001</v>
      </c>
      <c r="Q14" s="1">
        <v>0.40139999999999998</v>
      </c>
      <c r="R14" s="8">
        <f t="shared" si="3"/>
        <v>-9.149999999999997E-2</v>
      </c>
    </row>
    <row r="15" spans="1:18" s="2" customFormat="1">
      <c r="B15">
        <v>-3</v>
      </c>
      <c r="C15">
        <v>-2</v>
      </c>
      <c r="D15" s="1">
        <v>15.948399999999999</v>
      </c>
      <c r="E15" s="1">
        <v>16.122199999999999</v>
      </c>
      <c r="F15" s="5">
        <f t="shared" si="0"/>
        <v>-0.17379999999999995</v>
      </c>
      <c r="G15" s="6"/>
      <c r="H15" s="1">
        <v>9.9212099999999998E-2</v>
      </c>
      <c r="I15" s="1">
        <v>9.9985000000000004E-2</v>
      </c>
      <c r="J15" s="5">
        <f t="shared" si="1"/>
        <v>-7.7290000000000691E-4</v>
      </c>
      <c r="K15" s="6"/>
      <c r="L15" s="1">
        <v>0.44519999999999998</v>
      </c>
      <c r="M15" s="1">
        <v>0.43559999999999999</v>
      </c>
      <c r="N15" s="8">
        <f t="shared" si="2"/>
        <v>9.5999999999999974E-3</v>
      </c>
      <c r="O15" s="7"/>
      <c r="P15" s="1">
        <v>0.36049999999999999</v>
      </c>
      <c r="Q15" s="1">
        <v>0.32940000000000003</v>
      </c>
      <c r="R15" s="8">
        <f t="shared" si="3"/>
        <v>3.1099999999999961E-2</v>
      </c>
    </row>
    <row r="16" spans="1:18" s="2" customFormat="1">
      <c r="B16">
        <v>-2</v>
      </c>
      <c r="C16">
        <v>-2</v>
      </c>
      <c r="D16" s="1">
        <v>17.217400000000001</v>
      </c>
      <c r="E16" s="1">
        <v>17.056000000000001</v>
      </c>
      <c r="F16" s="5">
        <f t="shared" si="0"/>
        <v>0.16140000000000043</v>
      </c>
      <c r="G16" s="6"/>
      <c r="H16" s="1">
        <v>0.105835</v>
      </c>
      <c r="I16" s="1">
        <v>0.107311</v>
      </c>
      <c r="J16" s="5">
        <f t="shared" si="1"/>
        <v>-1.4760000000000051E-3</v>
      </c>
      <c r="K16" s="6"/>
      <c r="L16" s="1">
        <v>0.43390000000000001</v>
      </c>
      <c r="M16" s="1">
        <v>0.41799999999999998</v>
      </c>
      <c r="N16" s="8">
        <f t="shared" si="2"/>
        <v>1.5900000000000025E-2</v>
      </c>
      <c r="O16" s="7"/>
      <c r="P16" s="1">
        <v>0.3296</v>
      </c>
      <c r="Q16" s="1">
        <v>0.3039</v>
      </c>
      <c r="R16" s="8">
        <f t="shared" si="3"/>
        <v>2.5700000000000001E-2</v>
      </c>
    </row>
    <row r="17" spans="2:18" s="2" customFormat="1">
      <c r="B17">
        <v>-1</v>
      </c>
      <c r="C17">
        <v>-2</v>
      </c>
      <c r="D17" s="1">
        <v>15.6043</v>
      </c>
      <c r="E17" s="1">
        <v>17.2516</v>
      </c>
      <c r="F17" s="5">
        <f t="shared" si="0"/>
        <v>-1.6472999999999995</v>
      </c>
      <c r="G17" s="6"/>
      <c r="H17" s="1">
        <v>9.6615099999999995E-2</v>
      </c>
      <c r="I17" s="1">
        <v>0.11133999999999999</v>
      </c>
      <c r="J17" s="5">
        <f t="shared" si="1"/>
        <v>-1.4724899999999999E-2</v>
      </c>
      <c r="K17" s="6"/>
      <c r="L17" s="1">
        <v>0.43459999999999999</v>
      </c>
      <c r="M17" s="1">
        <v>0.45440000000000003</v>
      </c>
      <c r="N17" s="8">
        <f t="shared" si="2"/>
        <v>-1.980000000000004E-2</v>
      </c>
      <c r="O17" s="7"/>
      <c r="P17" s="1">
        <v>0.33450000000000002</v>
      </c>
      <c r="Q17" s="1">
        <v>0.36009999999999998</v>
      </c>
      <c r="R17" s="8">
        <f t="shared" si="3"/>
        <v>-2.5599999999999956E-2</v>
      </c>
    </row>
    <row r="18" spans="2:18" s="2" customFormat="1">
      <c r="B18">
        <v>0</v>
      </c>
      <c r="C18">
        <v>-2</v>
      </c>
      <c r="D18" s="1">
        <v>17.0656</v>
      </c>
      <c r="E18" s="1">
        <v>16.1082</v>
      </c>
      <c r="F18" s="5">
        <f t="shared" si="0"/>
        <v>0.95739999999999981</v>
      </c>
      <c r="G18" s="6"/>
      <c r="H18" s="1">
        <v>0.106503</v>
      </c>
      <c r="I18" s="1">
        <v>9.78826E-2</v>
      </c>
      <c r="J18" s="5">
        <f t="shared" si="1"/>
        <v>8.6204000000000003E-3</v>
      </c>
      <c r="K18" s="6"/>
      <c r="L18" s="1">
        <v>0.39460000000000001</v>
      </c>
      <c r="M18" s="1">
        <v>0.45569999999999999</v>
      </c>
      <c r="N18" s="8">
        <f t="shared" si="2"/>
        <v>-6.1099999999999988E-2</v>
      </c>
      <c r="O18" s="7"/>
      <c r="P18" s="1">
        <v>0.27929999999999999</v>
      </c>
      <c r="Q18" s="1">
        <v>0.3644</v>
      </c>
      <c r="R18" s="8">
        <f t="shared" si="3"/>
        <v>-8.5100000000000009E-2</v>
      </c>
    </row>
    <row r="19" spans="2:18" s="2" customFormat="1">
      <c r="B19">
        <v>1</v>
      </c>
      <c r="C19">
        <v>-2</v>
      </c>
      <c r="D19" s="1">
        <v>14.7515</v>
      </c>
      <c r="E19" s="1">
        <v>15.8194</v>
      </c>
      <c r="F19" s="5">
        <f t="shared" si="0"/>
        <v>-1.0678999999999998</v>
      </c>
      <c r="G19" s="6"/>
      <c r="H19" s="1">
        <v>9.2382800000000001E-2</v>
      </c>
      <c r="I19" s="1">
        <v>9.7284499999999996E-2</v>
      </c>
      <c r="J19" s="5">
        <f t="shared" si="1"/>
        <v>-4.9016999999999949E-3</v>
      </c>
      <c r="K19" s="6"/>
      <c r="L19" s="1">
        <v>0.50860000000000005</v>
      </c>
      <c r="M19" s="1">
        <v>0.43630000000000002</v>
      </c>
      <c r="N19" s="8">
        <f t="shared" si="2"/>
        <v>7.2300000000000031E-2</v>
      </c>
      <c r="O19" s="7"/>
      <c r="P19" s="1">
        <v>0.40699999999999997</v>
      </c>
      <c r="Q19" s="1">
        <v>0.36670000000000003</v>
      </c>
      <c r="R19" s="8">
        <f t="shared" si="3"/>
        <v>4.0299999999999947E-2</v>
      </c>
    </row>
    <row r="20" spans="2:18" s="2" customFormat="1">
      <c r="B20">
        <v>2</v>
      </c>
      <c r="C20">
        <v>-2</v>
      </c>
      <c r="D20" s="1">
        <v>15.5594</v>
      </c>
      <c r="E20" s="1">
        <v>17.092700000000001</v>
      </c>
      <c r="F20" s="5">
        <f t="shared" si="0"/>
        <v>-1.5333000000000006</v>
      </c>
      <c r="G20" s="6"/>
      <c r="H20" s="1">
        <v>9.8928500000000003E-2</v>
      </c>
      <c r="I20" s="1">
        <v>0.100896</v>
      </c>
      <c r="J20" s="5">
        <f t="shared" si="1"/>
        <v>-1.967499999999997E-3</v>
      </c>
      <c r="K20" s="6"/>
      <c r="L20" s="1">
        <v>0.47239999999999999</v>
      </c>
      <c r="M20" s="1">
        <v>0.45390000000000003</v>
      </c>
      <c r="N20" s="8">
        <f t="shared" si="2"/>
        <v>1.8499999999999961E-2</v>
      </c>
      <c r="O20" s="7"/>
      <c r="P20" s="1">
        <v>0.36770000000000003</v>
      </c>
      <c r="Q20" s="1">
        <v>0.35589999999999999</v>
      </c>
      <c r="R20" s="8">
        <f t="shared" si="3"/>
        <v>1.1800000000000033E-2</v>
      </c>
    </row>
    <row r="21" spans="2:18" s="2" customFormat="1">
      <c r="B21">
        <v>3</v>
      </c>
      <c r="C21">
        <v>-2</v>
      </c>
      <c r="D21" s="1">
        <v>16.369299999999999</v>
      </c>
      <c r="E21" s="1">
        <v>16.621300000000002</v>
      </c>
      <c r="F21" s="5">
        <f t="shared" si="0"/>
        <v>-0.25200000000000244</v>
      </c>
      <c r="G21" s="6"/>
      <c r="H21" s="1">
        <v>0.10377400000000001</v>
      </c>
      <c r="I21" s="1">
        <v>0.10431600000000001</v>
      </c>
      <c r="J21" s="5">
        <f t="shared" si="1"/>
        <v>-5.4200000000000081E-4</v>
      </c>
      <c r="K21" s="6"/>
      <c r="L21" s="1">
        <v>0.39650000000000002</v>
      </c>
      <c r="M21" s="1">
        <v>0.46710000000000002</v>
      </c>
      <c r="N21" s="8">
        <f t="shared" si="2"/>
        <v>-7.0599999999999996E-2</v>
      </c>
      <c r="O21" s="7"/>
      <c r="P21" s="1">
        <v>0.29420000000000002</v>
      </c>
      <c r="Q21" s="1">
        <v>0.36349999999999999</v>
      </c>
      <c r="R21" s="8">
        <f t="shared" si="3"/>
        <v>-6.9299999999999973E-2</v>
      </c>
    </row>
    <row r="22" spans="2:18" s="2" customFormat="1">
      <c r="B22">
        <v>4</v>
      </c>
      <c r="C22">
        <v>-2</v>
      </c>
      <c r="D22" s="1">
        <v>16.052399999999999</v>
      </c>
      <c r="E22" s="1">
        <v>16.845099999999999</v>
      </c>
      <c r="F22" s="5">
        <f t="shared" si="0"/>
        <v>-0.79269999999999996</v>
      </c>
      <c r="G22" s="6"/>
      <c r="H22" s="1">
        <v>9.9664799999999998E-2</v>
      </c>
      <c r="I22" s="1">
        <v>0.106431</v>
      </c>
      <c r="J22" s="5">
        <f t="shared" si="1"/>
        <v>-6.7662E-3</v>
      </c>
      <c r="K22" s="6"/>
      <c r="L22" s="1">
        <v>0.43430000000000002</v>
      </c>
      <c r="M22" s="1">
        <v>0.40649999999999997</v>
      </c>
      <c r="N22" s="8">
        <f t="shared" si="2"/>
        <v>2.7800000000000047E-2</v>
      </c>
      <c r="O22" s="7"/>
      <c r="P22" s="1">
        <v>0.33189999999999997</v>
      </c>
      <c r="Q22" s="1">
        <v>0.31819999999999998</v>
      </c>
      <c r="R22" s="8">
        <f t="shared" si="3"/>
        <v>1.369999999999999E-2</v>
      </c>
    </row>
    <row r="23" spans="2:18" s="2" customFormat="1">
      <c r="B23">
        <v>5</v>
      </c>
      <c r="C23">
        <v>-1</v>
      </c>
      <c r="D23" s="1">
        <v>15.3088</v>
      </c>
      <c r="E23" s="1">
        <v>16.759699999999999</v>
      </c>
      <c r="F23" s="5">
        <f t="shared" si="0"/>
        <v>-1.450899999999999</v>
      </c>
      <c r="G23" s="6"/>
      <c r="H23" s="1">
        <v>9.4470399999999996E-2</v>
      </c>
      <c r="I23" s="1">
        <v>0.106041</v>
      </c>
      <c r="J23" s="5">
        <f t="shared" si="1"/>
        <v>-1.15706E-2</v>
      </c>
      <c r="K23" s="6"/>
      <c r="L23" s="1">
        <v>0.44080000000000003</v>
      </c>
      <c r="M23" s="1">
        <v>0.42409999999999998</v>
      </c>
      <c r="N23" s="8">
        <f t="shared" si="2"/>
        <v>1.6700000000000048E-2</v>
      </c>
      <c r="O23" s="7"/>
      <c r="P23" s="1">
        <v>0.35759999999999997</v>
      </c>
      <c r="Q23" s="1">
        <v>0.32250000000000001</v>
      </c>
      <c r="R23" s="8">
        <f t="shared" si="3"/>
        <v>3.5099999999999965E-2</v>
      </c>
    </row>
    <row r="24" spans="2:18" s="2" customFormat="1">
      <c r="B24">
        <v>4</v>
      </c>
      <c r="C24">
        <v>-1</v>
      </c>
      <c r="D24" s="1">
        <v>15.523099999999999</v>
      </c>
      <c r="E24" s="1">
        <v>14.380800000000001</v>
      </c>
      <c r="F24" s="5">
        <f t="shared" si="0"/>
        <v>1.1422999999999988</v>
      </c>
      <c r="G24" s="6"/>
      <c r="H24" s="1">
        <v>9.2766199999999993E-2</v>
      </c>
      <c r="I24" s="1">
        <v>8.55321E-2</v>
      </c>
      <c r="J24" s="5">
        <f t="shared" si="1"/>
        <v>7.2340999999999933E-3</v>
      </c>
      <c r="K24" s="6"/>
      <c r="L24" s="1">
        <v>0.44209999999999999</v>
      </c>
      <c r="M24" s="1">
        <v>0.48609999999999998</v>
      </c>
      <c r="N24" s="8">
        <f t="shared" si="2"/>
        <v>-4.3999999999999984E-2</v>
      </c>
      <c r="O24" s="7"/>
      <c r="P24" s="1">
        <v>0.3533</v>
      </c>
      <c r="Q24" s="1">
        <v>0.3926</v>
      </c>
      <c r="R24" s="8">
        <f t="shared" si="3"/>
        <v>-3.9300000000000002E-2</v>
      </c>
    </row>
    <row r="25" spans="2:18" s="2" customFormat="1">
      <c r="B25">
        <v>3</v>
      </c>
      <c r="C25">
        <v>-1</v>
      </c>
      <c r="D25" s="1">
        <v>16.514700000000001</v>
      </c>
      <c r="E25" s="1">
        <v>16.808</v>
      </c>
      <c r="F25" s="5">
        <f t="shared" si="0"/>
        <v>-0.29329999999999856</v>
      </c>
      <c r="G25" s="6"/>
      <c r="H25" s="1">
        <v>9.9847199999999997E-2</v>
      </c>
      <c r="I25" s="1">
        <v>0.104242</v>
      </c>
      <c r="J25" s="5">
        <f t="shared" si="1"/>
        <v>-4.3948000000000043E-3</v>
      </c>
      <c r="K25" s="6"/>
      <c r="L25" s="1">
        <v>0.45100000000000001</v>
      </c>
      <c r="M25" s="1">
        <v>0.45300000000000001</v>
      </c>
      <c r="N25" s="8">
        <f t="shared" si="2"/>
        <v>-2.0000000000000018E-3</v>
      </c>
      <c r="O25" s="7"/>
      <c r="P25" s="1">
        <v>0.36649999999999999</v>
      </c>
      <c r="Q25" s="1">
        <v>0.34010000000000001</v>
      </c>
      <c r="R25" s="8">
        <f t="shared" si="3"/>
        <v>2.6399999999999979E-2</v>
      </c>
    </row>
    <row r="26" spans="2:18" s="2" customFormat="1">
      <c r="B26">
        <v>2</v>
      </c>
      <c r="C26">
        <v>-1</v>
      </c>
      <c r="D26" s="1">
        <v>16.939499999999999</v>
      </c>
      <c r="E26" s="1">
        <v>15.8802</v>
      </c>
      <c r="F26" s="5">
        <f t="shared" si="0"/>
        <v>1.0592999999999986</v>
      </c>
      <c r="G26" s="6"/>
      <c r="H26" s="1">
        <v>0.104423</v>
      </c>
      <c r="I26" s="1">
        <v>0.100908</v>
      </c>
      <c r="J26" s="5">
        <f t="shared" si="1"/>
        <v>3.5150000000000042E-3</v>
      </c>
      <c r="K26" s="6"/>
      <c r="L26" s="1">
        <v>0.4002</v>
      </c>
      <c r="M26" s="1">
        <v>0.48930000000000001</v>
      </c>
      <c r="N26" s="8">
        <f t="shared" si="2"/>
        <v>-8.9100000000000013E-2</v>
      </c>
      <c r="O26" s="7"/>
      <c r="P26" s="1">
        <v>0.31009999999999999</v>
      </c>
      <c r="Q26" s="1">
        <v>0.3926</v>
      </c>
      <c r="R26" s="8">
        <f t="shared" si="3"/>
        <v>-8.2500000000000018E-2</v>
      </c>
    </row>
    <row r="27" spans="2:18" s="2" customFormat="1">
      <c r="B27">
        <v>1</v>
      </c>
      <c r="C27">
        <v>-1</v>
      </c>
      <c r="D27" s="1">
        <v>16.544799999999999</v>
      </c>
      <c r="E27" s="1">
        <v>15.914099999999999</v>
      </c>
      <c r="F27" s="5">
        <f t="shared" si="0"/>
        <v>0.63069999999999915</v>
      </c>
      <c r="G27" s="6"/>
      <c r="H27" s="1">
        <v>0.106715</v>
      </c>
      <c r="I27" s="1">
        <v>9.8779199999999998E-2</v>
      </c>
      <c r="J27" s="5">
        <f t="shared" si="1"/>
        <v>7.9358000000000067E-3</v>
      </c>
      <c r="K27" s="6"/>
      <c r="L27" s="1">
        <v>0.43540000000000001</v>
      </c>
      <c r="M27" s="1">
        <v>0.4481</v>
      </c>
      <c r="N27" s="8">
        <f t="shared" si="2"/>
        <v>-1.2699999999999989E-2</v>
      </c>
      <c r="O27" s="7"/>
      <c r="P27" s="1">
        <v>0.33479999999999999</v>
      </c>
      <c r="Q27" s="1">
        <v>0.33500000000000002</v>
      </c>
      <c r="R27" s="8">
        <f t="shared" si="3"/>
        <v>-2.0000000000003348E-4</v>
      </c>
    </row>
    <row r="28" spans="2:18" s="2" customFormat="1">
      <c r="B28">
        <v>0</v>
      </c>
      <c r="C28">
        <v>-1</v>
      </c>
      <c r="D28" s="1">
        <v>16.833400000000001</v>
      </c>
      <c r="E28" s="1">
        <v>16.961600000000001</v>
      </c>
      <c r="F28" s="5">
        <f t="shared" si="0"/>
        <v>-0.12819999999999965</v>
      </c>
      <c r="G28" s="6"/>
      <c r="H28" s="1">
        <v>0.10806300000000001</v>
      </c>
      <c r="I28" s="1">
        <v>0.10317800000000001</v>
      </c>
      <c r="J28" s="5">
        <f t="shared" si="1"/>
        <v>4.8850000000000005E-3</v>
      </c>
      <c r="K28" s="6"/>
      <c r="L28" s="1">
        <v>0.47560000000000002</v>
      </c>
      <c r="M28" s="1">
        <v>0.46850000000000003</v>
      </c>
      <c r="N28" s="8">
        <f t="shared" si="2"/>
        <v>7.0999999999999952E-3</v>
      </c>
      <c r="O28" s="7"/>
      <c r="P28" s="1">
        <v>0.3392</v>
      </c>
      <c r="Q28" s="1">
        <v>0.3548</v>
      </c>
      <c r="R28" s="8">
        <f t="shared" si="3"/>
        <v>-1.5600000000000003E-2</v>
      </c>
    </row>
    <row r="29" spans="2:18" s="2" customFormat="1">
      <c r="B29">
        <v>-1</v>
      </c>
      <c r="C29">
        <v>-1</v>
      </c>
      <c r="D29" s="1">
        <v>15.7784</v>
      </c>
      <c r="E29" s="1">
        <v>14.932700000000001</v>
      </c>
      <c r="F29" s="5">
        <f t="shared" si="0"/>
        <v>0.84569999999999901</v>
      </c>
      <c r="G29" s="6"/>
      <c r="H29" s="1">
        <v>0.101815</v>
      </c>
      <c r="I29" s="1">
        <v>9.5187900000000006E-2</v>
      </c>
      <c r="J29" s="5">
        <f t="shared" si="1"/>
        <v>6.6270999999999969E-3</v>
      </c>
      <c r="K29" s="6"/>
      <c r="L29" s="1">
        <v>0.46210000000000001</v>
      </c>
      <c r="M29" s="1">
        <v>0.48409999999999997</v>
      </c>
      <c r="N29" s="8">
        <f t="shared" si="2"/>
        <v>-2.1999999999999964E-2</v>
      </c>
      <c r="O29" s="7"/>
      <c r="P29" s="1">
        <v>0.3382</v>
      </c>
      <c r="Q29" s="1">
        <v>0.33450000000000002</v>
      </c>
      <c r="R29" s="8">
        <f t="shared" si="3"/>
        <v>3.6999999999999811E-3</v>
      </c>
    </row>
    <row r="30" spans="2:18" s="2" customFormat="1">
      <c r="B30">
        <v>-2</v>
      </c>
      <c r="C30">
        <v>-1</v>
      </c>
      <c r="D30" s="1">
        <v>15.5465</v>
      </c>
      <c r="E30" s="1">
        <v>14.9885</v>
      </c>
      <c r="F30" s="5">
        <f t="shared" si="0"/>
        <v>0.55799999999999983</v>
      </c>
      <c r="G30" s="6"/>
      <c r="H30" s="1">
        <v>9.5361299999999996E-2</v>
      </c>
      <c r="I30" s="1">
        <v>9.0850700000000006E-2</v>
      </c>
      <c r="J30" s="5">
        <f t="shared" si="1"/>
        <v>4.5105999999999896E-3</v>
      </c>
      <c r="K30" s="6"/>
      <c r="L30" s="1">
        <v>0.46810000000000002</v>
      </c>
      <c r="M30" s="1">
        <v>0.48949999999999999</v>
      </c>
      <c r="N30" s="8">
        <f t="shared" si="2"/>
        <v>-2.1399999999999975E-2</v>
      </c>
      <c r="O30" s="7"/>
      <c r="P30" s="1">
        <v>0.39</v>
      </c>
      <c r="Q30" s="1">
        <v>0.36109999999999998</v>
      </c>
      <c r="R30" s="8">
        <f t="shared" si="3"/>
        <v>2.8900000000000037E-2</v>
      </c>
    </row>
    <row r="31" spans="2:18" s="2" customFormat="1">
      <c r="B31">
        <v>-3</v>
      </c>
      <c r="C31">
        <v>-1</v>
      </c>
      <c r="D31" s="1">
        <v>15.1432</v>
      </c>
      <c r="E31" s="1">
        <v>16.2121</v>
      </c>
      <c r="F31" s="5">
        <f t="shared" si="0"/>
        <v>-1.0688999999999993</v>
      </c>
      <c r="G31" s="6"/>
      <c r="H31" s="1">
        <v>9.8844000000000001E-2</v>
      </c>
      <c r="I31" s="1">
        <v>9.7064200000000003E-2</v>
      </c>
      <c r="J31" s="5">
        <f t="shared" si="1"/>
        <v>1.7797999999999981E-3</v>
      </c>
      <c r="K31" s="6"/>
      <c r="L31" s="1">
        <v>0.47199999999999998</v>
      </c>
      <c r="M31" s="1">
        <v>0.45119999999999999</v>
      </c>
      <c r="N31" s="8">
        <f t="shared" si="2"/>
        <v>2.0799999999999985E-2</v>
      </c>
      <c r="O31" s="7"/>
      <c r="P31" s="1">
        <v>0.3574</v>
      </c>
      <c r="Q31" s="1">
        <v>0.37209999999999999</v>
      </c>
      <c r="R31" s="8">
        <f t="shared" si="3"/>
        <v>-1.4699999999999991E-2</v>
      </c>
    </row>
    <row r="32" spans="2:18" s="2" customFormat="1">
      <c r="B32">
        <v>-4</v>
      </c>
      <c r="C32">
        <v>-1</v>
      </c>
      <c r="D32" s="1">
        <v>15.8659</v>
      </c>
      <c r="E32" s="1">
        <v>16.421099999999999</v>
      </c>
      <c r="F32" s="5">
        <f t="shared" si="0"/>
        <v>-0.55519999999999925</v>
      </c>
      <c r="G32" s="6"/>
      <c r="H32" s="1">
        <v>9.7712800000000002E-2</v>
      </c>
      <c r="I32" s="1">
        <v>0.10413699999999999</v>
      </c>
      <c r="J32" s="5">
        <f t="shared" si="1"/>
        <v>-6.424199999999991E-3</v>
      </c>
      <c r="K32" s="6"/>
      <c r="L32" s="1">
        <v>0.43919999999999998</v>
      </c>
      <c r="M32" s="1">
        <v>0.39019999999999999</v>
      </c>
      <c r="N32" s="8">
        <f t="shared" si="2"/>
        <v>4.8999999999999988E-2</v>
      </c>
      <c r="O32" s="7"/>
      <c r="P32" s="1">
        <v>0.34889999999999999</v>
      </c>
      <c r="Q32" s="1">
        <v>0.27589999999999998</v>
      </c>
      <c r="R32" s="8">
        <f t="shared" si="3"/>
        <v>7.3000000000000009E-2</v>
      </c>
    </row>
    <row r="33" spans="2:18" s="2" customFormat="1">
      <c r="B33">
        <v>-5</v>
      </c>
      <c r="C33">
        <v>-1</v>
      </c>
      <c r="D33" s="1">
        <v>17.261199999999999</v>
      </c>
      <c r="E33" s="1">
        <v>15.0642</v>
      </c>
      <c r="F33" s="5">
        <f t="shared" si="0"/>
        <v>2.1969999999999992</v>
      </c>
      <c r="G33" s="6"/>
      <c r="H33" s="1">
        <v>0.10732899999999999</v>
      </c>
      <c r="I33" s="1">
        <v>9.2637200000000003E-2</v>
      </c>
      <c r="J33" s="5">
        <f t="shared" si="1"/>
        <v>1.4691799999999991E-2</v>
      </c>
      <c r="K33" s="6"/>
      <c r="L33" s="1">
        <v>0.4486</v>
      </c>
      <c r="M33" s="1">
        <v>0.4627</v>
      </c>
      <c r="N33" s="8">
        <f t="shared" si="2"/>
        <v>-1.4100000000000001E-2</v>
      </c>
      <c r="O33" s="7"/>
      <c r="P33" s="1">
        <v>0.33839999999999998</v>
      </c>
      <c r="Q33" s="1">
        <v>0.3574</v>
      </c>
      <c r="R33" s="8">
        <f t="shared" si="3"/>
        <v>-1.9000000000000017E-2</v>
      </c>
    </row>
    <row r="34" spans="2:18" s="2" customFormat="1">
      <c r="B34">
        <v>-5</v>
      </c>
      <c r="C34">
        <v>0</v>
      </c>
      <c r="D34" s="1">
        <v>15.4994</v>
      </c>
      <c r="E34" s="1">
        <v>15.6312</v>
      </c>
      <c r="F34" s="5">
        <f t="shared" si="0"/>
        <v>-0.13180000000000014</v>
      </c>
      <c r="G34" s="6"/>
      <c r="H34" s="1">
        <v>9.7481600000000002E-2</v>
      </c>
      <c r="I34" s="1">
        <v>9.7974500000000006E-2</v>
      </c>
      <c r="J34" s="5">
        <f t="shared" si="1"/>
        <v>-4.9290000000000445E-4</v>
      </c>
      <c r="K34" s="6"/>
      <c r="L34" s="1">
        <v>0.4546</v>
      </c>
      <c r="M34" s="1">
        <v>0.44800000000000001</v>
      </c>
      <c r="N34" s="8">
        <f t="shared" si="2"/>
        <v>6.5999999999999948E-3</v>
      </c>
      <c r="O34" s="7"/>
      <c r="P34" s="1">
        <v>0.35420000000000001</v>
      </c>
      <c r="Q34" s="1">
        <v>0.3201</v>
      </c>
      <c r="R34" s="8">
        <f t="shared" si="3"/>
        <v>3.4100000000000019E-2</v>
      </c>
    </row>
    <row r="35" spans="2:18" s="2" customFormat="1">
      <c r="B35">
        <v>-4</v>
      </c>
      <c r="C35">
        <v>0</v>
      </c>
      <c r="D35" s="1">
        <v>15.878500000000001</v>
      </c>
      <c r="E35" s="1">
        <v>16.002600000000001</v>
      </c>
      <c r="F35" s="5">
        <f t="shared" si="0"/>
        <v>-0.12410000000000032</v>
      </c>
      <c r="G35" s="6"/>
      <c r="H35" s="1">
        <v>0.101509</v>
      </c>
      <c r="I35" s="1">
        <v>9.9329799999999996E-2</v>
      </c>
      <c r="J35" s="5">
        <f t="shared" si="1"/>
        <v>2.1792000000000061E-3</v>
      </c>
      <c r="K35" s="6"/>
      <c r="L35" s="1">
        <v>0.3916</v>
      </c>
      <c r="M35" s="1">
        <v>0.47339999999999999</v>
      </c>
      <c r="N35" s="8">
        <f t="shared" si="2"/>
        <v>-8.1799999999999984E-2</v>
      </c>
      <c r="O35" s="7"/>
      <c r="P35" s="1">
        <v>0.3306</v>
      </c>
      <c r="Q35" s="1">
        <v>0.35270000000000001</v>
      </c>
      <c r="R35" s="8">
        <f t="shared" si="3"/>
        <v>-2.2100000000000009E-2</v>
      </c>
    </row>
    <row r="36" spans="2:18" s="2" customFormat="1">
      <c r="B36">
        <v>-3</v>
      </c>
      <c r="C36">
        <v>0</v>
      </c>
      <c r="D36" s="1">
        <v>16.716899999999999</v>
      </c>
      <c r="E36" s="1">
        <v>15.5044</v>
      </c>
      <c r="F36" s="5">
        <f t="shared" si="0"/>
        <v>1.2124999999999986</v>
      </c>
      <c r="G36" s="6"/>
      <c r="H36" s="1">
        <v>0.109345</v>
      </c>
      <c r="I36" s="1">
        <v>9.2272699999999999E-2</v>
      </c>
      <c r="J36" s="5">
        <f t="shared" si="1"/>
        <v>1.7072299999999999E-2</v>
      </c>
      <c r="K36" s="6"/>
      <c r="L36" s="1">
        <v>0.42559999999999998</v>
      </c>
      <c r="M36" s="1">
        <v>0.44469999999999998</v>
      </c>
      <c r="N36" s="8">
        <f t="shared" si="2"/>
        <v>-1.9100000000000006E-2</v>
      </c>
      <c r="O36" s="7"/>
      <c r="P36" s="1">
        <v>0.34310000000000002</v>
      </c>
      <c r="Q36" s="1">
        <v>0.36209999999999998</v>
      </c>
      <c r="R36" s="8">
        <f t="shared" si="3"/>
        <v>-1.8999999999999961E-2</v>
      </c>
    </row>
    <row r="37" spans="2:18" s="2" customFormat="1">
      <c r="B37">
        <v>-2</v>
      </c>
      <c r="C37">
        <v>0</v>
      </c>
      <c r="D37" s="1">
        <v>16.306999999999999</v>
      </c>
      <c r="E37" s="1">
        <v>17.504999999999999</v>
      </c>
      <c r="F37" s="5">
        <f t="shared" si="0"/>
        <v>-1.1980000000000004</v>
      </c>
      <c r="G37" s="6"/>
      <c r="H37" s="1">
        <v>0.100609</v>
      </c>
      <c r="I37" s="1">
        <v>0.109363</v>
      </c>
      <c r="J37" s="5">
        <f t="shared" si="1"/>
        <v>-8.7539999999999979E-3</v>
      </c>
      <c r="K37" s="6"/>
      <c r="L37" s="1">
        <v>0.44440000000000002</v>
      </c>
      <c r="M37" s="1">
        <v>0.42699999999999999</v>
      </c>
      <c r="N37" s="8">
        <f t="shared" si="2"/>
        <v>1.7400000000000027E-2</v>
      </c>
      <c r="O37" s="7"/>
      <c r="P37" s="1">
        <v>0.35289999999999999</v>
      </c>
      <c r="Q37" s="1">
        <v>0.32100000000000001</v>
      </c>
      <c r="R37" s="8">
        <f t="shared" si="3"/>
        <v>3.1899999999999984E-2</v>
      </c>
    </row>
    <row r="38" spans="2:18" s="2" customFormat="1">
      <c r="B38">
        <v>-1</v>
      </c>
      <c r="C38">
        <v>0</v>
      </c>
      <c r="D38" s="1">
        <v>16.900500000000001</v>
      </c>
      <c r="E38" s="1">
        <v>16.674600000000002</v>
      </c>
      <c r="F38" s="5">
        <f t="shared" si="0"/>
        <v>0.22589999999999932</v>
      </c>
      <c r="G38" s="6"/>
      <c r="H38" s="1">
        <v>0.107144</v>
      </c>
      <c r="I38" s="1">
        <v>0.102005</v>
      </c>
      <c r="J38" s="5">
        <f t="shared" si="1"/>
        <v>5.1390000000000047E-3</v>
      </c>
      <c r="K38" s="6"/>
      <c r="L38" s="1">
        <v>0.45429999999999998</v>
      </c>
      <c r="M38" s="1">
        <v>0.47660000000000002</v>
      </c>
      <c r="N38" s="8">
        <f t="shared" si="2"/>
        <v>-2.2300000000000042E-2</v>
      </c>
      <c r="O38" s="7"/>
      <c r="P38" s="1">
        <v>0.33710000000000001</v>
      </c>
      <c r="Q38" s="1">
        <v>0.3483</v>
      </c>
      <c r="R38" s="8">
        <f t="shared" si="3"/>
        <v>-1.1199999999999988E-2</v>
      </c>
    </row>
    <row r="39" spans="2:18" s="2" customFormat="1">
      <c r="B39">
        <v>0</v>
      </c>
      <c r="C39">
        <v>0</v>
      </c>
      <c r="D39" s="1">
        <v>18.139600000000002</v>
      </c>
      <c r="E39" s="1">
        <v>17.831</v>
      </c>
      <c r="F39" s="5">
        <f t="shared" si="0"/>
        <v>0.30860000000000198</v>
      </c>
      <c r="G39" s="6"/>
      <c r="H39" s="1">
        <v>0.10821500000000001</v>
      </c>
      <c r="I39" s="1">
        <v>0.108686</v>
      </c>
      <c r="J39" s="5">
        <f t="shared" si="1"/>
        <v>-4.709999999999992E-4</v>
      </c>
      <c r="K39" s="6"/>
      <c r="L39" s="1">
        <v>0.38429999999999997</v>
      </c>
      <c r="M39" s="1">
        <v>0.43659999999999999</v>
      </c>
      <c r="N39" s="8">
        <f t="shared" si="2"/>
        <v>-5.2300000000000013E-2</v>
      </c>
      <c r="O39" s="7"/>
      <c r="P39" s="1">
        <v>0.29299999999999998</v>
      </c>
      <c r="Q39" s="1">
        <v>0.33689999999999998</v>
      </c>
      <c r="R39" s="8">
        <f t="shared" si="3"/>
        <v>-4.3899999999999995E-2</v>
      </c>
    </row>
    <row r="40" spans="2:18" s="2" customFormat="1">
      <c r="B40">
        <v>1</v>
      </c>
      <c r="C40">
        <v>0</v>
      </c>
      <c r="D40" s="1">
        <v>16.97</v>
      </c>
      <c r="E40" s="1">
        <v>17.6496</v>
      </c>
      <c r="F40" s="5">
        <f t="shared" si="0"/>
        <v>-0.67960000000000065</v>
      </c>
      <c r="G40" s="6"/>
      <c r="H40" s="1">
        <v>0.101312</v>
      </c>
      <c r="I40" s="1">
        <v>0.104629</v>
      </c>
      <c r="J40" s="5">
        <f t="shared" si="1"/>
        <v>-3.3170000000000005E-3</v>
      </c>
      <c r="K40" s="6"/>
      <c r="L40" s="1">
        <v>0.4642</v>
      </c>
      <c r="M40" s="1">
        <v>0.41720000000000002</v>
      </c>
      <c r="N40" s="8">
        <f t="shared" si="2"/>
        <v>4.6999999999999986E-2</v>
      </c>
      <c r="O40" s="7"/>
      <c r="P40" s="1">
        <v>0.3523</v>
      </c>
      <c r="Q40" s="1">
        <v>0.3523</v>
      </c>
      <c r="R40" s="8">
        <f t="shared" si="3"/>
        <v>0</v>
      </c>
    </row>
    <row r="41" spans="2:18" s="2" customFormat="1">
      <c r="B41">
        <v>2</v>
      </c>
      <c r="C41">
        <v>0</v>
      </c>
      <c r="D41" s="1">
        <v>16.473600000000001</v>
      </c>
      <c r="E41" s="1">
        <v>16.141100000000002</v>
      </c>
      <c r="F41" s="5">
        <f t="shared" si="0"/>
        <v>0.33249999999999957</v>
      </c>
      <c r="G41" s="6"/>
      <c r="H41" s="1">
        <v>0.100743</v>
      </c>
      <c r="I41" s="1">
        <v>0.101991</v>
      </c>
      <c r="J41" s="5">
        <f t="shared" si="1"/>
        <v>-1.2479999999999991E-3</v>
      </c>
      <c r="K41" s="6"/>
      <c r="L41" s="1">
        <v>0.44440000000000002</v>
      </c>
      <c r="M41" s="1">
        <v>0.44169999999999998</v>
      </c>
      <c r="N41" s="8">
        <f t="shared" si="2"/>
        <v>2.7000000000000357E-3</v>
      </c>
      <c r="O41" s="7"/>
      <c r="P41" s="1">
        <v>0.36109999999999998</v>
      </c>
      <c r="Q41" s="1">
        <v>0.34029999999999999</v>
      </c>
      <c r="R41" s="8">
        <f t="shared" si="3"/>
        <v>2.0799999999999985E-2</v>
      </c>
    </row>
    <row r="42" spans="2:18" s="2" customFormat="1">
      <c r="B42">
        <v>3</v>
      </c>
      <c r="C42">
        <v>0</v>
      </c>
      <c r="D42" s="1">
        <v>15.6007</v>
      </c>
      <c r="E42" s="1">
        <v>16.017099999999999</v>
      </c>
      <c r="F42" s="5">
        <f t="shared" si="0"/>
        <v>-0.41639999999999944</v>
      </c>
      <c r="G42" s="6"/>
      <c r="H42" s="1">
        <v>9.1289200000000001E-2</v>
      </c>
      <c r="I42" s="1">
        <v>9.4825300000000001E-2</v>
      </c>
      <c r="J42" s="5">
        <f t="shared" si="1"/>
        <v>-3.5361000000000004E-3</v>
      </c>
      <c r="K42" s="6"/>
      <c r="L42" s="1">
        <v>0.45240000000000002</v>
      </c>
      <c r="M42" s="1">
        <v>0.43830000000000002</v>
      </c>
      <c r="N42" s="8">
        <f t="shared" si="2"/>
        <v>1.4100000000000001E-2</v>
      </c>
      <c r="O42" s="7"/>
      <c r="P42" s="1">
        <v>0.36330000000000001</v>
      </c>
      <c r="Q42" s="1">
        <v>0.33739999999999998</v>
      </c>
      <c r="R42" s="8">
        <f t="shared" si="3"/>
        <v>2.5900000000000034E-2</v>
      </c>
    </row>
    <row r="43" spans="2:18" s="2" customFormat="1">
      <c r="B43">
        <v>4</v>
      </c>
      <c r="C43">
        <v>0</v>
      </c>
      <c r="D43" s="1">
        <v>18.301600000000001</v>
      </c>
      <c r="E43" s="1">
        <v>15.702</v>
      </c>
      <c r="F43" s="5">
        <f t="shared" si="0"/>
        <v>2.5996000000000006</v>
      </c>
      <c r="G43" s="6"/>
      <c r="H43" s="1">
        <v>0.11369700000000001</v>
      </c>
      <c r="I43" s="1">
        <v>9.7870100000000002E-2</v>
      </c>
      <c r="J43" s="5">
        <f t="shared" si="1"/>
        <v>1.5826900000000005E-2</v>
      </c>
      <c r="K43" s="6"/>
      <c r="L43" s="1">
        <v>0.36620000000000003</v>
      </c>
      <c r="M43" s="1">
        <v>0.43559999999999999</v>
      </c>
      <c r="N43" s="8">
        <f t="shared" si="2"/>
        <v>-6.9399999999999962E-2</v>
      </c>
      <c r="O43" s="7"/>
      <c r="P43" s="1">
        <v>0.29570000000000002</v>
      </c>
      <c r="Q43" s="1">
        <v>0.35449999999999998</v>
      </c>
      <c r="R43" s="8">
        <f t="shared" si="3"/>
        <v>-5.8799999999999963E-2</v>
      </c>
    </row>
    <row r="44" spans="2:18" s="2" customFormat="1">
      <c r="B44">
        <v>5</v>
      </c>
      <c r="C44">
        <v>0</v>
      </c>
      <c r="D44" s="1">
        <v>16.089099999999998</v>
      </c>
      <c r="E44" s="1">
        <v>15.3871</v>
      </c>
      <c r="F44" s="5">
        <f t="shared" si="0"/>
        <v>0.70199999999999818</v>
      </c>
      <c r="G44" s="6"/>
      <c r="H44" s="1">
        <v>9.7421800000000003E-2</v>
      </c>
      <c r="I44" s="1">
        <v>9.6748899999999999E-2</v>
      </c>
      <c r="J44" s="5">
        <f t="shared" si="1"/>
        <v>6.7290000000000405E-4</v>
      </c>
      <c r="K44" s="6"/>
      <c r="L44" s="1">
        <v>0.44440000000000002</v>
      </c>
      <c r="M44" s="1">
        <v>0.45150000000000001</v>
      </c>
      <c r="N44" s="8">
        <f t="shared" si="2"/>
        <v>-7.0999999999999952E-3</v>
      </c>
      <c r="O44" s="7"/>
      <c r="P44" s="1">
        <v>0.34699999999999998</v>
      </c>
      <c r="Q44" s="1">
        <v>0.3407</v>
      </c>
      <c r="R44" s="8">
        <f t="shared" si="3"/>
        <v>6.2999999999999723E-3</v>
      </c>
    </row>
    <row r="45" spans="2:18" s="2" customFormat="1">
      <c r="B45">
        <v>5</v>
      </c>
      <c r="C45">
        <v>1</v>
      </c>
      <c r="D45" s="1">
        <v>15.969900000000001</v>
      </c>
      <c r="E45" s="1">
        <v>16.278199999999998</v>
      </c>
      <c r="F45" s="5">
        <f t="shared" si="0"/>
        <v>-0.30829999999999735</v>
      </c>
      <c r="G45" s="6"/>
      <c r="H45" s="1">
        <v>9.9464399999999994E-2</v>
      </c>
      <c r="I45" s="1">
        <v>0.10508199999999999</v>
      </c>
      <c r="J45" s="5">
        <f t="shared" si="1"/>
        <v>-5.6176000000000004E-3</v>
      </c>
      <c r="K45" s="6"/>
      <c r="L45" s="1">
        <v>0.50439999999999996</v>
      </c>
      <c r="M45" s="1">
        <v>0.45800000000000002</v>
      </c>
      <c r="N45" s="8">
        <f t="shared" si="2"/>
        <v>4.6399999999999941E-2</v>
      </c>
      <c r="O45" s="7"/>
      <c r="P45" s="1">
        <v>0.39029999999999998</v>
      </c>
      <c r="Q45" s="1">
        <v>0.34770000000000001</v>
      </c>
      <c r="R45" s="8">
        <f t="shared" si="3"/>
        <v>4.2599999999999971E-2</v>
      </c>
    </row>
    <row r="46" spans="2:18" s="2" customFormat="1">
      <c r="B46">
        <v>4</v>
      </c>
      <c r="C46">
        <v>1</v>
      </c>
      <c r="D46" s="1">
        <v>13.952400000000001</v>
      </c>
      <c r="E46" s="1">
        <v>14.193899999999999</v>
      </c>
      <c r="F46" s="5">
        <f t="shared" si="0"/>
        <v>-0.24149999999999849</v>
      </c>
      <c r="G46" s="6"/>
      <c r="H46" s="1">
        <v>9.2439400000000005E-2</v>
      </c>
      <c r="I46" s="1">
        <v>9.1694100000000001E-2</v>
      </c>
      <c r="J46" s="5">
        <f t="shared" si="1"/>
        <v>7.4530000000000429E-4</v>
      </c>
      <c r="K46" s="6"/>
      <c r="L46" s="1">
        <v>0.42509999999999998</v>
      </c>
      <c r="M46" s="1">
        <v>0.45850000000000002</v>
      </c>
      <c r="N46" s="8">
        <f t="shared" si="2"/>
        <v>-3.3400000000000041E-2</v>
      </c>
      <c r="O46" s="7"/>
      <c r="P46" s="1">
        <v>0.33189999999999997</v>
      </c>
      <c r="Q46" s="1">
        <v>0.37009999999999998</v>
      </c>
      <c r="R46" s="8">
        <f t="shared" si="3"/>
        <v>-3.8200000000000012E-2</v>
      </c>
    </row>
    <row r="47" spans="2:18" s="2" customFormat="1">
      <c r="B47">
        <v>3</v>
      </c>
      <c r="C47">
        <v>1</v>
      </c>
      <c r="D47" s="1">
        <v>14.6243</v>
      </c>
      <c r="E47" s="1">
        <v>17.534700000000001</v>
      </c>
      <c r="F47" s="5">
        <f t="shared" si="0"/>
        <v>-2.910400000000001</v>
      </c>
      <c r="G47" s="6"/>
      <c r="H47" s="1">
        <v>9.1523199999999999E-2</v>
      </c>
      <c r="I47" s="1">
        <v>0.110762</v>
      </c>
      <c r="J47" s="5">
        <f t="shared" si="1"/>
        <v>-1.92388E-2</v>
      </c>
      <c r="K47" s="6"/>
      <c r="L47" s="1">
        <v>0.51400000000000001</v>
      </c>
      <c r="M47" s="1">
        <v>0.36699999999999999</v>
      </c>
      <c r="N47" s="8">
        <f t="shared" si="2"/>
        <v>0.14700000000000002</v>
      </c>
      <c r="O47" s="7"/>
      <c r="P47" s="1">
        <v>0.39989999999999998</v>
      </c>
      <c r="Q47" s="1">
        <v>0.28910000000000002</v>
      </c>
      <c r="R47" s="8">
        <f t="shared" si="3"/>
        <v>0.11079999999999995</v>
      </c>
    </row>
    <row r="48" spans="2:18" s="2" customFormat="1">
      <c r="B48">
        <v>2</v>
      </c>
      <c r="C48">
        <v>1</v>
      </c>
      <c r="D48" s="1">
        <v>14.675599999999999</v>
      </c>
      <c r="E48" s="1">
        <v>16.886600000000001</v>
      </c>
      <c r="F48" s="5">
        <f t="shared" si="0"/>
        <v>-2.2110000000000021</v>
      </c>
      <c r="G48" s="6"/>
      <c r="H48" s="1">
        <v>9.6728499999999995E-2</v>
      </c>
      <c r="I48" s="1">
        <v>0.10647</v>
      </c>
      <c r="J48" s="5">
        <f t="shared" si="1"/>
        <v>-9.7415000000000002E-3</v>
      </c>
      <c r="K48" s="6"/>
      <c r="L48" s="1">
        <v>0.50849999999999995</v>
      </c>
      <c r="M48" s="1">
        <v>0.44319999999999998</v>
      </c>
      <c r="N48" s="8">
        <f t="shared" si="2"/>
        <v>6.5299999999999969E-2</v>
      </c>
      <c r="O48" s="7"/>
      <c r="P48" s="1">
        <v>0.39900000000000002</v>
      </c>
      <c r="Q48" s="1">
        <v>0.35220000000000001</v>
      </c>
      <c r="R48" s="8">
        <f t="shared" si="3"/>
        <v>4.6800000000000008E-2</v>
      </c>
    </row>
    <row r="49" spans="2:18" s="2" customFormat="1">
      <c r="B49">
        <v>1</v>
      </c>
      <c r="C49">
        <v>1</v>
      </c>
      <c r="D49" s="1">
        <v>16.180800000000001</v>
      </c>
      <c r="E49" s="1">
        <v>14.722200000000001</v>
      </c>
      <c r="F49" s="5">
        <f t="shared" si="0"/>
        <v>1.4586000000000006</v>
      </c>
      <c r="G49" s="6"/>
      <c r="H49" s="1">
        <v>0.10113900000000001</v>
      </c>
      <c r="I49" s="1">
        <v>8.6243100000000003E-2</v>
      </c>
      <c r="J49" s="5">
        <f t="shared" si="1"/>
        <v>1.4895900000000004E-2</v>
      </c>
      <c r="K49" s="6"/>
      <c r="L49" s="1">
        <v>0.41339999999999999</v>
      </c>
      <c r="M49" s="1">
        <v>0.52829999999999999</v>
      </c>
      <c r="N49" s="8">
        <f t="shared" si="2"/>
        <v>-0.1149</v>
      </c>
      <c r="O49" s="7"/>
      <c r="P49" s="1">
        <v>0.33139999999999997</v>
      </c>
      <c r="Q49" s="1">
        <v>0.41060000000000002</v>
      </c>
      <c r="R49" s="8">
        <f t="shared" si="3"/>
        <v>-7.9200000000000048E-2</v>
      </c>
    </row>
    <row r="50" spans="2:18" s="2" customFormat="1">
      <c r="B50">
        <v>0</v>
      </c>
      <c r="C50">
        <v>1</v>
      </c>
      <c r="D50" s="1">
        <v>16.071400000000001</v>
      </c>
      <c r="E50" s="1">
        <v>17.452200000000001</v>
      </c>
      <c r="F50" s="5">
        <f t="shared" si="0"/>
        <v>-1.3808000000000007</v>
      </c>
      <c r="G50" s="6"/>
      <c r="H50" s="1">
        <v>9.3162099999999998E-2</v>
      </c>
      <c r="I50" s="1">
        <v>0.109432</v>
      </c>
      <c r="J50" s="5">
        <f t="shared" si="1"/>
        <v>-1.6269900000000004E-2</v>
      </c>
      <c r="K50" s="6"/>
      <c r="L50" s="1">
        <v>0.48920000000000002</v>
      </c>
      <c r="M50" s="1">
        <v>0.4274</v>
      </c>
      <c r="N50" s="8">
        <f t="shared" si="2"/>
        <v>6.1800000000000022E-2</v>
      </c>
      <c r="O50" s="7"/>
      <c r="P50" s="1">
        <v>0.39479999999999998</v>
      </c>
      <c r="Q50" s="1">
        <v>0.3337</v>
      </c>
      <c r="R50" s="8">
        <f t="shared" si="3"/>
        <v>6.1099999999999988E-2</v>
      </c>
    </row>
    <row r="51" spans="2:18" s="2" customFormat="1">
      <c r="B51">
        <v>-1</v>
      </c>
      <c r="C51">
        <v>1</v>
      </c>
      <c r="D51" s="1">
        <v>16.490300000000001</v>
      </c>
      <c r="E51" s="1">
        <v>17.339600000000001</v>
      </c>
      <c r="F51" s="5">
        <f t="shared" si="0"/>
        <v>-0.8492999999999995</v>
      </c>
      <c r="G51" s="6"/>
      <c r="H51" s="1">
        <v>0.101857</v>
      </c>
      <c r="I51" s="1">
        <v>0.109116</v>
      </c>
      <c r="J51" s="5">
        <f t="shared" si="1"/>
        <v>-7.2590000000000016E-3</v>
      </c>
      <c r="K51" s="6"/>
      <c r="L51" s="1">
        <v>0.46970000000000001</v>
      </c>
      <c r="M51" s="1">
        <v>0.40770000000000001</v>
      </c>
      <c r="N51" s="8">
        <f t="shared" si="2"/>
        <v>6.2E-2</v>
      </c>
      <c r="O51" s="7"/>
      <c r="P51" s="1">
        <v>0.36449999999999999</v>
      </c>
      <c r="Q51" s="1">
        <v>0.31919999999999998</v>
      </c>
      <c r="R51" s="8">
        <f t="shared" si="3"/>
        <v>4.5300000000000007E-2</v>
      </c>
    </row>
    <row r="52" spans="2:18" s="2" customFormat="1">
      <c r="B52">
        <v>-2</v>
      </c>
      <c r="C52">
        <v>1</v>
      </c>
      <c r="D52" s="1">
        <v>16.905200000000001</v>
      </c>
      <c r="E52" s="1">
        <v>17.067599999999999</v>
      </c>
      <c r="F52" s="5">
        <f t="shared" si="0"/>
        <v>-0.1623999999999981</v>
      </c>
      <c r="G52" s="6"/>
      <c r="H52" s="1">
        <v>0.108556</v>
      </c>
      <c r="I52" s="1">
        <v>0.105086</v>
      </c>
      <c r="J52" s="5">
        <f t="shared" si="1"/>
        <v>3.4700000000000009E-3</v>
      </c>
      <c r="K52" s="6"/>
      <c r="L52" s="1">
        <v>0.43530000000000002</v>
      </c>
      <c r="M52" s="1">
        <v>0.44519999999999998</v>
      </c>
      <c r="N52" s="8">
        <f t="shared" si="2"/>
        <v>-9.8999999999999644E-3</v>
      </c>
      <c r="O52" s="7"/>
      <c r="P52" s="1">
        <v>0.3226</v>
      </c>
      <c r="Q52" s="1">
        <v>0.34739999999999999</v>
      </c>
      <c r="R52" s="8">
        <f t="shared" si="3"/>
        <v>-2.4799999999999989E-2</v>
      </c>
    </row>
    <row r="53" spans="2:18" s="2" customFormat="1">
      <c r="B53">
        <v>-3</v>
      </c>
      <c r="C53">
        <v>1</v>
      </c>
      <c r="D53" s="1">
        <v>16.681999999999999</v>
      </c>
      <c r="E53" s="1">
        <v>17.082000000000001</v>
      </c>
      <c r="F53" s="5">
        <f t="shared" si="0"/>
        <v>-0.40000000000000213</v>
      </c>
      <c r="G53" s="6"/>
      <c r="H53" s="1">
        <v>0.10698000000000001</v>
      </c>
      <c r="I53" s="1">
        <v>0.10824</v>
      </c>
      <c r="J53" s="5">
        <f t="shared" si="1"/>
        <v>-1.2599999999999972E-3</v>
      </c>
      <c r="K53" s="6"/>
      <c r="L53" s="1">
        <v>0.41799999999999998</v>
      </c>
      <c r="M53" s="1">
        <v>0.42559999999999998</v>
      </c>
      <c r="N53" s="8">
        <f t="shared" si="2"/>
        <v>-7.5999999999999956E-3</v>
      </c>
      <c r="O53" s="7"/>
      <c r="P53" s="1">
        <v>0.31740000000000002</v>
      </c>
      <c r="Q53" s="1">
        <v>0.31719999999999998</v>
      </c>
      <c r="R53" s="8">
        <f t="shared" si="3"/>
        <v>2.0000000000003348E-4</v>
      </c>
    </row>
    <row r="54" spans="2:18" s="2" customFormat="1">
      <c r="B54">
        <v>-4</v>
      </c>
      <c r="C54">
        <v>1</v>
      </c>
      <c r="D54" s="1">
        <v>16.310500000000001</v>
      </c>
      <c r="E54" s="1">
        <v>16.684699999999999</v>
      </c>
      <c r="F54" s="5">
        <f t="shared" si="0"/>
        <v>-0.37419999999999831</v>
      </c>
      <c r="G54" s="6"/>
      <c r="H54" s="1">
        <v>0.10277500000000001</v>
      </c>
      <c r="I54" s="1">
        <v>0.106234</v>
      </c>
      <c r="J54" s="5">
        <f t="shared" si="1"/>
        <v>-3.4589999999999899E-3</v>
      </c>
      <c r="K54" s="6"/>
      <c r="L54" s="1">
        <v>0.45800000000000002</v>
      </c>
      <c r="M54" s="1">
        <v>0.39360000000000001</v>
      </c>
      <c r="N54" s="8">
        <f t="shared" si="2"/>
        <v>6.4400000000000013E-2</v>
      </c>
      <c r="O54" s="7"/>
      <c r="P54" s="1">
        <v>0.35909999999999997</v>
      </c>
      <c r="Q54" s="1">
        <v>0.29420000000000002</v>
      </c>
      <c r="R54" s="8">
        <f t="shared" si="3"/>
        <v>6.4899999999999958E-2</v>
      </c>
    </row>
    <row r="55" spans="2:18" s="2" customFormat="1">
      <c r="B55">
        <v>-5</v>
      </c>
      <c r="C55">
        <v>1</v>
      </c>
      <c r="D55" s="1">
        <v>15.113300000000001</v>
      </c>
      <c r="E55" s="1">
        <v>14.062900000000001</v>
      </c>
      <c r="F55" s="5">
        <f t="shared" si="0"/>
        <v>1.0503999999999998</v>
      </c>
      <c r="G55" s="6"/>
      <c r="H55" s="1">
        <v>9.6691799999999994E-2</v>
      </c>
      <c r="I55" s="1">
        <v>8.3071000000000006E-2</v>
      </c>
      <c r="J55" s="5">
        <f t="shared" si="1"/>
        <v>1.3620799999999988E-2</v>
      </c>
      <c r="K55" s="6"/>
      <c r="L55" s="1">
        <v>0.49390000000000001</v>
      </c>
      <c r="M55" s="1">
        <v>0.50539999999999996</v>
      </c>
      <c r="N55" s="8">
        <f t="shared" si="2"/>
        <v>-1.1499999999999955E-2</v>
      </c>
      <c r="O55" s="7"/>
      <c r="P55" s="1">
        <v>0.36699999999999999</v>
      </c>
      <c r="Q55" s="1">
        <v>0.40329999999999999</v>
      </c>
      <c r="R55" s="8">
        <f t="shared" si="3"/>
        <v>-3.6299999999999999E-2</v>
      </c>
    </row>
    <row r="56" spans="2:18" s="2" customFormat="1">
      <c r="B56">
        <v>-4</v>
      </c>
      <c r="C56">
        <v>2</v>
      </c>
      <c r="D56" s="1">
        <v>16.393899999999999</v>
      </c>
      <c r="E56" s="1">
        <v>15.9368</v>
      </c>
      <c r="F56" s="5">
        <f t="shared" si="0"/>
        <v>0.45709999999999873</v>
      </c>
      <c r="G56" s="6"/>
      <c r="H56" s="1">
        <v>0.102034</v>
      </c>
      <c r="I56" s="1">
        <v>9.6334199999999995E-2</v>
      </c>
      <c r="J56" s="5">
        <f t="shared" si="1"/>
        <v>5.6998000000000049E-3</v>
      </c>
      <c r="K56" s="6"/>
      <c r="L56" s="1">
        <v>0.46139999999999998</v>
      </c>
      <c r="M56" s="1">
        <v>0.46510000000000001</v>
      </c>
      <c r="N56" s="8">
        <f t="shared" si="2"/>
        <v>-3.7000000000000366E-3</v>
      </c>
      <c r="O56" s="7"/>
      <c r="P56" s="1">
        <v>0.35720000000000002</v>
      </c>
      <c r="Q56" s="1">
        <v>0.35549999999999998</v>
      </c>
      <c r="R56" s="8">
        <f t="shared" si="3"/>
        <v>1.7000000000000348E-3</v>
      </c>
    </row>
    <row r="57" spans="2:18" s="2" customFormat="1">
      <c r="B57">
        <v>-3</v>
      </c>
      <c r="C57">
        <v>2</v>
      </c>
      <c r="D57" s="1">
        <v>15.9079</v>
      </c>
      <c r="E57" s="1">
        <v>15.518000000000001</v>
      </c>
      <c r="F57" s="5">
        <f t="shared" si="0"/>
        <v>0.38989999999999903</v>
      </c>
      <c r="G57" s="6"/>
      <c r="H57" s="1">
        <v>0.106918</v>
      </c>
      <c r="I57" s="1">
        <v>0.10091</v>
      </c>
      <c r="J57" s="5">
        <f t="shared" si="1"/>
        <v>6.0079999999999995E-3</v>
      </c>
      <c r="K57" s="6"/>
      <c r="L57" s="1">
        <v>0.439</v>
      </c>
      <c r="M57" s="1">
        <v>0.43969999999999998</v>
      </c>
      <c r="N57" s="8">
        <f t="shared" si="2"/>
        <v>-6.9999999999997842E-4</v>
      </c>
      <c r="O57" s="7"/>
      <c r="P57" s="1">
        <v>0.32569999999999999</v>
      </c>
      <c r="Q57" s="1">
        <v>0.35589999999999999</v>
      </c>
      <c r="R57" s="8">
        <f t="shared" si="3"/>
        <v>-3.0200000000000005E-2</v>
      </c>
    </row>
    <row r="58" spans="2:18" s="2" customFormat="1">
      <c r="B58">
        <v>-2</v>
      </c>
      <c r="C58">
        <v>2</v>
      </c>
      <c r="D58" s="1">
        <v>18.287400000000002</v>
      </c>
      <c r="E58" s="1">
        <v>16.924199999999999</v>
      </c>
      <c r="F58" s="5">
        <f t="shared" si="0"/>
        <v>1.3632000000000026</v>
      </c>
      <c r="G58" s="6"/>
      <c r="H58" s="1">
        <v>0.11866699999999999</v>
      </c>
      <c r="I58" s="1">
        <v>0.101239</v>
      </c>
      <c r="J58" s="5">
        <f t="shared" si="1"/>
        <v>1.7427999999999999E-2</v>
      </c>
      <c r="K58" s="6"/>
      <c r="L58" s="1">
        <v>0.3725</v>
      </c>
      <c r="M58" s="1">
        <v>0.44130000000000003</v>
      </c>
      <c r="N58" s="8">
        <f t="shared" si="2"/>
        <v>-6.8800000000000028E-2</v>
      </c>
      <c r="O58" s="7"/>
      <c r="P58" s="1">
        <v>0.29709999999999998</v>
      </c>
      <c r="Q58" s="1">
        <v>0.35199999999999998</v>
      </c>
      <c r="R58" s="8">
        <f t="shared" si="3"/>
        <v>-5.4900000000000004E-2</v>
      </c>
    </row>
    <row r="59" spans="2:18" s="2" customFormat="1">
      <c r="B59">
        <v>-1</v>
      </c>
      <c r="C59">
        <v>2</v>
      </c>
      <c r="D59" s="1">
        <v>15.6289</v>
      </c>
      <c r="E59" s="1">
        <v>17.1265</v>
      </c>
      <c r="F59" s="5">
        <f t="shared" si="0"/>
        <v>-1.4976000000000003</v>
      </c>
      <c r="G59" s="6"/>
      <c r="H59" s="1">
        <v>0.10191699999999999</v>
      </c>
      <c r="I59" s="1">
        <v>0.109435</v>
      </c>
      <c r="J59" s="5">
        <f t="shared" si="1"/>
        <v>-7.5180000000000108E-3</v>
      </c>
      <c r="K59" s="6"/>
      <c r="L59" s="1">
        <v>0.42720000000000002</v>
      </c>
      <c r="M59" s="1">
        <v>0.40670000000000001</v>
      </c>
      <c r="N59" s="8">
        <f t="shared" si="2"/>
        <v>2.0500000000000018E-2</v>
      </c>
      <c r="O59" s="7"/>
      <c r="P59" s="1">
        <v>0.34520000000000001</v>
      </c>
      <c r="Q59" s="1">
        <v>0.31769999999999998</v>
      </c>
      <c r="R59" s="8">
        <f t="shared" si="3"/>
        <v>2.7500000000000024E-2</v>
      </c>
    </row>
    <row r="60" spans="2:18" s="2" customFormat="1">
      <c r="B60">
        <v>0</v>
      </c>
      <c r="C60">
        <v>2</v>
      </c>
      <c r="D60" s="1">
        <v>15.6805</v>
      </c>
      <c r="E60" s="1">
        <v>17.7911</v>
      </c>
      <c r="F60" s="5">
        <f t="shared" si="0"/>
        <v>-2.1105999999999998</v>
      </c>
      <c r="G60" s="6"/>
      <c r="H60" s="1">
        <v>9.4997600000000001E-2</v>
      </c>
      <c r="I60" s="1">
        <v>0.10623299999999999</v>
      </c>
      <c r="J60" s="5">
        <f t="shared" si="1"/>
        <v>-1.1235399999999993E-2</v>
      </c>
      <c r="K60" s="6"/>
      <c r="L60" s="1">
        <v>0.45750000000000002</v>
      </c>
      <c r="M60" s="1">
        <v>0.45689999999999997</v>
      </c>
      <c r="N60" s="8">
        <f t="shared" si="2"/>
        <v>6.0000000000004494E-4</v>
      </c>
      <c r="O60" s="7"/>
      <c r="P60" s="1">
        <v>0.378</v>
      </c>
      <c r="Q60" s="1">
        <v>0.36840000000000001</v>
      </c>
      <c r="R60" s="8">
        <f t="shared" si="3"/>
        <v>9.5999999999999974E-3</v>
      </c>
    </row>
    <row r="61" spans="2:18" s="2" customFormat="1">
      <c r="B61">
        <v>1</v>
      </c>
      <c r="C61">
        <v>2</v>
      </c>
      <c r="D61" s="1">
        <v>14.690899999999999</v>
      </c>
      <c r="E61" s="1">
        <v>14.1073</v>
      </c>
      <c r="F61" s="5">
        <f t="shared" si="0"/>
        <v>0.58359999999999879</v>
      </c>
      <c r="G61" s="6"/>
      <c r="H61" s="1">
        <v>9.2727100000000007E-2</v>
      </c>
      <c r="I61" s="1">
        <v>8.7357599999999994E-2</v>
      </c>
      <c r="J61" s="5">
        <f t="shared" si="1"/>
        <v>5.3695000000000132E-3</v>
      </c>
      <c r="K61" s="6"/>
      <c r="L61" s="1">
        <v>0.50329999999999997</v>
      </c>
      <c r="M61" s="1">
        <v>0.48949999999999999</v>
      </c>
      <c r="N61" s="8">
        <f t="shared" si="2"/>
        <v>1.3799999999999979E-2</v>
      </c>
      <c r="O61" s="7"/>
      <c r="P61" s="1">
        <v>0.3861</v>
      </c>
      <c r="Q61" s="1">
        <v>0.35589999999999999</v>
      </c>
      <c r="R61" s="8">
        <f t="shared" si="3"/>
        <v>3.0200000000000005E-2</v>
      </c>
    </row>
    <row r="62" spans="2:18" s="2" customFormat="1">
      <c r="B62">
        <v>2</v>
      </c>
      <c r="C62">
        <v>2</v>
      </c>
      <c r="D62" s="1">
        <v>16.483000000000001</v>
      </c>
      <c r="E62" s="1">
        <v>16.682099999999998</v>
      </c>
      <c r="F62" s="5">
        <f t="shared" si="0"/>
        <v>-0.19909999999999783</v>
      </c>
      <c r="G62" s="6"/>
      <c r="H62" s="1">
        <v>0.105047</v>
      </c>
      <c r="I62" s="1">
        <v>0.114257</v>
      </c>
      <c r="J62" s="5">
        <f t="shared" si="1"/>
        <v>-9.209999999999996E-3</v>
      </c>
      <c r="K62" s="6"/>
      <c r="L62" s="1">
        <v>0.49680000000000002</v>
      </c>
      <c r="M62" s="1">
        <v>0.3846</v>
      </c>
      <c r="N62" s="8">
        <f t="shared" si="2"/>
        <v>0.11220000000000002</v>
      </c>
      <c r="O62" s="7"/>
      <c r="P62" s="1">
        <v>0.37240000000000001</v>
      </c>
      <c r="Q62" s="1">
        <v>0.29339999999999999</v>
      </c>
      <c r="R62" s="8">
        <f t="shared" si="3"/>
        <v>7.9000000000000015E-2</v>
      </c>
    </row>
    <row r="63" spans="2:18" s="2" customFormat="1">
      <c r="B63">
        <v>3</v>
      </c>
      <c r="C63">
        <v>2</v>
      </c>
      <c r="D63" s="1">
        <v>15.9399</v>
      </c>
      <c r="E63" s="1">
        <v>17.022200000000002</v>
      </c>
      <c r="F63" s="5">
        <f t="shared" si="0"/>
        <v>-1.0823000000000018</v>
      </c>
      <c r="G63" s="6"/>
      <c r="H63" s="1">
        <v>9.9579000000000001E-2</v>
      </c>
      <c r="I63" s="1">
        <v>0.107118</v>
      </c>
      <c r="J63" s="5">
        <f t="shared" si="1"/>
        <v>-7.539000000000004E-3</v>
      </c>
      <c r="K63" s="6"/>
      <c r="L63" s="1">
        <v>0.42280000000000001</v>
      </c>
      <c r="M63" s="1">
        <v>0.4783</v>
      </c>
      <c r="N63" s="8">
        <f t="shared" si="2"/>
        <v>-5.5499999999999994E-2</v>
      </c>
      <c r="O63" s="7"/>
      <c r="P63" s="1">
        <v>0.34029999999999999</v>
      </c>
      <c r="Q63" s="1">
        <v>0.35139999999999999</v>
      </c>
      <c r="R63" s="8">
        <f t="shared" si="3"/>
        <v>-1.1099999999999999E-2</v>
      </c>
    </row>
    <row r="64" spans="2:18" s="2" customFormat="1">
      <c r="B64">
        <v>4</v>
      </c>
      <c r="C64">
        <v>2</v>
      </c>
      <c r="D64" s="1">
        <v>15.787699999999999</v>
      </c>
      <c r="E64" s="1">
        <v>15.402200000000001</v>
      </c>
      <c r="F64" s="5">
        <f t="shared" si="0"/>
        <v>0.38549999999999862</v>
      </c>
      <c r="G64" s="6"/>
      <c r="H64" s="1">
        <v>9.9642300000000003E-2</v>
      </c>
      <c r="I64" s="1">
        <v>9.8763000000000004E-2</v>
      </c>
      <c r="J64" s="5">
        <f t="shared" si="1"/>
        <v>8.7929999999999953E-4</v>
      </c>
      <c r="K64" s="6"/>
      <c r="L64" s="1">
        <v>0.41470000000000001</v>
      </c>
      <c r="M64" s="1">
        <v>0.43080000000000002</v>
      </c>
      <c r="N64" s="8">
        <f t="shared" si="2"/>
        <v>-1.6100000000000003E-2</v>
      </c>
      <c r="O64" s="7"/>
      <c r="P64" s="1">
        <v>0.31259999999999999</v>
      </c>
      <c r="Q64" s="1">
        <v>0.33139999999999997</v>
      </c>
      <c r="R64" s="8">
        <f t="shared" si="3"/>
        <v>-1.8799999999999983E-2</v>
      </c>
    </row>
    <row r="65" spans="2:18" s="2" customFormat="1">
      <c r="B65">
        <v>3</v>
      </c>
      <c r="C65">
        <v>3</v>
      </c>
      <c r="D65" s="1">
        <v>15.879899999999999</v>
      </c>
      <c r="E65" s="1">
        <v>16.331399999999999</v>
      </c>
      <c r="F65" s="5">
        <f t="shared" si="0"/>
        <v>-0.45149999999999935</v>
      </c>
      <c r="G65" s="6"/>
      <c r="H65" s="1">
        <v>0.10007199999999999</v>
      </c>
      <c r="I65" s="1">
        <v>0.104005</v>
      </c>
      <c r="J65" s="5">
        <f t="shared" si="1"/>
        <v>-3.9330000000000059E-3</v>
      </c>
      <c r="K65" s="6"/>
      <c r="L65" s="1">
        <v>0.46189999999999998</v>
      </c>
      <c r="M65" s="1">
        <v>0.42830000000000001</v>
      </c>
      <c r="N65" s="8">
        <f t="shared" si="2"/>
        <v>3.3599999999999963E-2</v>
      </c>
      <c r="O65" s="7"/>
      <c r="P65" s="1">
        <v>0.38350000000000001</v>
      </c>
      <c r="Q65" s="1">
        <v>0.33810000000000001</v>
      </c>
      <c r="R65" s="8">
        <f t="shared" si="3"/>
        <v>4.5399999999999996E-2</v>
      </c>
    </row>
    <row r="66" spans="2:18" s="2" customFormat="1">
      <c r="B66">
        <v>1</v>
      </c>
      <c r="C66">
        <v>3</v>
      </c>
      <c r="D66" s="1">
        <v>13.9885</v>
      </c>
      <c r="E66" s="1">
        <v>15.044600000000001</v>
      </c>
      <c r="F66" s="5">
        <f t="shared" si="0"/>
        <v>-1.0561000000000007</v>
      </c>
      <c r="G66" s="6"/>
      <c r="H66" s="1">
        <v>8.4746100000000005E-2</v>
      </c>
      <c r="I66" s="1">
        <v>9.5783999999999994E-2</v>
      </c>
      <c r="J66" s="5">
        <f t="shared" si="1"/>
        <v>-1.1037899999999989E-2</v>
      </c>
      <c r="K66" s="6"/>
      <c r="L66" s="1">
        <v>0.51219999999999999</v>
      </c>
      <c r="M66" s="1">
        <v>0.48430000000000001</v>
      </c>
      <c r="N66" s="8">
        <f t="shared" si="2"/>
        <v>2.789999999999998E-2</v>
      </c>
      <c r="O66" s="7"/>
      <c r="P66" s="1">
        <v>0.43530000000000002</v>
      </c>
      <c r="Q66" s="1">
        <v>0.3775</v>
      </c>
      <c r="R66" s="8">
        <f t="shared" si="3"/>
        <v>5.7800000000000018E-2</v>
      </c>
    </row>
    <row r="67" spans="2:18" s="2" customFormat="1">
      <c r="B67">
        <v>0</v>
      </c>
      <c r="C67">
        <v>3</v>
      </c>
      <c r="D67" s="1">
        <v>16.415299999999998</v>
      </c>
      <c r="E67" s="1">
        <v>15.714700000000001</v>
      </c>
      <c r="F67" s="5">
        <f t="shared" si="0"/>
        <v>0.70059999999999789</v>
      </c>
      <c r="G67" s="6"/>
      <c r="H67" s="1">
        <v>0.10556699999999999</v>
      </c>
      <c r="I67" s="1">
        <v>0.103182</v>
      </c>
      <c r="J67" s="5">
        <f t="shared" si="1"/>
        <v>2.3849999999999982E-3</v>
      </c>
      <c r="K67" s="6"/>
      <c r="L67" s="1">
        <v>0.42970000000000003</v>
      </c>
      <c r="M67" s="1">
        <v>0.43130000000000002</v>
      </c>
      <c r="N67" s="8">
        <f t="shared" si="2"/>
        <v>-1.5999999999999903E-3</v>
      </c>
      <c r="O67" s="7"/>
      <c r="P67" s="1">
        <v>0.34200000000000003</v>
      </c>
      <c r="Q67" s="1">
        <v>0.3049</v>
      </c>
      <c r="R67" s="8">
        <f t="shared" si="3"/>
        <v>3.7100000000000022E-2</v>
      </c>
    </row>
    <row r="68" spans="2:18" s="2" customFormat="1">
      <c r="B68">
        <v>-1</v>
      </c>
      <c r="C68">
        <v>3</v>
      </c>
      <c r="D68" s="1">
        <v>15.3218</v>
      </c>
      <c r="E68" s="1">
        <v>15.705500000000001</v>
      </c>
      <c r="F68" s="5">
        <f t="shared" ref="F68:F73" si="4">D68-E68</f>
        <v>-0.38370000000000104</v>
      </c>
      <c r="G68" s="6"/>
      <c r="H68" s="1">
        <v>9.4492199999999998E-2</v>
      </c>
      <c r="I68" s="1">
        <v>9.6566200000000005E-2</v>
      </c>
      <c r="J68" s="5">
        <f t="shared" ref="J68:J73" si="5">H68-I68</f>
        <v>-2.0740000000000064E-3</v>
      </c>
      <c r="K68" s="6"/>
      <c r="L68" s="1">
        <v>0.44729999999999998</v>
      </c>
      <c r="M68" s="1">
        <v>0.47249999999999998</v>
      </c>
      <c r="N68" s="8">
        <f t="shared" ref="N68:N73" si="6">L68-M68</f>
        <v>-2.52E-2</v>
      </c>
      <c r="O68" s="7"/>
      <c r="P68" s="1">
        <v>0.35039999999999999</v>
      </c>
      <c r="Q68" s="1">
        <v>0.39460000000000001</v>
      </c>
      <c r="R68" s="8">
        <f t="shared" ref="R68:R73" si="7">P68-Q68</f>
        <v>-4.4200000000000017E-2</v>
      </c>
    </row>
    <row r="69" spans="2:18" s="2" customFormat="1">
      <c r="B69">
        <v>-2</v>
      </c>
      <c r="C69">
        <v>3</v>
      </c>
      <c r="D69" s="1">
        <v>14.5396</v>
      </c>
      <c r="E69" s="1">
        <v>14.148099999999999</v>
      </c>
      <c r="F69" s="5">
        <f t="shared" si="4"/>
        <v>0.39150000000000063</v>
      </c>
      <c r="G69" s="6"/>
      <c r="H69" s="1">
        <v>9.1125300000000006E-2</v>
      </c>
      <c r="I69" s="1">
        <v>9.1266899999999998E-2</v>
      </c>
      <c r="J69" s="5">
        <f t="shared" si="5"/>
        <v>-1.4159999999999173E-4</v>
      </c>
      <c r="K69" s="6"/>
      <c r="L69" s="1">
        <v>0.46579999999999999</v>
      </c>
      <c r="M69" s="1">
        <v>0.48509999999999998</v>
      </c>
      <c r="N69" s="8">
        <f t="shared" si="6"/>
        <v>-1.9299999999999984E-2</v>
      </c>
      <c r="O69" s="7"/>
      <c r="P69" s="1">
        <v>0.37019999999999997</v>
      </c>
      <c r="Q69" s="1">
        <v>0.38140000000000002</v>
      </c>
      <c r="R69" s="8">
        <f t="shared" si="7"/>
        <v>-1.1200000000000043E-2</v>
      </c>
    </row>
    <row r="70" spans="2:18" s="2" customFormat="1">
      <c r="B70">
        <v>-3</v>
      </c>
      <c r="C70">
        <v>3</v>
      </c>
      <c r="D70" s="1">
        <v>13.7493</v>
      </c>
      <c r="E70" s="1">
        <v>12.6858</v>
      </c>
      <c r="F70" s="5">
        <f t="shared" si="4"/>
        <v>1.0634999999999994</v>
      </c>
      <c r="G70" s="6"/>
      <c r="H70" s="1">
        <v>9.45627E-2</v>
      </c>
      <c r="I70" s="1">
        <v>9.5077099999999998E-2</v>
      </c>
      <c r="J70" s="5">
        <f t="shared" si="5"/>
        <v>-5.1439999999999819E-4</v>
      </c>
      <c r="K70" s="6"/>
      <c r="L70" s="1">
        <v>0.48830000000000001</v>
      </c>
      <c r="M70" s="1">
        <v>0.42970000000000003</v>
      </c>
      <c r="N70" s="8">
        <f t="shared" si="6"/>
        <v>5.8599999999999985E-2</v>
      </c>
      <c r="O70" s="7"/>
      <c r="P70" s="1">
        <v>0.37830000000000003</v>
      </c>
      <c r="Q70" s="1">
        <v>0.32450000000000001</v>
      </c>
      <c r="R70" s="8">
        <f t="shared" si="7"/>
        <v>5.3800000000000014E-2</v>
      </c>
    </row>
    <row r="71" spans="2:18" s="2" customFormat="1">
      <c r="B71">
        <v>-1</v>
      </c>
      <c r="C71">
        <v>4</v>
      </c>
      <c r="D71" s="1">
        <v>13.150499999999999</v>
      </c>
      <c r="E71" s="1">
        <v>12.3367</v>
      </c>
      <c r="F71" s="5">
        <f t="shared" si="4"/>
        <v>0.81379999999999875</v>
      </c>
      <c r="G71" s="6"/>
      <c r="H71" s="1">
        <v>8.6282300000000006E-2</v>
      </c>
      <c r="I71" s="1">
        <v>7.9818299999999995E-2</v>
      </c>
      <c r="J71" s="5">
        <f t="shared" si="5"/>
        <v>6.4640000000000114E-3</v>
      </c>
      <c r="K71" s="6"/>
      <c r="L71" s="1">
        <v>0.4592</v>
      </c>
      <c r="M71" s="1">
        <v>0.501</v>
      </c>
      <c r="N71" s="8">
        <f t="shared" si="6"/>
        <v>-4.1800000000000004E-2</v>
      </c>
      <c r="O71" s="7"/>
      <c r="P71" s="1">
        <v>0.37259999999999999</v>
      </c>
      <c r="Q71" s="1">
        <v>0.41749999999999998</v>
      </c>
      <c r="R71" s="8">
        <f t="shared" si="7"/>
        <v>-4.4899999999999995E-2</v>
      </c>
    </row>
    <row r="72" spans="2:18" s="2" customFormat="1">
      <c r="B72">
        <v>0</v>
      </c>
      <c r="C72">
        <v>4</v>
      </c>
      <c r="D72" s="1">
        <v>14.5641</v>
      </c>
      <c r="E72" s="1">
        <v>15.216100000000001</v>
      </c>
      <c r="F72" s="5">
        <f t="shared" si="4"/>
        <v>-0.65200000000000102</v>
      </c>
      <c r="G72" s="6"/>
      <c r="H72" s="1">
        <v>9.2908099999999993E-2</v>
      </c>
      <c r="I72" s="1">
        <v>9.5406599999999994E-2</v>
      </c>
      <c r="J72" s="5">
        <f t="shared" si="5"/>
        <v>-2.4985000000000007E-3</v>
      </c>
      <c r="K72" s="6"/>
      <c r="L72" s="1">
        <v>0.45090000000000002</v>
      </c>
      <c r="M72" s="1">
        <v>0.43230000000000002</v>
      </c>
      <c r="N72" s="8">
        <f t="shared" si="6"/>
        <v>1.8600000000000005E-2</v>
      </c>
      <c r="O72" s="7"/>
      <c r="P72" s="1">
        <v>0.35160000000000002</v>
      </c>
      <c r="Q72" s="1">
        <v>0.33910000000000001</v>
      </c>
      <c r="R72" s="8">
        <f t="shared" si="7"/>
        <v>1.2500000000000011E-2</v>
      </c>
    </row>
    <row r="73" spans="2:18" s="2" customFormat="1">
      <c r="B73">
        <v>1</v>
      </c>
      <c r="C73">
        <v>4</v>
      </c>
      <c r="D73" s="1">
        <v>14.6595</v>
      </c>
      <c r="E73" s="1">
        <v>12.169</v>
      </c>
      <c r="F73" s="5">
        <f t="shared" si="4"/>
        <v>2.490499999999999</v>
      </c>
      <c r="G73" s="6"/>
      <c r="H73" s="1">
        <v>9.6594100000000002E-2</v>
      </c>
      <c r="I73" s="1">
        <v>7.5403899999999996E-2</v>
      </c>
      <c r="J73" s="5">
        <f t="shared" si="5"/>
        <v>2.1190200000000006E-2</v>
      </c>
      <c r="K73" s="6"/>
      <c r="L73" s="1">
        <v>0.44269999999999998</v>
      </c>
      <c r="M73" s="1">
        <v>0.51549999999999996</v>
      </c>
      <c r="N73" s="8">
        <f t="shared" si="6"/>
        <v>-7.2799999999999976E-2</v>
      </c>
      <c r="O73" s="7"/>
      <c r="P73" s="1">
        <v>0.35649999999999998</v>
      </c>
      <c r="Q73" s="1">
        <v>0.41599999999999998</v>
      </c>
      <c r="R73" s="8">
        <f t="shared" si="7"/>
        <v>-5.9499999999999997E-2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10.143010324169742</v>
      </c>
      <c r="D77" s="21">
        <f>AVERAGE(D4:E73)</f>
        <v>15.989922857142856</v>
      </c>
      <c r="E77" s="16"/>
      <c r="F77" s="16">
        <f>STDEV(F4:F73)</f>
        <v>1.1372464283118566</v>
      </c>
      <c r="G77" s="16"/>
      <c r="H77" s="17">
        <f>AVERAGE(H4:I73)</f>
        <v>0.10006794285714288</v>
      </c>
      <c r="I77" s="16"/>
      <c r="J77" s="16">
        <f>STDEV(J4:J73)</f>
        <v>8.5288574787751505E-3</v>
      </c>
      <c r="K77" s="16"/>
      <c r="L77" s="17">
        <f>AVERAGE(L4:M73)</f>
        <v>0.4481235714285714</v>
      </c>
      <c r="M77" s="16"/>
      <c r="N77" s="16">
        <f>STDEV(N4:N73)</f>
        <v>4.7559505040199249E-2</v>
      </c>
      <c r="O77" s="16"/>
      <c r="P77" s="17">
        <f>AVERAGE(P4:Q73)</f>
        <v>0.34947214285714256</v>
      </c>
      <c r="Q77" s="16"/>
      <c r="R77" s="22">
        <f>STDEV(R4:R73)</f>
        <v>4.4246000181836741E-2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 t="e">
        <f>F77/E77</f>
        <v>#DIV/0!</v>
      </c>
      <c r="G79" s="25"/>
      <c r="H79" s="25"/>
      <c r="I79" s="25"/>
      <c r="J79" s="25" t="e">
        <f>J77/I77</f>
        <v>#DIV/0!</v>
      </c>
      <c r="K79" s="25"/>
      <c r="L79" s="25"/>
      <c r="M79" s="25"/>
      <c r="N79" s="25">
        <f>N77</f>
        <v>4.7559505040199249E-2</v>
      </c>
      <c r="O79" s="25"/>
      <c r="P79" s="25"/>
      <c r="Q79" s="25"/>
      <c r="R79" s="26">
        <f>R77</f>
        <v>4.4246000181836741E-2</v>
      </c>
    </row>
    <row r="83" spans="2:18" s="2" customFormat="1">
      <c r="B83">
        <v>2</v>
      </c>
      <c r="C83">
        <v>3</v>
      </c>
      <c r="D83" s="1">
        <v>15.902900000000001</v>
      </c>
      <c r="E83" s="1">
        <v>1.9140999999999998E-2</v>
      </c>
      <c r="F83" s="5">
        <f>D83-E83</f>
        <v>15.883759000000001</v>
      </c>
      <c r="G83" s="6"/>
      <c r="H83" s="1">
        <v>0.102784</v>
      </c>
      <c r="I83" s="1">
        <v>5.3936399999999997E-4</v>
      </c>
      <c r="J83" s="5">
        <f>H83-I83</f>
        <v>0.102244636</v>
      </c>
      <c r="K83" s="6"/>
      <c r="L83" s="1">
        <v>0.438</v>
      </c>
      <c r="M83" s="1">
        <v>-8888889</v>
      </c>
      <c r="N83" s="8">
        <f>L83-M83</f>
        <v>8888889.4379999992</v>
      </c>
      <c r="O83" s="7"/>
      <c r="P83" s="1">
        <v>0.3301</v>
      </c>
      <c r="Q83" s="1">
        <v>0.36209999999999998</v>
      </c>
      <c r="R83" s="8">
        <f>P83-Q83</f>
        <v>-3.1999999999999973E-2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selection sqref="A1:XFD10485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/>
      <c r="E1" s="28" t="s">
        <v>19</v>
      </c>
      <c r="F1" s="29"/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3"/>
      <c r="E4" s="3"/>
      <c r="F4" s="5">
        <f>D4-E4</f>
        <v>0</v>
      </c>
      <c r="G4" s="6"/>
      <c r="H4" s="3"/>
      <c r="I4" s="3"/>
      <c r="J4" s="5">
        <f>H4-I4</f>
        <v>0</v>
      </c>
      <c r="K4" s="6"/>
      <c r="L4" s="7"/>
      <c r="M4" s="7"/>
      <c r="N4" s="8">
        <f>L4-M4</f>
        <v>0</v>
      </c>
      <c r="O4" s="7"/>
      <c r="P4" s="7"/>
      <c r="Q4" s="7"/>
      <c r="R4" s="8">
        <f>P4-Q4</f>
        <v>0</v>
      </c>
    </row>
    <row r="5" spans="1:18" s="2" customFormat="1">
      <c r="B5">
        <v>0</v>
      </c>
      <c r="C5">
        <v>-4</v>
      </c>
      <c r="D5" s="3"/>
      <c r="E5" s="3"/>
      <c r="F5" s="5">
        <f t="shared" ref="F5:F68" si="0">D5-E5</f>
        <v>0</v>
      </c>
      <c r="G5" s="6"/>
      <c r="H5" s="3"/>
      <c r="I5" s="3"/>
      <c r="J5" s="5">
        <f t="shared" ref="J5:J68" si="1">H5-I5</f>
        <v>0</v>
      </c>
      <c r="K5" s="6"/>
      <c r="L5" s="7"/>
      <c r="M5" s="7"/>
      <c r="N5" s="8">
        <f t="shared" ref="N5:N68" si="2">L5-M5</f>
        <v>0</v>
      </c>
      <c r="O5" s="7"/>
      <c r="P5" s="7"/>
      <c r="Q5" s="7"/>
      <c r="R5" s="8">
        <f t="shared" ref="R5:R68" si="3">P5-Q5</f>
        <v>0</v>
      </c>
    </row>
    <row r="6" spans="1:18" s="2" customFormat="1">
      <c r="B6">
        <v>1</v>
      </c>
      <c r="C6">
        <v>-4</v>
      </c>
      <c r="D6" s="3"/>
      <c r="E6" s="3"/>
      <c r="F6" s="5">
        <f t="shared" si="0"/>
        <v>0</v>
      </c>
      <c r="G6" s="6"/>
      <c r="H6" s="3"/>
      <c r="I6" s="3"/>
      <c r="J6" s="5">
        <f t="shared" si="1"/>
        <v>0</v>
      </c>
      <c r="K6" s="6"/>
      <c r="L6" s="7"/>
      <c r="M6" s="7"/>
      <c r="N6" s="8">
        <f t="shared" si="2"/>
        <v>0</v>
      </c>
      <c r="O6" s="7"/>
      <c r="P6" s="7"/>
      <c r="Q6" s="7"/>
      <c r="R6" s="8">
        <f t="shared" si="3"/>
        <v>0</v>
      </c>
    </row>
    <row r="7" spans="1:18" s="2" customFormat="1">
      <c r="B7">
        <v>3</v>
      </c>
      <c r="C7">
        <v>-3</v>
      </c>
      <c r="D7" s="3"/>
      <c r="E7" s="3"/>
      <c r="F7" s="5">
        <f t="shared" si="0"/>
        <v>0</v>
      </c>
      <c r="G7" s="6"/>
      <c r="H7" s="3"/>
      <c r="I7" s="3"/>
      <c r="J7" s="5">
        <f t="shared" si="1"/>
        <v>0</v>
      </c>
      <c r="K7" s="6"/>
      <c r="L7" s="7"/>
      <c r="M7" s="7"/>
      <c r="N7" s="8">
        <f t="shared" si="2"/>
        <v>0</v>
      </c>
      <c r="O7" s="7"/>
      <c r="P7" s="7"/>
      <c r="Q7" s="7"/>
      <c r="R7" s="8">
        <f t="shared" si="3"/>
        <v>0</v>
      </c>
    </row>
    <row r="8" spans="1:18" s="2" customFormat="1">
      <c r="B8">
        <v>2</v>
      </c>
      <c r="C8">
        <v>-3</v>
      </c>
      <c r="D8" s="3"/>
      <c r="E8" s="3"/>
      <c r="F8" s="5">
        <f t="shared" si="0"/>
        <v>0</v>
      </c>
      <c r="G8" s="6"/>
      <c r="H8" s="3"/>
      <c r="I8" s="3"/>
      <c r="J8" s="5">
        <f t="shared" si="1"/>
        <v>0</v>
      </c>
      <c r="K8" s="6"/>
      <c r="L8" s="7"/>
      <c r="M8" s="7"/>
      <c r="N8" s="8">
        <f t="shared" si="2"/>
        <v>0</v>
      </c>
      <c r="O8" s="7"/>
      <c r="P8" s="7"/>
      <c r="Q8" s="7"/>
      <c r="R8" s="8">
        <f t="shared" si="3"/>
        <v>0</v>
      </c>
    </row>
    <row r="9" spans="1:18" s="2" customFormat="1">
      <c r="B9">
        <v>1</v>
      </c>
      <c r="C9">
        <v>-3</v>
      </c>
      <c r="D9" s="3"/>
      <c r="E9" s="3"/>
      <c r="F9" s="5">
        <f t="shared" si="0"/>
        <v>0</v>
      </c>
      <c r="G9" s="6"/>
      <c r="H9" s="3"/>
      <c r="I9" s="3"/>
      <c r="J9" s="5">
        <f t="shared" si="1"/>
        <v>0</v>
      </c>
      <c r="K9" s="6"/>
      <c r="L9" s="7"/>
      <c r="M9" s="7"/>
      <c r="N9" s="8">
        <f t="shared" si="2"/>
        <v>0</v>
      </c>
      <c r="O9" s="7"/>
      <c r="P9" s="7"/>
      <c r="Q9" s="7"/>
      <c r="R9" s="8">
        <f t="shared" si="3"/>
        <v>0</v>
      </c>
    </row>
    <row r="10" spans="1:18" s="2" customFormat="1">
      <c r="B10">
        <v>0</v>
      </c>
      <c r="C10">
        <v>-3</v>
      </c>
      <c r="D10" s="3"/>
      <c r="E10" s="3"/>
      <c r="F10" s="5">
        <f t="shared" si="0"/>
        <v>0</v>
      </c>
      <c r="G10" s="6"/>
      <c r="H10" s="3"/>
      <c r="I10" s="3"/>
      <c r="J10" s="5">
        <f t="shared" si="1"/>
        <v>0</v>
      </c>
      <c r="K10" s="6"/>
      <c r="L10" s="7"/>
      <c r="M10" s="7"/>
      <c r="N10" s="8">
        <f t="shared" si="2"/>
        <v>0</v>
      </c>
      <c r="O10" s="7"/>
      <c r="P10" s="7"/>
      <c r="Q10" s="7"/>
      <c r="R10" s="8">
        <f t="shared" si="3"/>
        <v>0</v>
      </c>
    </row>
    <row r="11" spans="1:18" s="2" customFormat="1">
      <c r="B11">
        <v>-1</v>
      </c>
      <c r="C11">
        <v>-3</v>
      </c>
      <c r="D11" s="3"/>
      <c r="E11" s="3"/>
      <c r="F11" s="5">
        <f t="shared" si="0"/>
        <v>0</v>
      </c>
      <c r="G11" s="6"/>
      <c r="H11" s="3"/>
      <c r="I11" s="3"/>
      <c r="J11" s="5">
        <f t="shared" si="1"/>
        <v>0</v>
      </c>
      <c r="K11" s="6"/>
      <c r="L11" s="7"/>
      <c r="M11" s="7"/>
      <c r="N11" s="8">
        <f t="shared" si="2"/>
        <v>0</v>
      </c>
      <c r="O11" s="7"/>
      <c r="P11" s="7"/>
      <c r="Q11" s="7"/>
      <c r="R11" s="8">
        <f t="shared" si="3"/>
        <v>0</v>
      </c>
    </row>
    <row r="12" spans="1:18" s="2" customFormat="1">
      <c r="B12">
        <v>-2</v>
      </c>
      <c r="C12">
        <v>-3</v>
      </c>
      <c r="D12" s="3"/>
      <c r="E12" s="3"/>
      <c r="F12" s="5">
        <f t="shared" si="0"/>
        <v>0</v>
      </c>
      <c r="G12" s="6"/>
      <c r="H12" s="3"/>
      <c r="I12" s="3"/>
      <c r="J12" s="5">
        <f t="shared" si="1"/>
        <v>0</v>
      </c>
      <c r="K12" s="6"/>
      <c r="L12" s="7"/>
      <c r="M12" s="7"/>
      <c r="N12" s="8">
        <f t="shared" si="2"/>
        <v>0</v>
      </c>
      <c r="O12" s="7"/>
      <c r="P12" s="7"/>
      <c r="Q12" s="7"/>
      <c r="R12" s="8">
        <f t="shared" si="3"/>
        <v>0</v>
      </c>
    </row>
    <row r="13" spans="1:18" s="2" customFormat="1">
      <c r="B13">
        <v>-3</v>
      </c>
      <c r="C13">
        <v>-3</v>
      </c>
      <c r="D13" s="3"/>
      <c r="E13" s="3"/>
      <c r="F13" s="5">
        <f t="shared" si="0"/>
        <v>0</v>
      </c>
      <c r="G13" s="6"/>
      <c r="H13" s="3"/>
      <c r="I13" s="3"/>
      <c r="J13" s="5">
        <f t="shared" si="1"/>
        <v>0</v>
      </c>
      <c r="K13" s="6"/>
      <c r="L13" s="7"/>
      <c r="M13" s="7"/>
      <c r="N13" s="8">
        <f t="shared" si="2"/>
        <v>0</v>
      </c>
      <c r="O13" s="7"/>
      <c r="P13" s="7"/>
      <c r="Q13" s="7"/>
      <c r="R13" s="8">
        <f t="shared" si="3"/>
        <v>0</v>
      </c>
    </row>
    <row r="14" spans="1:18" s="2" customFormat="1">
      <c r="B14">
        <v>-4</v>
      </c>
      <c r="C14">
        <v>-2</v>
      </c>
      <c r="D14" s="3"/>
      <c r="E14" s="3"/>
      <c r="F14" s="5">
        <f t="shared" si="0"/>
        <v>0</v>
      </c>
      <c r="G14" s="6"/>
      <c r="H14" s="3"/>
      <c r="I14" s="3"/>
      <c r="J14" s="5">
        <f t="shared" si="1"/>
        <v>0</v>
      </c>
      <c r="K14" s="6"/>
      <c r="L14" s="7"/>
      <c r="M14" s="7"/>
      <c r="N14" s="8">
        <f t="shared" si="2"/>
        <v>0</v>
      </c>
      <c r="O14" s="7"/>
      <c r="P14" s="7"/>
      <c r="Q14" s="7"/>
      <c r="R14" s="8">
        <f t="shared" si="3"/>
        <v>0</v>
      </c>
    </row>
    <row r="15" spans="1:18" s="2" customFormat="1">
      <c r="B15">
        <v>-3</v>
      </c>
      <c r="C15">
        <v>-2</v>
      </c>
      <c r="D15" s="3"/>
      <c r="E15" s="3"/>
      <c r="F15" s="5">
        <f t="shared" si="0"/>
        <v>0</v>
      </c>
      <c r="G15" s="6"/>
      <c r="H15" s="3"/>
      <c r="I15" s="3"/>
      <c r="J15" s="5">
        <f t="shared" si="1"/>
        <v>0</v>
      </c>
      <c r="K15" s="6"/>
      <c r="L15" s="7"/>
      <c r="M15" s="7"/>
      <c r="N15" s="8">
        <f t="shared" si="2"/>
        <v>0</v>
      </c>
      <c r="O15" s="7"/>
      <c r="P15" s="7"/>
      <c r="Q15" s="7"/>
      <c r="R15" s="8">
        <f t="shared" si="3"/>
        <v>0</v>
      </c>
    </row>
    <row r="16" spans="1:18" s="2" customFormat="1">
      <c r="B16">
        <v>-2</v>
      </c>
      <c r="C16">
        <v>-2</v>
      </c>
      <c r="D16" s="3"/>
      <c r="E16" s="3"/>
      <c r="F16" s="5">
        <f t="shared" si="0"/>
        <v>0</v>
      </c>
      <c r="G16" s="6"/>
      <c r="H16" s="3"/>
      <c r="I16" s="3"/>
      <c r="J16" s="5">
        <f t="shared" si="1"/>
        <v>0</v>
      </c>
      <c r="K16" s="6"/>
      <c r="L16" s="7"/>
      <c r="M16" s="7"/>
      <c r="N16" s="8">
        <f t="shared" si="2"/>
        <v>0</v>
      </c>
      <c r="O16" s="7"/>
      <c r="P16" s="7"/>
      <c r="Q16" s="7"/>
      <c r="R16" s="8">
        <f t="shared" si="3"/>
        <v>0</v>
      </c>
    </row>
    <row r="17" spans="2:18" s="2" customFormat="1">
      <c r="B17">
        <v>-1</v>
      </c>
      <c r="C17">
        <v>-2</v>
      </c>
      <c r="D17" s="3"/>
      <c r="E17" s="3"/>
      <c r="F17" s="5">
        <f t="shared" si="0"/>
        <v>0</v>
      </c>
      <c r="G17" s="6"/>
      <c r="H17" s="3"/>
      <c r="I17" s="3"/>
      <c r="J17" s="5">
        <f t="shared" si="1"/>
        <v>0</v>
      </c>
      <c r="K17" s="6"/>
      <c r="L17" s="7"/>
      <c r="M17" s="7"/>
      <c r="N17" s="8">
        <f t="shared" si="2"/>
        <v>0</v>
      </c>
      <c r="O17" s="7"/>
      <c r="P17" s="7"/>
      <c r="Q17" s="7"/>
      <c r="R17" s="8">
        <f t="shared" si="3"/>
        <v>0</v>
      </c>
    </row>
    <row r="18" spans="2:18" s="2" customFormat="1">
      <c r="B18">
        <v>0</v>
      </c>
      <c r="C18">
        <v>-2</v>
      </c>
      <c r="D18" s="3"/>
      <c r="E18" s="3"/>
      <c r="F18" s="5">
        <f t="shared" si="0"/>
        <v>0</v>
      </c>
      <c r="G18" s="6"/>
      <c r="H18" s="3"/>
      <c r="I18" s="3"/>
      <c r="J18" s="5">
        <f t="shared" si="1"/>
        <v>0</v>
      </c>
      <c r="K18" s="6"/>
      <c r="L18" s="7"/>
      <c r="M18" s="7"/>
      <c r="N18" s="8">
        <f t="shared" si="2"/>
        <v>0</v>
      </c>
      <c r="O18" s="7"/>
      <c r="P18" s="7"/>
      <c r="Q18" s="7"/>
      <c r="R18" s="8">
        <f t="shared" si="3"/>
        <v>0</v>
      </c>
    </row>
    <row r="19" spans="2:18" s="2" customFormat="1">
      <c r="B19">
        <v>1</v>
      </c>
      <c r="C19">
        <v>-2</v>
      </c>
      <c r="D19" s="3"/>
      <c r="E19" s="3"/>
      <c r="F19" s="5">
        <f t="shared" si="0"/>
        <v>0</v>
      </c>
      <c r="G19" s="6"/>
      <c r="H19" s="3"/>
      <c r="I19" s="3"/>
      <c r="J19" s="5">
        <f t="shared" si="1"/>
        <v>0</v>
      </c>
      <c r="K19" s="6"/>
      <c r="L19" s="7"/>
      <c r="M19" s="7"/>
      <c r="N19" s="8">
        <f t="shared" si="2"/>
        <v>0</v>
      </c>
      <c r="O19" s="7"/>
      <c r="P19" s="7"/>
      <c r="Q19" s="7"/>
      <c r="R19" s="8">
        <f t="shared" si="3"/>
        <v>0</v>
      </c>
    </row>
    <row r="20" spans="2:18" s="2" customFormat="1">
      <c r="B20">
        <v>2</v>
      </c>
      <c r="C20">
        <v>-2</v>
      </c>
      <c r="D20" s="3"/>
      <c r="E20" s="3"/>
      <c r="F20" s="5">
        <f t="shared" si="0"/>
        <v>0</v>
      </c>
      <c r="G20" s="6"/>
      <c r="H20" s="3"/>
      <c r="I20" s="3"/>
      <c r="J20" s="5">
        <f t="shared" si="1"/>
        <v>0</v>
      </c>
      <c r="K20" s="6"/>
      <c r="L20" s="7"/>
      <c r="M20" s="7"/>
      <c r="N20" s="8">
        <f t="shared" si="2"/>
        <v>0</v>
      </c>
      <c r="O20" s="7"/>
      <c r="P20" s="7"/>
      <c r="Q20" s="7"/>
      <c r="R20" s="8">
        <f t="shared" si="3"/>
        <v>0</v>
      </c>
    </row>
    <row r="21" spans="2:18" s="2" customFormat="1">
      <c r="B21">
        <v>3</v>
      </c>
      <c r="C21">
        <v>-2</v>
      </c>
      <c r="D21" s="3"/>
      <c r="E21" s="3"/>
      <c r="F21" s="5">
        <f t="shared" si="0"/>
        <v>0</v>
      </c>
      <c r="G21" s="6"/>
      <c r="H21" s="3"/>
      <c r="I21" s="3"/>
      <c r="J21" s="5">
        <f t="shared" si="1"/>
        <v>0</v>
      </c>
      <c r="K21" s="6"/>
      <c r="L21" s="7"/>
      <c r="M21" s="7"/>
      <c r="N21" s="8">
        <f t="shared" si="2"/>
        <v>0</v>
      </c>
      <c r="O21" s="7"/>
      <c r="P21" s="7"/>
      <c r="Q21" s="7"/>
      <c r="R21" s="8">
        <f t="shared" si="3"/>
        <v>0</v>
      </c>
    </row>
    <row r="22" spans="2:18" s="2" customFormat="1">
      <c r="B22">
        <v>4</v>
      </c>
      <c r="C22">
        <v>-2</v>
      </c>
      <c r="D22" s="3"/>
      <c r="E22" s="3"/>
      <c r="F22" s="5">
        <f t="shared" si="0"/>
        <v>0</v>
      </c>
      <c r="G22" s="6"/>
      <c r="H22" s="3"/>
      <c r="I22" s="3"/>
      <c r="J22" s="5">
        <f t="shared" si="1"/>
        <v>0</v>
      </c>
      <c r="K22" s="6"/>
      <c r="L22" s="7"/>
      <c r="M22" s="7"/>
      <c r="N22" s="8">
        <f t="shared" si="2"/>
        <v>0</v>
      </c>
      <c r="O22" s="7"/>
      <c r="P22" s="7"/>
      <c r="Q22" s="7"/>
      <c r="R22" s="8">
        <f t="shared" si="3"/>
        <v>0</v>
      </c>
    </row>
    <row r="23" spans="2:18" s="2" customFormat="1">
      <c r="B23">
        <v>5</v>
      </c>
      <c r="C23">
        <v>-1</v>
      </c>
      <c r="D23" s="3"/>
      <c r="E23" s="3"/>
      <c r="F23" s="5">
        <f t="shared" si="0"/>
        <v>0</v>
      </c>
      <c r="G23" s="6"/>
      <c r="H23" s="3"/>
      <c r="I23" s="3"/>
      <c r="J23" s="5">
        <f t="shared" si="1"/>
        <v>0</v>
      </c>
      <c r="K23" s="6"/>
      <c r="L23" s="7"/>
      <c r="M23" s="7"/>
      <c r="N23" s="8">
        <f t="shared" si="2"/>
        <v>0</v>
      </c>
      <c r="O23" s="7"/>
      <c r="P23" s="7"/>
      <c r="Q23" s="7"/>
      <c r="R23" s="8">
        <f t="shared" si="3"/>
        <v>0</v>
      </c>
    </row>
    <row r="24" spans="2:18" s="2" customFormat="1">
      <c r="B24">
        <v>4</v>
      </c>
      <c r="C24">
        <v>-1</v>
      </c>
      <c r="D24" s="3"/>
      <c r="E24" s="3"/>
      <c r="F24" s="5">
        <f t="shared" si="0"/>
        <v>0</v>
      </c>
      <c r="G24" s="6"/>
      <c r="H24" s="3"/>
      <c r="I24" s="3"/>
      <c r="J24" s="5">
        <f t="shared" si="1"/>
        <v>0</v>
      </c>
      <c r="K24" s="6"/>
      <c r="L24" s="7"/>
      <c r="M24" s="7"/>
      <c r="N24" s="8">
        <f t="shared" si="2"/>
        <v>0</v>
      </c>
      <c r="O24" s="7"/>
      <c r="P24" s="7"/>
      <c r="Q24" s="7"/>
      <c r="R24" s="8">
        <f t="shared" si="3"/>
        <v>0</v>
      </c>
    </row>
    <row r="25" spans="2:18" s="2" customFormat="1">
      <c r="B25">
        <v>3</v>
      </c>
      <c r="C25">
        <v>-1</v>
      </c>
      <c r="D25" s="3"/>
      <c r="E25" s="3"/>
      <c r="F25" s="5">
        <f t="shared" si="0"/>
        <v>0</v>
      </c>
      <c r="G25" s="6"/>
      <c r="H25" s="3"/>
      <c r="I25" s="3"/>
      <c r="J25" s="5">
        <f t="shared" si="1"/>
        <v>0</v>
      </c>
      <c r="K25" s="6"/>
      <c r="L25" s="7"/>
      <c r="M25" s="7"/>
      <c r="N25" s="8">
        <f t="shared" si="2"/>
        <v>0</v>
      </c>
      <c r="O25" s="7"/>
      <c r="P25" s="7"/>
      <c r="Q25" s="7"/>
      <c r="R25" s="8">
        <f t="shared" si="3"/>
        <v>0</v>
      </c>
    </row>
    <row r="26" spans="2:18" s="2" customFormat="1">
      <c r="B26">
        <v>2</v>
      </c>
      <c r="C26">
        <v>-1</v>
      </c>
      <c r="D26" s="3"/>
      <c r="E26" s="3"/>
      <c r="F26" s="5">
        <f t="shared" si="0"/>
        <v>0</v>
      </c>
      <c r="G26" s="6"/>
      <c r="H26" s="3"/>
      <c r="I26" s="3"/>
      <c r="J26" s="5">
        <f t="shared" si="1"/>
        <v>0</v>
      </c>
      <c r="K26" s="6"/>
      <c r="L26" s="7"/>
      <c r="M26" s="7"/>
      <c r="N26" s="8">
        <f t="shared" si="2"/>
        <v>0</v>
      </c>
      <c r="O26" s="7"/>
      <c r="P26" s="7"/>
      <c r="Q26" s="7"/>
      <c r="R26" s="8">
        <f t="shared" si="3"/>
        <v>0</v>
      </c>
    </row>
    <row r="27" spans="2:18" s="2" customFormat="1">
      <c r="B27">
        <v>1</v>
      </c>
      <c r="C27">
        <v>-1</v>
      </c>
      <c r="D27" s="3"/>
      <c r="E27" s="3"/>
      <c r="F27" s="5">
        <f t="shared" si="0"/>
        <v>0</v>
      </c>
      <c r="G27" s="6"/>
      <c r="H27" s="3"/>
      <c r="I27" s="3"/>
      <c r="J27" s="5">
        <f t="shared" si="1"/>
        <v>0</v>
      </c>
      <c r="K27" s="6"/>
      <c r="L27" s="7"/>
      <c r="M27" s="7"/>
      <c r="N27" s="8">
        <f t="shared" si="2"/>
        <v>0</v>
      </c>
      <c r="O27" s="7"/>
      <c r="P27" s="7"/>
      <c r="Q27" s="7"/>
      <c r="R27" s="8">
        <f t="shared" si="3"/>
        <v>0</v>
      </c>
    </row>
    <row r="28" spans="2:18" s="2" customFormat="1">
      <c r="B28">
        <v>0</v>
      </c>
      <c r="C28">
        <v>-1</v>
      </c>
      <c r="D28" s="3"/>
      <c r="E28" s="3"/>
      <c r="F28" s="5">
        <f t="shared" si="0"/>
        <v>0</v>
      </c>
      <c r="G28" s="6"/>
      <c r="H28" s="3"/>
      <c r="I28" s="3"/>
      <c r="J28" s="5">
        <f t="shared" si="1"/>
        <v>0</v>
      </c>
      <c r="K28" s="6"/>
      <c r="L28" s="7"/>
      <c r="M28" s="7"/>
      <c r="N28" s="8">
        <f t="shared" si="2"/>
        <v>0</v>
      </c>
      <c r="O28" s="7"/>
      <c r="P28" s="7"/>
      <c r="Q28" s="7"/>
      <c r="R28" s="8">
        <f t="shared" si="3"/>
        <v>0</v>
      </c>
    </row>
    <row r="29" spans="2:18" s="2" customFormat="1">
      <c r="B29">
        <v>-1</v>
      </c>
      <c r="C29">
        <v>-1</v>
      </c>
      <c r="D29" s="3"/>
      <c r="E29" s="3"/>
      <c r="F29" s="5">
        <f t="shared" si="0"/>
        <v>0</v>
      </c>
      <c r="G29" s="6"/>
      <c r="H29" s="3"/>
      <c r="I29" s="3"/>
      <c r="J29" s="5">
        <f t="shared" si="1"/>
        <v>0</v>
      </c>
      <c r="K29" s="6"/>
      <c r="L29" s="7"/>
      <c r="M29" s="7"/>
      <c r="N29" s="8">
        <f t="shared" si="2"/>
        <v>0</v>
      </c>
      <c r="O29" s="7"/>
      <c r="P29" s="7"/>
      <c r="Q29" s="7"/>
      <c r="R29" s="8">
        <f t="shared" si="3"/>
        <v>0</v>
      </c>
    </row>
    <row r="30" spans="2:18" s="2" customFormat="1">
      <c r="B30">
        <v>-2</v>
      </c>
      <c r="C30">
        <v>-1</v>
      </c>
      <c r="D30" s="3"/>
      <c r="E30" s="3"/>
      <c r="F30" s="5">
        <f t="shared" si="0"/>
        <v>0</v>
      </c>
      <c r="G30" s="6"/>
      <c r="H30" s="3"/>
      <c r="I30" s="3"/>
      <c r="J30" s="5">
        <f t="shared" si="1"/>
        <v>0</v>
      </c>
      <c r="K30" s="6"/>
      <c r="L30" s="7"/>
      <c r="M30" s="7"/>
      <c r="N30" s="8">
        <f t="shared" si="2"/>
        <v>0</v>
      </c>
      <c r="O30" s="7"/>
      <c r="P30" s="7"/>
      <c r="Q30" s="7"/>
      <c r="R30" s="8">
        <f t="shared" si="3"/>
        <v>0</v>
      </c>
    </row>
    <row r="31" spans="2:18" s="2" customFormat="1">
      <c r="B31">
        <v>-3</v>
      </c>
      <c r="C31">
        <v>-1</v>
      </c>
      <c r="D31" s="3"/>
      <c r="E31" s="3"/>
      <c r="F31" s="5">
        <f t="shared" si="0"/>
        <v>0</v>
      </c>
      <c r="G31" s="6"/>
      <c r="H31" s="3"/>
      <c r="I31" s="3"/>
      <c r="J31" s="5">
        <f t="shared" si="1"/>
        <v>0</v>
      </c>
      <c r="K31" s="6"/>
      <c r="L31" s="7"/>
      <c r="M31" s="7"/>
      <c r="N31" s="8">
        <f t="shared" si="2"/>
        <v>0</v>
      </c>
      <c r="O31" s="7"/>
      <c r="P31" s="7"/>
      <c r="Q31" s="7"/>
      <c r="R31" s="8">
        <f t="shared" si="3"/>
        <v>0</v>
      </c>
    </row>
    <row r="32" spans="2:18" s="2" customFormat="1">
      <c r="B32">
        <v>-4</v>
      </c>
      <c r="C32">
        <v>-1</v>
      </c>
      <c r="D32" s="3"/>
      <c r="E32" s="3"/>
      <c r="F32" s="5">
        <f t="shared" si="0"/>
        <v>0</v>
      </c>
      <c r="G32" s="6"/>
      <c r="H32" s="3"/>
      <c r="I32" s="3"/>
      <c r="J32" s="5">
        <f t="shared" si="1"/>
        <v>0</v>
      </c>
      <c r="K32" s="6"/>
      <c r="L32" s="7"/>
      <c r="M32" s="7"/>
      <c r="N32" s="8">
        <f t="shared" si="2"/>
        <v>0</v>
      </c>
      <c r="O32" s="7"/>
      <c r="P32" s="7"/>
      <c r="Q32" s="7"/>
      <c r="R32" s="8">
        <f t="shared" si="3"/>
        <v>0</v>
      </c>
    </row>
    <row r="33" spans="2:18" s="2" customFormat="1">
      <c r="B33">
        <v>-5</v>
      </c>
      <c r="C33">
        <v>-1</v>
      </c>
      <c r="D33" s="3"/>
      <c r="E33" s="3"/>
      <c r="F33" s="5">
        <f t="shared" si="0"/>
        <v>0</v>
      </c>
      <c r="G33" s="6"/>
      <c r="H33" s="3"/>
      <c r="I33" s="3"/>
      <c r="J33" s="5">
        <f t="shared" si="1"/>
        <v>0</v>
      </c>
      <c r="K33" s="6"/>
      <c r="L33" s="7"/>
      <c r="M33" s="7"/>
      <c r="N33" s="8">
        <f t="shared" si="2"/>
        <v>0</v>
      </c>
      <c r="O33" s="7"/>
      <c r="P33" s="7"/>
      <c r="Q33" s="7"/>
      <c r="R33" s="8">
        <f t="shared" si="3"/>
        <v>0</v>
      </c>
    </row>
    <row r="34" spans="2:18" s="2" customFormat="1">
      <c r="B34">
        <v>-5</v>
      </c>
      <c r="C34">
        <v>0</v>
      </c>
      <c r="D34" s="3"/>
      <c r="E34" s="3"/>
      <c r="F34" s="5">
        <f t="shared" si="0"/>
        <v>0</v>
      </c>
      <c r="G34" s="6"/>
      <c r="H34" s="3"/>
      <c r="I34" s="3"/>
      <c r="J34" s="5">
        <f t="shared" si="1"/>
        <v>0</v>
      </c>
      <c r="K34" s="6"/>
      <c r="L34" s="7"/>
      <c r="M34" s="7"/>
      <c r="N34" s="8">
        <f t="shared" si="2"/>
        <v>0</v>
      </c>
      <c r="O34" s="7"/>
      <c r="P34" s="7"/>
      <c r="Q34" s="7"/>
      <c r="R34" s="8">
        <f t="shared" si="3"/>
        <v>0</v>
      </c>
    </row>
    <row r="35" spans="2:18" s="2" customFormat="1">
      <c r="B35">
        <v>-4</v>
      </c>
      <c r="C35">
        <v>0</v>
      </c>
      <c r="D35" s="3"/>
      <c r="E35" s="3"/>
      <c r="F35" s="5">
        <f t="shared" si="0"/>
        <v>0</v>
      </c>
      <c r="G35" s="6"/>
      <c r="H35" s="3"/>
      <c r="I35" s="3"/>
      <c r="J35" s="5">
        <f t="shared" si="1"/>
        <v>0</v>
      </c>
      <c r="K35" s="6"/>
      <c r="L35" s="7"/>
      <c r="M35" s="7"/>
      <c r="N35" s="8">
        <f t="shared" si="2"/>
        <v>0</v>
      </c>
      <c r="O35" s="7"/>
      <c r="P35" s="7"/>
      <c r="Q35" s="7"/>
      <c r="R35" s="8">
        <f t="shared" si="3"/>
        <v>0</v>
      </c>
    </row>
    <row r="36" spans="2:18" s="2" customFormat="1">
      <c r="B36">
        <v>-3</v>
      </c>
      <c r="C36">
        <v>0</v>
      </c>
      <c r="D36" s="3"/>
      <c r="E36" s="3"/>
      <c r="F36" s="5">
        <f t="shared" si="0"/>
        <v>0</v>
      </c>
      <c r="G36" s="6"/>
      <c r="H36" s="3"/>
      <c r="I36" s="3"/>
      <c r="J36" s="5">
        <f t="shared" si="1"/>
        <v>0</v>
      </c>
      <c r="K36" s="6"/>
      <c r="L36" s="7"/>
      <c r="M36" s="7"/>
      <c r="N36" s="8">
        <f t="shared" si="2"/>
        <v>0</v>
      </c>
      <c r="O36" s="7"/>
      <c r="P36" s="7"/>
      <c r="Q36" s="7"/>
      <c r="R36" s="8">
        <f t="shared" si="3"/>
        <v>0</v>
      </c>
    </row>
    <row r="37" spans="2:18" s="2" customFormat="1">
      <c r="B37">
        <v>-2</v>
      </c>
      <c r="C37">
        <v>0</v>
      </c>
      <c r="D37" s="3"/>
      <c r="E37" s="3"/>
      <c r="F37" s="5">
        <f t="shared" si="0"/>
        <v>0</v>
      </c>
      <c r="G37" s="6"/>
      <c r="H37" s="3"/>
      <c r="I37" s="3"/>
      <c r="J37" s="5">
        <f t="shared" si="1"/>
        <v>0</v>
      </c>
      <c r="K37" s="6"/>
      <c r="L37" s="7"/>
      <c r="M37" s="7"/>
      <c r="N37" s="8">
        <f t="shared" si="2"/>
        <v>0</v>
      </c>
      <c r="O37" s="7"/>
      <c r="P37" s="7"/>
      <c r="Q37" s="7"/>
      <c r="R37" s="8">
        <f t="shared" si="3"/>
        <v>0</v>
      </c>
    </row>
    <row r="38" spans="2:18" s="2" customFormat="1">
      <c r="B38">
        <v>-1</v>
      </c>
      <c r="C38">
        <v>0</v>
      </c>
      <c r="D38" s="3"/>
      <c r="E38" s="3"/>
      <c r="F38" s="5">
        <f t="shared" si="0"/>
        <v>0</v>
      </c>
      <c r="G38" s="6"/>
      <c r="H38" s="3"/>
      <c r="I38" s="3"/>
      <c r="J38" s="5">
        <f t="shared" si="1"/>
        <v>0</v>
      </c>
      <c r="K38" s="6"/>
      <c r="L38" s="7"/>
      <c r="M38" s="7"/>
      <c r="N38" s="8">
        <f t="shared" si="2"/>
        <v>0</v>
      </c>
      <c r="O38" s="7"/>
      <c r="P38" s="7"/>
      <c r="Q38" s="7"/>
      <c r="R38" s="8">
        <f t="shared" si="3"/>
        <v>0</v>
      </c>
    </row>
    <row r="39" spans="2:18" s="2" customFormat="1">
      <c r="B39">
        <v>0</v>
      </c>
      <c r="C39">
        <v>0</v>
      </c>
      <c r="D39" s="3"/>
      <c r="E39" s="3"/>
      <c r="F39" s="5">
        <f t="shared" si="0"/>
        <v>0</v>
      </c>
      <c r="G39" s="6"/>
      <c r="H39" s="3"/>
      <c r="I39" s="3"/>
      <c r="J39" s="5">
        <f t="shared" si="1"/>
        <v>0</v>
      </c>
      <c r="K39" s="6"/>
      <c r="L39" s="7"/>
      <c r="M39" s="7"/>
      <c r="N39" s="8">
        <f t="shared" si="2"/>
        <v>0</v>
      </c>
      <c r="O39" s="7"/>
      <c r="P39" s="7"/>
      <c r="Q39" s="7"/>
      <c r="R39" s="8">
        <f t="shared" si="3"/>
        <v>0</v>
      </c>
    </row>
    <row r="40" spans="2:18" s="2" customFormat="1">
      <c r="B40">
        <v>1</v>
      </c>
      <c r="C40">
        <v>0</v>
      </c>
      <c r="D40" s="3"/>
      <c r="E40" s="3"/>
      <c r="F40" s="5">
        <f t="shared" si="0"/>
        <v>0</v>
      </c>
      <c r="G40" s="6"/>
      <c r="H40" s="3"/>
      <c r="I40" s="3"/>
      <c r="J40" s="5">
        <f t="shared" si="1"/>
        <v>0</v>
      </c>
      <c r="K40" s="6"/>
      <c r="L40" s="7"/>
      <c r="M40" s="7"/>
      <c r="N40" s="8">
        <f t="shared" si="2"/>
        <v>0</v>
      </c>
      <c r="O40" s="7"/>
      <c r="P40" s="7"/>
      <c r="Q40" s="7"/>
      <c r="R40" s="8">
        <f t="shared" si="3"/>
        <v>0</v>
      </c>
    </row>
    <row r="41" spans="2:18" s="2" customFormat="1">
      <c r="B41">
        <v>2</v>
      </c>
      <c r="C41">
        <v>0</v>
      </c>
      <c r="D41" s="3"/>
      <c r="E41" s="3"/>
      <c r="F41" s="5">
        <f t="shared" si="0"/>
        <v>0</v>
      </c>
      <c r="G41" s="6"/>
      <c r="H41" s="3"/>
      <c r="I41" s="3"/>
      <c r="J41" s="5">
        <f t="shared" si="1"/>
        <v>0</v>
      </c>
      <c r="K41" s="6"/>
      <c r="L41" s="7"/>
      <c r="M41" s="7"/>
      <c r="N41" s="8">
        <f t="shared" si="2"/>
        <v>0</v>
      </c>
      <c r="O41" s="7"/>
      <c r="P41" s="7"/>
      <c r="Q41" s="7"/>
      <c r="R41" s="8">
        <f t="shared" si="3"/>
        <v>0</v>
      </c>
    </row>
    <row r="42" spans="2:18" s="2" customFormat="1">
      <c r="B42">
        <v>3</v>
      </c>
      <c r="C42">
        <v>0</v>
      </c>
      <c r="D42" s="3"/>
      <c r="E42" s="3"/>
      <c r="F42" s="5">
        <f t="shared" si="0"/>
        <v>0</v>
      </c>
      <c r="G42" s="6"/>
      <c r="H42" s="3"/>
      <c r="I42" s="3"/>
      <c r="J42" s="5">
        <f t="shared" si="1"/>
        <v>0</v>
      </c>
      <c r="K42" s="6"/>
      <c r="L42" s="7"/>
      <c r="M42" s="7"/>
      <c r="N42" s="8">
        <f t="shared" si="2"/>
        <v>0</v>
      </c>
      <c r="O42" s="7"/>
      <c r="P42" s="7"/>
      <c r="Q42" s="7"/>
      <c r="R42" s="8">
        <f t="shared" si="3"/>
        <v>0</v>
      </c>
    </row>
    <row r="43" spans="2:18" s="2" customFormat="1">
      <c r="B43">
        <v>4</v>
      </c>
      <c r="C43">
        <v>0</v>
      </c>
      <c r="D43" s="3"/>
      <c r="E43" s="3"/>
      <c r="F43" s="5">
        <f t="shared" si="0"/>
        <v>0</v>
      </c>
      <c r="G43" s="6"/>
      <c r="H43" s="3"/>
      <c r="I43" s="3"/>
      <c r="J43" s="5">
        <f t="shared" si="1"/>
        <v>0</v>
      </c>
      <c r="K43" s="6"/>
      <c r="L43" s="7"/>
      <c r="M43" s="7"/>
      <c r="N43" s="8">
        <f t="shared" si="2"/>
        <v>0</v>
      </c>
      <c r="O43" s="7"/>
      <c r="P43" s="7"/>
      <c r="Q43" s="7"/>
      <c r="R43" s="8">
        <f t="shared" si="3"/>
        <v>0</v>
      </c>
    </row>
    <row r="44" spans="2:18" s="2" customFormat="1">
      <c r="B44">
        <v>5</v>
      </c>
      <c r="C44">
        <v>0</v>
      </c>
      <c r="D44" s="3"/>
      <c r="E44" s="3"/>
      <c r="F44" s="5">
        <f t="shared" si="0"/>
        <v>0</v>
      </c>
      <c r="G44" s="6"/>
      <c r="H44" s="3"/>
      <c r="I44" s="3"/>
      <c r="J44" s="5">
        <f t="shared" si="1"/>
        <v>0</v>
      </c>
      <c r="K44" s="6"/>
      <c r="L44" s="7"/>
      <c r="M44" s="7"/>
      <c r="N44" s="8">
        <f t="shared" si="2"/>
        <v>0</v>
      </c>
      <c r="O44" s="7"/>
      <c r="P44" s="7"/>
      <c r="Q44" s="7"/>
      <c r="R44" s="8">
        <f t="shared" si="3"/>
        <v>0</v>
      </c>
    </row>
    <row r="45" spans="2:18" s="2" customFormat="1">
      <c r="B45">
        <v>5</v>
      </c>
      <c r="C45">
        <v>1</v>
      </c>
      <c r="D45" s="3"/>
      <c r="E45" s="3"/>
      <c r="F45" s="5">
        <f t="shared" si="0"/>
        <v>0</v>
      </c>
      <c r="G45" s="6"/>
      <c r="H45" s="3"/>
      <c r="I45" s="3"/>
      <c r="J45" s="5">
        <f t="shared" si="1"/>
        <v>0</v>
      </c>
      <c r="K45" s="6"/>
      <c r="L45" s="7"/>
      <c r="M45" s="7"/>
      <c r="N45" s="8">
        <f t="shared" si="2"/>
        <v>0</v>
      </c>
      <c r="O45" s="7"/>
      <c r="P45" s="7"/>
      <c r="Q45" s="7"/>
      <c r="R45" s="8">
        <f t="shared" si="3"/>
        <v>0</v>
      </c>
    </row>
    <row r="46" spans="2:18" s="2" customFormat="1">
      <c r="B46">
        <v>4</v>
      </c>
      <c r="C46">
        <v>1</v>
      </c>
      <c r="D46" s="3"/>
      <c r="E46" s="3"/>
      <c r="F46" s="5">
        <f t="shared" si="0"/>
        <v>0</v>
      </c>
      <c r="G46" s="6"/>
      <c r="H46" s="3"/>
      <c r="I46" s="3"/>
      <c r="J46" s="5">
        <f t="shared" si="1"/>
        <v>0</v>
      </c>
      <c r="K46" s="6"/>
      <c r="L46" s="7"/>
      <c r="M46" s="7"/>
      <c r="N46" s="8">
        <f t="shared" si="2"/>
        <v>0</v>
      </c>
      <c r="O46" s="7"/>
      <c r="P46" s="7"/>
      <c r="Q46" s="7"/>
      <c r="R46" s="8">
        <f t="shared" si="3"/>
        <v>0</v>
      </c>
    </row>
    <row r="47" spans="2:18" s="2" customFormat="1">
      <c r="B47">
        <v>3</v>
      </c>
      <c r="C47">
        <v>1</v>
      </c>
      <c r="D47" s="3"/>
      <c r="E47" s="3"/>
      <c r="F47" s="5">
        <f t="shared" si="0"/>
        <v>0</v>
      </c>
      <c r="G47" s="6"/>
      <c r="H47" s="3"/>
      <c r="I47" s="3"/>
      <c r="J47" s="5">
        <f t="shared" si="1"/>
        <v>0</v>
      </c>
      <c r="K47" s="6"/>
      <c r="L47" s="7"/>
      <c r="M47" s="7"/>
      <c r="N47" s="8">
        <f t="shared" si="2"/>
        <v>0</v>
      </c>
      <c r="O47" s="7"/>
      <c r="P47" s="7"/>
      <c r="Q47" s="7"/>
      <c r="R47" s="8">
        <f t="shared" si="3"/>
        <v>0</v>
      </c>
    </row>
    <row r="48" spans="2:18" s="2" customFormat="1">
      <c r="B48">
        <v>2</v>
      </c>
      <c r="C48">
        <v>1</v>
      </c>
      <c r="D48" s="3"/>
      <c r="E48" s="3"/>
      <c r="F48" s="5">
        <f t="shared" si="0"/>
        <v>0</v>
      </c>
      <c r="G48" s="6"/>
      <c r="H48" s="3"/>
      <c r="I48" s="3"/>
      <c r="J48" s="5">
        <f t="shared" si="1"/>
        <v>0</v>
      </c>
      <c r="K48" s="6"/>
      <c r="L48" s="7"/>
      <c r="M48" s="7"/>
      <c r="N48" s="8">
        <f t="shared" si="2"/>
        <v>0</v>
      </c>
      <c r="O48" s="7"/>
      <c r="P48" s="7"/>
      <c r="Q48" s="7"/>
      <c r="R48" s="8">
        <f t="shared" si="3"/>
        <v>0</v>
      </c>
    </row>
    <row r="49" spans="2:18" s="2" customFormat="1">
      <c r="B49">
        <v>1</v>
      </c>
      <c r="C49">
        <v>1</v>
      </c>
      <c r="D49" s="3"/>
      <c r="E49" s="3"/>
      <c r="F49" s="5">
        <f t="shared" si="0"/>
        <v>0</v>
      </c>
      <c r="G49" s="6"/>
      <c r="H49" s="3"/>
      <c r="I49" s="3"/>
      <c r="J49" s="5">
        <f t="shared" si="1"/>
        <v>0</v>
      </c>
      <c r="K49" s="6"/>
      <c r="L49" s="7"/>
      <c r="M49" s="7"/>
      <c r="N49" s="8">
        <f t="shared" si="2"/>
        <v>0</v>
      </c>
      <c r="O49" s="7"/>
      <c r="P49" s="7"/>
      <c r="Q49" s="7"/>
      <c r="R49" s="8">
        <f t="shared" si="3"/>
        <v>0</v>
      </c>
    </row>
    <row r="50" spans="2:18" s="2" customFormat="1">
      <c r="B50">
        <v>0</v>
      </c>
      <c r="C50">
        <v>1</v>
      </c>
      <c r="D50" s="3"/>
      <c r="E50" s="3"/>
      <c r="F50" s="5">
        <f t="shared" si="0"/>
        <v>0</v>
      </c>
      <c r="G50" s="6"/>
      <c r="H50" s="3"/>
      <c r="I50" s="3"/>
      <c r="J50" s="5">
        <f t="shared" si="1"/>
        <v>0</v>
      </c>
      <c r="K50" s="6"/>
      <c r="L50" s="7"/>
      <c r="M50" s="7"/>
      <c r="N50" s="8">
        <f t="shared" si="2"/>
        <v>0</v>
      </c>
      <c r="O50" s="7"/>
      <c r="P50" s="7"/>
      <c r="Q50" s="7"/>
      <c r="R50" s="8">
        <f t="shared" si="3"/>
        <v>0</v>
      </c>
    </row>
    <row r="51" spans="2:18" s="2" customFormat="1">
      <c r="B51">
        <v>-1</v>
      </c>
      <c r="C51">
        <v>1</v>
      </c>
      <c r="D51" s="3"/>
      <c r="E51" s="3"/>
      <c r="F51" s="5">
        <f t="shared" si="0"/>
        <v>0</v>
      </c>
      <c r="G51" s="6"/>
      <c r="H51" s="3"/>
      <c r="I51" s="3"/>
      <c r="J51" s="5">
        <f t="shared" si="1"/>
        <v>0</v>
      </c>
      <c r="K51" s="6"/>
      <c r="L51" s="7"/>
      <c r="M51" s="7"/>
      <c r="N51" s="8">
        <f t="shared" si="2"/>
        <v>0</v>
      </c>
      <c r="O51" s="7"/>
      <c r="P51" s="7"/>
      <c r="Q51" s="7"/>
      <c r="R51" s="8">
        <f t="shared" si="3"/>
        <v>0</v>
      </c>
    </row>
    <row r="52" spans="2:18" s="2" customFormat="1">
      <c r="B52">
        <v>-2</v>
      </c>
      <c r="C52">
        <v>1</v>
      </c>
      <c r="D52" s="3"/>
      <c r="E52" s="3"/>
      <c r="F52" s="5">
        <f t="shared" si="0"/>
        <v>0</v>
      </c>
      <c r="G52" s="6"/>
      <c r="H52" s="3"/>
      <c r="I52" s="3"/>
      <c r="J52" s="5">
        <f t="shared" si="1"/>
        <v>0</v>
      </c>
      <c r="K52" s="6"/>
      <c r="L52" s="7"/>
      <c r="M52" s="7"/>
      <c r="N52" s="8">
        <f t="shared" si="2"/>
        <v>0</v>
      </c>
      <c r="O52" s="7"/>
      <c r="P52" s="7"/>
      <c r="Q52" s="7"/>
      <c r="R52" s="8">
        <f t="shared" si="3"/>
        <v>0</v>
      </c>
    </row>
    <row r="53" spans="2:18" s="2" customFormat="1">
      <c r="B53">
        <v>-3</v>
      </c>
      <c r="C53">
        <v>1</v>
      </c>
      <c r="D53" s="3"/>
      <c r="E53" s="3"/>
      <c r="F53" s="5">
        <f t="shared" si="0"/>
        <v>0</v>
      </c>
      <c r="G53" s="6"/>
      <c r="H53" s="3"/>
      <c r="I53" s="3"/>
      <c r="J53" s="5">
        <f t="shared" si="1"/>
        <v>0</v>
      </c>
      <c r="K53" s="6"/>
      <c r="L53" s="7"/>
      <c r="M53" s="7"/>
      <c r="N53" s="8">
        <f t="shared" si="2"/>
        <v>0</v>
      </c>
      <c r="O53" s="7"/>
      <c r="P53" s="7"/>
      <c r="Q53" s="7"/>
      <c r="R53" s="8">
        <f t="shared" si="3"/>
        <v>0</v>
      </c>
    </row>
    <row r="54" spans="2:18" s="2" customFormat="1">
      <c r="B54">
        <v>-4</v>
      </c>
      <c r="C54">
        <v>1</v>
      </c>
      <c r="D54" s="3"/>
      <c r="E54" s="3"/>
      <c r="F54" s="5">
        <f t="shared" si="0"/>
        <v>0</v>
      </c>
      <c r="G54" s="6"/>
      <c r="H54" s="3"/>
      <c r="I54" s="3"/>
      <c r="J54" s="5">
        <f t="shared" si="1"/>
        <v>0</v>
      </c>
      <c r="K54" s="6"/>
      <c r="L54" s="7"/>
      <c r="M54" s="7"/>
      <c r="N54" s="8">
        <f t="shared" si="2"/>
        <v>0</v>
      </c>
      <c r="O54" s="7"/>
      <c r="P54" s="7"/>
      <c r="Q54" s="7"/>
      <c r="R54" s="8">
        <f t="shared" si="3"/>
        <v>0</v>
      </c>
    </row>
    <row r="55" spans="2:18" s="2" customFormat="1">
      <c r="B55">
        <v>-5</v>
      </c>
      <c r="C55">
        <v>1</v>
      </c>
      <c r="D55" s="3"/>
      <c r="E55" s="3"/>
      <c r="F55" s="5">
        <f t="shared" si="0"/>
        <v>0</v>
      </c>
      <c r="G55" s="6"/>
      <c r="H55" s="3"/>
      <c r="I55" s="3"/>
      <c r="J55" s="5">
        <f t="shared" si="1"/>
        <v>0</v>
      </c>
      <c r="K55" s="6"/>
      <c r="L55" s="7"/>
      <c r="M55" s="7"/>
      <c r="N55" s="8">
        <f t="shared" si="2"/>
        <v>0</v>
      </c>
      <c r="O55" s="7"/>
      <c r="P55" s="7"/>
      <c r="Q55" s="7"/>
      <c r="R55" s="8">
        <f t="shared" si="3"/>
        <v>0</v>
      </c>
    </row>
    <row r="56" spans="2:18" s="2" customFormat="1">
      <c r="B56">
        <v>-4</v>
      </c>
      <c r="C56">
        <v>2</v>
      </c>
      <c r="D56" s="3"/>
      <c r="E56" s="3"/>
      <c r="F56" s="5">
        <f t="shared" si="0"/>
        <v>0</v>
      </c>
      <c r="G56" s="6"/>
      <c r="H56" s="3"/>
      <c r="I56" s="3"/>
      <c r="J56" s="5">
        <f t="shared" si="1"/>
        <v>0</v>
      </c>
      <c r="K56" s="6"/>
      <c r="L56" s="7"/>
      <c r="M56" s="7"/>
      <c r="N56" s="8">
        <f t="shared" si="2"/>
        <v>0</v>
      </c>
      <c r="O56" s="7"/>
      <c r="P56" s="7"/>
      <c r="Q56" s="7"/>
      <c r="R56" s="8">
        <f t="shared" si="3"/>
        <v>0</v>
      </c>
    </row>
    <row r="57" spans="2:18" s="2" customFormat="1">
      <c r="B57">
        <v>-3</v>
      </c>
      <c r="C57">
        <v>2</v>
      </c>
      <c r="D57" s="3"/>
      <c r="E57" s="3"/>
      <c r="F57" s="5">
        <f t="shared" si="0"/>
        <v>0</v>
      </c>
      <c r="G57" s="6"/>
      <c r="H57" s="3"/>
      <c r="I57" s="3"/>
      <c r="J57" s="5">
        <f t="shared" si="1"/>
        <v>0</v>
      </c>
      <c r="K57" s="6"/>
      <c r="L57" s="7"/>
      <c r="M57" s="7"/>
      <c r="N57" s="8">
        <f t="shared" si="2"/>
        <v>0</v>
      </c>
      <c r="O57" s="7"/>
      <c r="P57" s="7"/>
      <c r="Q57" s="7"/>
      <c r="R57" s="8">
        <f t="shared" si="3"/>
        <v>0</v>
      </c>
    </row>
    <row r="58" spans="2:18" s="2" customFormat="1">
      <c r="B58">
        <v>-2</v>
      </c>
      <c r="C58">
        <v>2</v>
      </c>
      <c r="D58" s="3"/>
      <c r="E58" s="3"/>
      <c r="F58" s="5">
        <f t="shared" si="0"/>
        <v>0</v>
      </c>
      <c r="G58" s="6"/>
      <c r="H58" s="3"/>
      <c r="I58" s="3"/>
      <c r="J58" s="5">
        <f t="shared" si="1"/>
        <v>0</v>
      </c>
      <c r="K58" s="6"/>
      <c r="L58" s="7"/>
      <c r="M58" s="7"/>
      <c r="N58" s="8">
        <f t="shared" si="2"/>
        <v>0</v>
      </c>
      <c r="O58" s="7"/>
      <c r="P58" s="7"/>
      <c r="Q58" s="7"/>
      <c r="R58" s="8">
        <f t="shared" si="3"/>
        <v>0</v>
      </c>
    </row>
    <row r="59" spans="2:18" s="2" customFormat="1">
      <c r="B59">
        <v>-1</v>
      </c>
      <c r="C59">
        <v>2</v>
      </c>
      <c r="D59" s="3"/>
      <c r="E59" s="3"/>
      <c r="F59" s="5">
        <f t="shared" si="0"/>
        <v>0</v>
      </c>
      <c r="G59" s="6"/>
      <c r="H59" s="3"/>
      <c r="I59" s="3"/>
      <c r="J59" s="5">
        <f t="shared" si="1"/>
        <v>0</v>
      </c>
      <c r="K59" s="6"/>
      <c r="L59" s="7"/>
      <c r="M59" s="7"/>
      <c r="N59" s="8">
        <f t="shared" si="2"/>
        <v>0</v>
      </c>
      <c r="O59" s="7"/>
      <c r="P59" s="7"/>
      <c r="Q59" s="7"/>
      <c r="R59" s="8">
        <f t="shared" si="3"/>
        <v>0</v>
      </c>
    </row>
    <row r="60" spans="2:18" s="2" customFormat="1">
      <c r="B60">
        <v>0</v>
      </c>
      <c r="C60">
        <v>2</v>
      </c>
      <c r="D60" s="3"/>
      <c r="E60" s="3"/>
      <c r="F60" s="5">
        <f t="shared" si="0"/>
        <v>0</v>
      </c>
      <c r="G60" s="6"/>
      <c r="H60" s="3"/>
      <c r="I60" s="3"/>
      <c r="J60" s="5">
        <f t="shared" si="1"/>
        <v>0</v>
      </c>
      <c r="K60" s="6"/>
      <c r="L60" s="7"/>
      <c r="M60" s="7"/>
      <c r="N60" s="8">
        <f t="shared" si="2"/>
        <v>0</v>
      </c>
      <c r="O60" s="7"/>
      <c r="P60" s="7"/>
      <c r="Q60" s="7"/>
      <c r="R60" s="8">
        <f t="shared" si="3"/>
        <v>0</v>
      </c>
    </row>
    <row r="61" spans="2:18" s="2" customFormat="1">
      <c r="B61">
        <v>1</v>
      </c>
      <c r="C61">
        <v>2</v>
      </c>
      <c r="D61" s="3"/>
      <c r="E61" s="3"/>
      <c r="F61" s="5">
        <f t="shared" si="0"/>
        <v>0</v>
      </c>
      <c r="G61" s="6"/>
      <c r="H61" s="3"/>
      <c r="I61" s="3"/>
      <c r="J61" s="5">
        <f t="shared" si="1"/>
        <v>0</v>
      </c>
      <c r="K61" s="6"/>
      <c r="L61" s="7"/>
      <c r="M61" s="7"/>
      <c r="N61" s="8">
        <f t="shared" si="2"/>
        <v>0</v>
      </c>
      <c r="O61" s="7"/>
      <c r="P61" s="7"/>
      <c r="Q61" s="7"/>
      <c r="R61" s="8">
        <f t="shared" si="3"/>
        <v>0</v>
      </c>
    </row>
    <row r="62" spans="2:18" s="2" customFormat="1">
      <c r="B62">
        <v>2</v>
      </c>
      <c r="C62">
        <v>2</v>
      </c>
      <c r="D62" s="3"/>
      <c r="E62" s="3"/>
      <c r="F62" s="5">
        <f t="shared" si="0"/>
        <v>0</v>
      </c>
      <c r="G62" s="6"/>
      <c r="H62" s="3"/>
      <c r="I62" s="3"/>
      <c r="J62" s="5">
        <f t="shared" si="1"/>
        <v>0</v>
      </c>
      <c r="K62" s="6"/>
      <c r="L62" s="7"/>
      <c r="M62" s="7"/>
      <c r="N62" s="8">
        <f t="shared" si="2"/>
        <v>0</v>
      </c>
      <c r="O62" s="7"/>
      <c r="P62" s="7"/>
      <c r="Q62" s="7"/>
      <c r="R62" s="8">
        <f t="shared" si="3"/>
        <v>0</v>
      </c>
    </row>
    <row r="63" spans="2:18" s="2" customFormat="1">
      <c r="B63">
        <v>3</v>
      </c>
      <c r="C63">
        <v>2</v>
      </c>
      <c r="D63" s="3"/>
      <c r="E63" s="3"/>
      <c r="F63" s="5">
        <f t="shared" si="0"/>
        <v>0</v>
      </c>
      <c r="G63" s="6"/>
      <c r="H63" s="3"/>
      <c r="I63" s="3"/>
      <c r="J63" s="5">
        <f t="shared" si="1"/>
        <v>0</v>
      </c>
      <c r="K63" s="6"/>
      <c r="L63" s="7"/>
      <c r="M63" s="7"/>
      <c r="N63" s="8">
        <f t="shared" si="2"/>
        <v>0</v>
      </c>
      <c r="O63" s="7"/>
      <c r="P63" s="7"/>
      <c r="Q63" s="7"/>
      <c r="R63" s="8">
        <f t="shared" si="3"/>
        <v>0</v>
      </c>
    </row>
    <row r="64" spans="2:18" s="2" customFormat="1">
      <c r="B64">
        <v>4</v>
      </c>
      <c r="C64">
        <v>2</v>
      </c>
      <c r="D64" s="3"/>
      <c r="E64" s="3"/>
      <c r="F64" s="5">
        <f t="shared" si="0"/>
        <v>0</v>
      </c>
      <c r="G64" s="6"/>
      <c r="H64" s="3"/>
      <c r="I64" s="3"/>
      <c r="J64" s="5">
        <f t="shared" si="1"/>
        <v>0</v>
      </c>
      <c r="K64" s="6"/>
      <c r="L64" s="7"/>
      <c r="M64" s="7"/>
      <c r="N64" s="8">
        <f t="shared" si="2"/>
        <v>0</v>
      </c>
      <c r="O64" s="7"/>
      <c r="P64" s="7"/>
      <c r="Q64" s="7"/>
      <c r="R64" s="8">
        <f t="shared" si="3"/>
        <v>0</v>
      </c>
    </row>
    <row r="65" spans="2:18" s="2" customFormat="1">
      <c r="B65">
        <v>3</v>
      </c>
      <c r="C65">
        <v>3</v>
      </c>
      <c r="D65" s="3"/>
      <c r="E65" s="3"/>
      <c r="F65" s="5">
        <f t="shared" si="0"/>
        <v>0</v>
      </c>
      <c r="G65" s="6"/>
      <c r="H65" s="3"/>
      <c r="I65" s="3"/>
      <c r="J65" s="5">
        <f t="shared" si="1"/>
        <v>0</v>
      </c>
      <c r="K65" s="6"/>
      <c r="L65" s="7"/>
      <c r="M65" s="7"/>
      <c r="N65" s="8">
        <f t="shared" si="2"/>
        <v>0</v>
      </c>
      <c r="O65" s="7"/>
      <c r="P65" s="7"/>
      <c r="Q65" s="7"/>
      <c r="R65" s="8">
        <f t="shared" si="3"/>
        <v>0</v>
      </c>
    </row>
    <row r="66" spans="2:18" s="2" customFormat="1">
      <c r="B66">
        <v>2</v>
      </c>
      <c r="C66">
        <v>3</v>
      </c>
      <c r="D66" s="3"/>
      <c r="E66" s="3"/>
      <c r="F66" s="5">
        <f t="shared" si="0"/>
        <v>0</v>
      </c>
      <c r="G66" s="6"/>
      <c r="H66" s="3"/>
      <c r="I66" s="3"/>
      <c r="J66" s="5">
        <f t="shared" si="1"/>
        <v>0</v>
      </c>
      <c r="K66" s="6"/>
      <c r="L66" s="7"/>
      <c r="M66" s="7"/>
      <c r="N66" s="8">
        <f t="shared" si="2"/>
        <v>0</v>
      </c>
      <c r="O66" s="7"/>
      <c r="P66" s="7"/>
      <c r="Q66" s="7"/>
      <c r="R66" s="8">
        <f t="shared" si="3"/>
        <v>0</v>
      </c>
    </row>
    <row r="67" spans="2:18" s="2" customFormat="1">
      <c r="B67">
        <v>1</v>
      </c>
      <c r="C67">
        <v>3</v>
      </c>
      <c r="D67" s="3"/>
      <c r="E67" s="3"/>
      <c r="F67" s="5">
        <f t="shared" si="0"/>
        <v>0</v>
      </c>
      <c r="G67" s="6"/>
      <c r="H67" s="3"/>
      <c r="I67" s="3"/>
      <c r="J67" s="5">
        <f t="shared" si="1"/>
        <v>0</v>
      </c>
      <c r="K67" s="6"/>
      <c r="L67" s="7"/>
      <c r="M67" s="7"/>
      <c r="N67" s="8">
        <f t="shared" si="2"/>
        <v>0</v>
      </c>
      <c r="O67" s="7"/>
      <c r="P67" s="7"/>
      <c r="Q67" s="7"/>
      <c r="R67" s="8">
        <f t="shared" si="3"/>
        <v>0</v>
      </c>
    </row>
    <row r="68" spans="2:18" s="2" customFormat="1">
      <c r="B68">
        <v>0</v>
      </c>
      <c r="C68">
        <v>3</v>
      </c>
      <c r="D68" s="3"/>
      <c r="E68" s="3"/>
      <c r="F68" s="5">
        <f t="shared" si="0"/>
        <v>0</v>
      </c>
      <c r="G68" s="6"/>
      <c r="H68" s="3"/>
      <c r="I68" s="3"/>
      <c r="J68" s="5">
        <f t="shared" si="1"/>
        <v>0</v>
      </c>
      <c r="K68" s="6"/>
      <c r="L68" s="7"/>
      <c r="M68" s="7"/>
      <c r="N68" s="8">
        <f t="shared" si="2"/>
        <v>0</v>
      </c>
      <c r="O68" s="7"/>
      <c r="P68" s="7"/>
      <c r="Q68" s="7"/>
      <c r="R68" s="8">
        <f t="shared" si="3"/>
        <v>0</v>
      </c>
    </row>
    <row r="69" spans="2:18" s="2" customFormat="1">
      <c r="B69">
        <v>-1</v>
      </c>
      <c r="C69">
        <v>3</v>
      </c>
      <c r="D69" s="3"/>
      <c r="E69" s="3"/>
      <c r="F69" s="5">
        <f t="shared" ref="F69:F74" si="4">D69-E69</f>
        <v>0</v>
      </c>
      <c r="G69" s="6"/>
      <c r="H69" s="3"/>
      <c r="I69" s="3"/>
      <c r="J69" s="5">
        <f t="shared" ref="J69:J74" si="5">H69-I69</f>
        <v>0</v>
      </c>
      <c r="K69" s="6"/>
      <c r="L69" s="7"/>
      <c r="M69" s="7"/>
      <c r="N69" s="8">
        <f t="shared" ref="N69:N74" si="6">L69-M69</f>
        <v>0</v>
      </c>
      <c r="O69" s="7"/>
      <c r="P69" s="7"/>
      <c r="Q69" s="7"/>
      <c r="R69" s="8">
        <f t="shared" ref="R69:R74" si="7">P69-Q69</f>
        <v>0</v>
      </c>
    </row>
    <row r="70" spans="2:18" s="2" customFormat="1">
      <c r="B70">
        <v>-2</v>
      </c>
      <c r="C70">
        <v>3</v>
      </c>
      <c r="D70" s="3"/>
      <c r="E70" s="3"/>
      <c r="F70" s="5">
        <f t="shared" si="4"/>
        <v>0</v>
      </c>
      <c r="G70" s="6"/>
      <c r="H70" s="3"/>
      <c r="I70" s="3"/>
      <c r="J70" s="5">
        <f t="shared" si="5"/>
        <v>0</v>
      </c>
      <c r="K70" s="6"/>
      <c r="L70" s="7"/>
      <c r="M70" s="7"/>
      <c r="N70" s="8">
        <f t="shared" si="6"/>
        <v>0</v>
      </c>
      <c r="O70" s="7"/>
      <c r="P70" s="7"/>
      <c r="Q70" s="7"/>
      <c r="R70" s="8">
        <f t="shared" si="7"/>
        <v>0</v>
      </c>
    </row>
    <row r="71" spans="2:18" s="2" customFormat="1">
      <c r="B71">
        <v>-3</v>
      </c>
      <c r="C71">
        <v>3</v>
      </c>
      <c r="D71" s="3"/>
      <c r="E71" s="3"/>
      <c r="F71" s="5">
        <f t="shared" si="4"/>
        <v>0</v>
      </c>
      <c r="G71" s="6"/>
      <c r="H71" s="3"/>
      <c r="I71" s="3"/>
      <c r="J71" s="5">
        <f t="shared" si="5"/>
        <v>0</v>
      </c>
      <c r="K71" s="6"/>
      <c r="L71" s="7"/>
      <c r="M71" s="7"/>
      <c r="N71" s="8">
        <f t="shared" si="6"/>
        <v>0</v>
      </c>
      <c r="O71" s="7"/>
      <c r="P71" s="7"/>
      <c r="Q71" s="7"/>
      <c r="R71" s="8">
        <f t="shared" si="7"/>
        <v>0</v>
      </c>
    </row>
    <row r="72" spans="2:18" s="2" customFormat="1">
      <c r="B72">
        <v>-1</v>
      </c>
      <c r="C72">
        <v>4</v>
      </c>
      <c r="D72" s="3"/>
      <c r="E72" s="3"/>
      <c r="F72" s="5">
        <f t="shared" si="4"/>
        <v>0</v>
      </c>
      <c r="G72" s="6"/>
      <c r="H72" s="3"/>
      <c r="I72" s="3"/>
      <c r="J72" s="5">
        <f t="shared" si="5"/>
        <v>0</v>
      </c>
      <c r="K72" s="6"/>
      <c r="L72" s="7"/>
      <c r="M72" s="7"/>
      <c r="N72" s="8">
        <f t="shared" si="6"/>
        <v>0</v>
      </c>
      <c r="O72" s="7"/>
      <c r="P72" s="7"/>
      <c r="Q72" s="7"/>
      <c r="R72" s="8">
        <f t="shared" si="7"/>
        <v>0</v>
      </c>
    </row>
    <row r="73" spans="2:18" s="2" customFormat="1">
      <c r="B73">
        <v>0</v>
      </c>
      <c r="C73">
        <v>4</v>
      </c>
      <c r="D73" s="3"/>
      <c r="E73" s="3"/>
      <c r="F73" s="5">
        <f t="shared" si="4"/>
        <v>0</v>
      </c>
      <c r="G73" s="6"/>
      <c r="H73" s="3"/>
      <c r="I73" s="3"/>
      <c r="J73" s="5">
        <f t="shared" si="5"/>
        <v>0</v>
      </c>
      <c r="K73" s="6"/>
      <c r="L73" s="7"/>
      <c r="M73" s="7"/>
      <c r="N73" s="8">
        <f t="shared" si="6"/>
        <v>0</v>
      </c>
      <c r="O73" s="7"/>
      <c r="P73" s="7"/>
      <c r="Q73" s="7"/>
      <c r="R73" s="8">
        <f t="shared" si="7"/>
        <v>0</v>
      </c>
    </row>
    <row r="74" spans="2:18" s="2" customFormat="1">
      <c r="B74">
        <v>1</v>
      </c>
      <c r="C74">
        <v>4</v>
      </c>
      <c r="D74" s="3"/>
      <c r="E74" s="3"/>
      <c r="F74" s="5">
        <f t="shared" si="4"/>
        <v>0</v>
      </c>
      <c r="G74" s="6"/>
      <c r="H74" s="3"/>
      <c r="I74" s="3"/>
      <c r="J74" s="5">
        <f t="shared" si="5"/>
        <v>0</v>
      </c>
      <c r="K74" s="6"/>
      <c r="L74" s="7"/>
      <c r="M74" s="7"/>
      <c r="N74" s="8">
        <f t="shared" si="6"/>
        <v>0</v>
      </c>
      <c r="O74" s="7"/>
      <c r="P74" s="7"/>
      <c r="Q74" s="7"/>
      <c r="R74" s="8">
        <f t="shared" si="7"/>
        <v>0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 t="e">
        <f>1/SQRT(D1*F1)</f>
        <v>#DIV/0!</v>
      </c>
      <c r="D78" s="21" t="e">
        <f>AVERAGE(D4:E74)</f>
        <v>#DIV/0!</v>
      </c>
      <c r="E78" s="16"/>
      <c r="F78" s="16">
        <f>STDEV(F4:F74)</f>
        <v>0</v>
      </c>
      <c r="G78" s="16"/>
      <c r="H78" s="17" t="e">
        <f>AVERAGE(H4:I74)</f>
        <v>#DIV/0!</v>
      </c>
      <c r="I78" s="16"/>
      <c r="J78" s="16">
        <f>STDEV(J4:J74)</f>
        <v>0</v>
      </c>
      <c r="K78" s="16"/>
      <c r="L78" s="17" t="e">
        <f>AVERAGE(L4:M74)</f>
        <v>#DIV/0!</v>
      </c>
      <c r="M78" s="16"/>
      <c r="N78" s="16">
        <f>STDEV(N4:N74)</f>
        <v>0</v>
      </c>
      <c r="O78" s="16"/>
      <c r="P78" s="17" t="e">
        <f>AVERAGE(P4:Q74)</f>
        <v>#DIV/0!</v>
      </c>
      <c r="Q78" s="16"/>
      <c r="R78" s="22">
        <f>STDEV(R4:R74)</f>
        <v>0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0</v>
      </c>
      <c r="O80" s="25"/>
      <c r="P80" s="25"/>
      <c r="Q80" s="25"/>
      <c r="R80" s="26">
        <f>R78</f>
        <v>0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selection sqref="A1:XFD10485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/>
      <c r="E1" s="28" t="s">
        <v>19</v>
      </c>
      <c r="F1" s="29"/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3"/>
      <c r="E4" s="3"/>
      <c r="F4" s="5">
        <f>D4-E4</f>
        <v>0</v>
      </c>
      <c r="G4" s="6"/>
      <c r="H4" s="3"/>
      <c r="I4" s="3"/>
      <c r="J4" s="5">
        <f>H4-I4</f>
        <v>0</v>
      </c>
      <c r="K4" s="6"/>
      <c r="L4" s="7"/>
      <c r="M4" s="7"/>
      <c r="N4" s="8">
        <f>L4-M4</f>
        <v>0</v>
      </c>
      <c r="O4" s="7"/>
      <c r="P4" s="7"/>
      <c r="Q4" s="7"/>
      <c r="R4" s="8">
        <f>P4-Q4</f>
        <v>0</v>
      </c>
    </row>
    <row r="5" spans="1:18" s="2" customFormat="1">
      <c r="B5">
        <v>0</v>
      </c>
      <c r="C5">
        <v>-4</v>
      </c>
      <c r="D5" s="3"/>
      <c r="E5" s="3"/>
      <c r="F5" s="5">
        <f t="shared" ref="F5:F68" si="0">D5-E5</f>
        <v>0</v>
      </c>
      <c r="G5" s="6"/>
      <c r="H5" s="3"/>
      <c r="I5" s="3"/>
      <c r="J5" s="5">
        <f t="shared" ref="J5:J68" si="1">H5-I5</f>
        <v>0</v>
      </c>
      <c r="K5" s="6"/>
      <c r="L5" s="7"/>
      <c r="M5" s="7"/>
      <c r="N5" s="8">
        <f t="shared" ref="N5:N68" si="2">L5-M5</f>
        <v>0</v>
      </c>
      <c r="O5" s="7"/>
      <c r="P5" s="7"/>
      <c r="Q5" s="7"/>
      <c r="R5" s="8">
        <f t="shared" ref="R5:R68" si="3">P5-Q5</f>
        <v>0</v>
      </c>
    </row>
    <row r="6" spans="1:18" s="2" customFormat="1">
      <c r="B6">
        <v>1</v>
      </c>
      <c r="C6">
        <v>-4</v>
      </c>
      <c r="D6" s="3"/>
      <c r="E6" s="3"/>
      <c r="F6" s="5">
        <f t="shared" si="0"/>
        <v>0</v>
      </c>
      <c r="G6" s="6"/>
      <c r="H6" s="3"/>
      <c r="I6" s="3"/>
      <c r="J6" s="5">
        <f t="shared" si="1"/>
        <v>0</v>
      </c>
      <c r="K6" s="6"/>
      <c r="L6" s="7"/>
      <c r="M6" s="7"/>
      <c r="N6" s="8">
        <f t="shared" si="2"/>
        <v>0</v>
      </c>
      <c r="O6" s="7"/>
      <c r="P6" s="7"/>
      <c r="Q6" s="7"/>
      <c r="R6" s="8">
        <f t="shared" si="3"/>
        <v>0</v>
      </c>
    </row>
    <row r="7" spans="1:18" s="2" customFormat="1">
      <c r="B7">
        <v>3</v>
      </c>
      <c r="C7">
        <v>-3</v>
      </c>
      <c r="D7" s="3"/>
      <c r="E7" s="3"/>
      <c r="F7" s="5">
        <f t="shared" si="0"/>
        <v>0</v>
      </c>
      <c r="G7" s="6"/>
      <c r="H7" s="3"/>
      <c r="I7" s="3"/>
      <c r="J7" s="5">
        <f t="shared" si="1"/>
        <v>0</v>
      </c>
      <c r="K7" s="6"/>
      <c r="L7" s="7"/>
      <c r="M7" s="7"/>
      <c r="N7" s="8">
        <f t="shared" si="2"/>
        <v>0</v>
      </c>
      <c r="O7" s="7"/>
      <c r="P7" s="7"/>
      <c r="Q7" s="7"/>
      <c r="R7" s="8">
        <f t="shared" si="3"/>
        <v>0</v>
      </c>
    </row>
    <row r="8" spans="1:18" s="2" customFormat="1">
      <c r="B8">
        <v>2</v>
      </c>
      <c r="C8">
        <v>-3</v>
      </c>
      <c r="D8" s="3"/>
      <c r="E8" s="3"/>
      <c r="F8" s="5">
        <f t="shared" si="0"/>
        <v>0</v>
      </c>
      <c r="G8" s="6"/>
      <c r="H8" s="3"/>
      <c r="I8" s="3"/>
      <c r="J8" s="5">
        <f t="shared" si="1"/>
        <v>0</v>
      </c>
      <c r="K8" s="6"/>
      <c r="L8" s="7"/>
      <c r="M8" s="7"/>
      <c r="N8" s="8">
        <f t="shared" si="2"/>
        <v>0</v>
      </c>
      <c r="O8" s="7"/>
      <c r="P8" s="7"/>
      <c r="Q8" s="7"/>
      <c r="R8" s="8">
        <f t="shared" si="3"/>
        <v>0</v>
      </c>
    </row>
    <row r="9" spans="1:18" s="2" customFormat="1">
      <c r="B9">
        <v>1</v>
      </c>
      <c r="C9">
        <v>-3</v>
      </c>
      <c r="D9" s="3"/>
      <c r="E9" s="3"/>
      <c r="F9" s="5">
        <f t="shared" si="0"/>
        <v>0</v>
      </c>
      <c r="G9" s="6"/>
      <c r="H9" s="3"/>
      <c r="I9" s="3"/>
      <c r="J9" s="5">
        <f t="shared" si="1"/>
        <v>0</v>
      </c>
      <c r="K9" s="6"/>
      <c r="L9" s="7"/>
      <c r="M9" s="7"/>
      <c r="N9" s="8">
        <f t="shared" si="2"/>
        <v>0</v>
      </c>
      <c r="O9" s="7"/>
      <c r="P9" s="7"/>
      <c r="Q9" s="7"/>
      <c r="R9" s="8">
        <f t="shared" si="3"/>
        <v>0</v>
      </c>
    </row>
    <row r="10" spans="1:18" s="2" customFormat="1">
      <c r="B10">
        <v>0</v>
      </c>
      <c r="C10">
        <v>-3</v>
      </c>
      <c r="D10" s="3"/>
      <c r="E10" s="3"/>
      <c r="F10" s="5">
        <f t="shared" si="0"/>
        <v>0</v>
      </c>
      <c r="G10" s="6"/>
      <c r="H10" s="3"/>
      <c r="I10" s="3"/>
      <c r="J10" s="5">
        <f t="shared" si="1"/>
        <v>0</v>
      </c>
      <c r="K10" s="6"/>
      <c r="L10" s="7"/>
      <c r="M10" s="7"/>
      <c r="N10" s="8">
        <f t="shared" si="2"/>
        <v>0</v>
      </c>
      <c r="O10" s="7"/>
      <c r="P10" s="7"/>
      <c r="Q10" s="7"/>
      <c r="R10" s="8">
        <f t="shared" si="3"/>
        <v>0</v>
      </c>
    </row>
    <row r="11" spans="1:18" s="2" customFormat="1">
      <c r="B11">
        <v>-1</v>
      </c>
      <c r="C11">
        <v>-3</v>
      </c>
      <c r="D11" s="3"/>
      <c r="E11" s="3"/>
      <c r="F11" s="5">
        <f t="shared" si="0"/>
        <v>0</v>
      </c>
      <c r="G11" s="6"/>
      <c r="H11" s="3"/>
      <c r="I11" s="3"/>
      <c r="J11" s="5">
        <f t="shared" si="1"/>
        <v>0</v>
      </c>
      <c r="K11" s="6"/>
      <c r="L11" s="7"/>
      <c r="M11" s="7"/>
      <c r="N11" s="8">
        <f t="shared" si="2"/>
        <v>0</v>
      </c>
      <c r="O11" s="7"/>
      <c r="P11" s="7"/>
      <c r="Q11" s="7"/>
      <c r="R11" s="8">
        <f t="shared" si="3"/>
        <v>0</v>
      </c>
    </row>
    <row r="12" spans="1:18" s="2" customFormat="1">
      <c r="B12">
        <v>-2</v>
      </c>
      <c r="C12">
        <v>-3</v>
      </c>
      <c r="D12" s="3"/>
      <c r="E12" s="3"/>
      <c r="F12" s="5">
        <f t="shared" si="0"/>
        <v>0</v>
      </c>
      <c r="G12" s="6"/>
      <c r="H12" s="3"/>
      <c r="I12" s="3"/>
      <c r="J12" s="5">
        <f t="shared" si="1"/>
        <v>0</v>
      </c>
      <c r="K12" s="6"/>
      <c r="L12" s="7"/>
      <c r="M12" s="7"/>
      <c r="N12" s="8">
        <f t="shared" si="2"/>
        <v>0</v>
      </c>
      <c r="O12" s="7"/>
      <c r="P12" s="7"/>
      <c r="Q12" s="7"/>
      <c r="R12" s="8">
        <f t="shared" si="3"/>
        <v>0</v>
      </c>
    </row>
    <row r="13" spans="1:18" s="2" customFormat="1">
      <c r="B13">
        <v>-3</v>
      </c>
      <c r="C13">
        <v>-3</v>
      </c>
      <c r="D13" s="3"/>
      <c r="E13" s="3"/>
      <c r="F13" s="5">
        <f t="shared" si="0"/>
        <v>0</v>
      </c>
      <c r="G13" s="6"/>
      <c r="H13" s="3"/>
      <c r="I13" s="3"/>
      <c r="J13" s="5">
        <f t="shared" si="1"/>
        <v>0</v>
      </c>
      <c r="K13" s="6"/>
      <c r="L13" s="7"/>
      <c r="M13" s="7"/>
      <c r="N13" s="8">
        <f t="shared" si="2"/>
        <v>0</v>
      </c>
      <c r="O13" s="7"/>
      <c r="P13" s="7"/>
      <c r="Q13" s="7"/>
      <c r="R13" s="8">
        <f t="shared" si="3"/>
        <v>0</v>
      </c>
    </row>
    <row r="14" spans="1:18" s="2" customFormat="1">
      <c r="B14">
        <v>-4</v>
      </c>
      <c r="C14">
        <v>-2</v>
      </c>
      <c r="D14" s="3"/>
      <c r="E14" s="3"/>
      <c r="F14" s="5">
        <f t="shared" si="0"/>
        <v>0</v>
      </c>
      <c r="G14" s="6"/>
      <c r="H14" s="3"/>
      <c r="I14" s="3"/>
      <c r="J14" s="5">
        <f t="shared" si="1"/>
        <v>0</v>
      </c>
      <c r="K14" s="6"/>
      <c r="L14" s="7"/>
      <c r="M14" s="7"/>
      <c r="N14" s="8">
        <f t="shared" si="2"/>
        <v>0</v>
      </c>
      <c r="O14" s="7"/>
      <c r="P14" s="7"/>
      <c r="Q14" s="7"/>
      <c r="R14" s="8">
        <f t="shared" si="3"/>
        <v>0</v>
      </c>
    </row>
    <row r="15" spans="1:18" s="2" customFormat="1">
      <c r="B15">
        <v>-3</v>
      </c>
      <c r="C15">
        <v>-2</v>
      </c>
      <c r="D15" s="3"/>
      <c r="E15" s="3"/>
      <c r="F15" s="5">
        <f t="shared" si="0"/>
        <v>0</v>
      </c>
      <c r="G15" s="6"/>
      <c r="H15" s="3"/>
      <c r="I15" s="3"/>
      <c r="J15" s="5">
        <f t="shared" si="1"/>
        <v>0</v>
      </c>
      <c r="K15" s="6"/>
      <c r="L15" s="7"/>
      <c r="M15" s="7"/>
      <c r="N15" s="8">
        <f t="shared" si="2"/>
        <v>0</v>
      </c>
      <c r="O15" s="7"/>
      <c r="P15" s="7"/>
      <c r="Q15" s="7"/>
      <c r="R15" s="8">
        <f t="shared" si="3"/>
        <v>0</v>
      </c>
    </row>
    <row r="16" spans="1:18" s="2" customFormat="1">
      <c r="B16">
        <v>-2</v>
      </c>
      <c r="C16">
        <v>-2</v>
      </c>
      <c r="D16" s="3"/>
      <c r="E16" s="3"/>
      <c r="F16" s="5">
        <f t="shared" si="0"/>
        <v>0</v>
      </c>
      <c r="G16" s="6"/>
      <c r="H16" s="3"/>
      <c r="I16" s="3"/>
      <c r="J16" s="5">
        <f t="shared" si="1"/>
        <v>0</v>
      </c>
      <c r="K16" s="6"/>
      <c r="L16" s="7"/>
      <c r="M16" s="7"/>
      <c r="N16" s="8">
        <f t="shared" si="2"/>
        <v>0</v>
      </c>
      <c r="O16" s="7"/>
      <c r="P16" s="7"/>
      <c r="Q16" s="7"/>
      <c r="R16" s="8">
        <f t="shared" si="3"/>
        <v>0</v>
      </c>
    </row>
    <row r="17" spans="2:18" s="2" customFormat="1">
      <c r="B17">
        <v>-1</v>
      </c>
      <c r="C17">
        <v>-2</v>
      </c>
      <c r="D17" s="3"/>
      <c r="E17" s="3"/>
      <c r="F17" s="5">
        <f t="shared" si="0"/>
        <v>0</v>
      </c>
      <c r="G17" s="6"/>
      <c r="H17" s="3"/>
      <c r="I17" s="3"/>
      <c r="J17" s="5">
        <f t="shared" si="1"/>
        <v>0</v>
      </c>
      <c r="K17" s="6"/>
      <c r="L17" s="7"/>
      <c r="M17" s="7"/>
      <c r="N17" s="8">
        <f t="shared" si="2"/>
        <v>0</v>
      </c>
      <c r="O17" s="7"/>
      <c r="P17" s="7"/>
      <c r="Q17" s="7"/>
      <c r="R17" s="8">
        <f t="shared" si="3"/>
        <v>0</v>
      </c>
    </row>
    <row r="18" spans="2:18" s="2" customFormat="1">
      <c r="B18">
        <v>0</v>
      </c>
      <c r="C18">
        <v>-2</v>
      </c>
      <c r="D18" s="3"/>
      <c r="E18" s="3"/>
      <c r="F18" s="5">
        <f t="shared" si="0"/>
        <v>0</v>
      </c>
      <c r="G18" s="6"/>
      <c r="H18" s="3"/>
      <c r="I18" s="3"/>
      <c r="J18" s="5">
        <f t="shared" si="1"/>
        <v>0</v>
      </c>
      <c r="K18" s="6"/>
      <c r="L18" s="7"/>
      <c r="M18" s="7"/>
      <c r="N18" s="8">
        <f t="shared" si="2"/>
        <v>0</v>
      </c>
      <c r="O18" s="7"/>
      <c r="P18" s="7"/>
      <c r="Q18" s="7"/>
      <c r="R18" s="8">
        <f t="shared" si="3"/>
        <v>0</v>
      </c>
    </row>
    <row r="19" spans="2:18" s="2" customFormat="1">
      <c r="B19">
        <v>1</v>
      </c>
      <c r="C19">
        <v>-2</v>
      </c>
      <c r="D19" s="3"/>
      <c r="E19" s="3"/>
      <c r="F19" s="5">
        <f t="shared" si="0"/>
        <v>0</v>
      </c>
      <c r="G19" s="6"/>
      <c r="H19" s="3"/>
      <c r="I19" s="3"/>
      <c r="J19" s="5">
        <f t="shared" si="1"/>
        <v>0</v>
      </c>
      <c r="K19" s="6"/>
      <c r="L19" s="7"/>
      <c r="M19" s="7"/>
      <c r="N19" s="8">
        <f t="shared" si="2"/>
        <v>0</v>
      </c>
      <c r="O19" s="7"/>
      <c r="P19" s="7"/>
      <c r="Q19" s="7"/>
      <c r="R19" s="8">
        <f t="shared" si="3"/>
        <v>0</v>
      </c>
    </row>
    <row r="20" spans="2:18" s="2" customFormat="1">
      <c r="B20">
        <v>2</v>
      </c>
      <c r="C20">
        <v>-2</v>
      </c>
      <c r="D20" s="3"/>
      <c r="E20" s="3"/>
      <c r="F20" s="5">
        <f t="shared" si="0"/>
        <v>0</v>
      </c>
      <c r="G20" s="6"/>
      <c r="H20" s="3"/>
      <c r="I20" s="3"/>
      <c r="J20" s="5">
        <f t="shared" si="1"/>
        <v>0</v>
      </c>
      <c r="K20" s="6"/>
      <c r="L20" s="7"/>
      <c r="M20" s="7"/>
      <c r="N20" s="8">
        <f t="shared" si="2"/>
        <v>0</v>
      </c>
      <c r="O20" s="7"/>
      <c r="P20" s="7"/>
      <c r="Q20" s="7"/>
      <c r="R20" s="8">
        <f t="shared" si="3"/>
        <v>0</v>
      </c>
    </row>
    <row r="21" spans="2:18" s="2" customFormat="1">
      <c r="B21">
        <v>3</v>
      </c>
      <c r="C21">
        <v>-2</v>
      </c>
      <c r="D21" s="3"/>
      <c r="E21" s="3"/>
      <c r="F21" s="5">
        <f t="shared" si="0"/>
        <v>0</v>
      </c>
      <c r="G21" s="6"/>
      <c r="H21" s="3"/>
      <c r="I21" s="3"/>
      <c r="J21" s="5">
        <f t="shared" si="1"/>
        <v>0</v>
      </c>
      <c r="K21" s="6"/>
      <c r="L21" s="7"/>
      <c r="M21" s="7"/>
      <c r="N21" s="8">
        <f t="shared" si="2"/>
        <v>0</v>
      </c>
      <c r="O21" s="7"/>
      <c r="P21" s="7"/>
      <c r="Q21" s="7"/>
      <c r="R21" s="8">
        <f t="shared" si="3"/>
        <v>0</v>
      </c>
    </row>
    <row r="22" spans="2:18" s="2" customFormat="1">
      <c r="B22">
        <v>4</v>
      </c>
      <c r="C22">
        <v>-2</v>
      </c>
      <c r="D22" s="3"/>
      <c r="E22" s="3"/>
      <c r="F22" s="5">
        <f t="shared" si="0"/>
        <v>0</v>
      </c>
      <c r="G22" s="6"/>
      <c r="H22" s="3"/>
      <c r="I22" s="3"/>
      <c r="J22" s="5">
        <f t="shared" si="1"/>
        <v>0</v>
      </c>
      <c r="K22" s="6"/>
      <c r="L22" s="7"/>
      <c r="M22" s="7"/>
      <c r="N22" s="8">
        <f t="shared" si="2"/>
        <v>0</v>
      </c>
      <c r="O22" s="7"/>
      <c r="P22" s="7"/>
      <c r="Q22" s="7"/>
      <c r="R22" s="8">
        <f t="shared" si="3"/>
        <v>0</v>
      </c>
    </row>
    <row r="23" spans="2:18" s="2" customFormat="1">
      <c r="B23">
        <v>5</v>
      </c>
      <c r="C23">
        <v>-1</v>
      </c>
      <c r="D23" s="3"/>
      <c r="E23" s="3"/>
      <c r="F23" s="5">
        <f t="shared" si="0"/>
        <v>0</v>
      </c>
      <c r="G23" s="6"/>
      <c r="H23" s="3"/>
      <c r="I23" s="3"/>
      <c r="J23" s="5">
        <f t="shared" si="1"/>
        <v>0</v>
      </c>
      <c r="K23" s="6"/>
      <c r="L23" s="7"/>
      <c r="M23" s="7"/>
      <c r="N23" s="8">
        <f t="shared" si="2"/>
        <v>0</v>
      </c>
      <c r="O23" s="7"/>
      <c r="P23" s="7"/>
      <c r="Q23" s="7"/>
      <c r="R23" s="8">
        <f t="shared" si="3"/>
        <v>0</v>
      </c>
    </row>
    <row r="24" spans="2:18" s="2" customFormat="1">
      <c r="B24">
        <v>4</v>
      </c>
      <c r="C24">
        <v>-1</v>
      </c>
      <c r="D24" s="3"/>
      <c r="E24" s="3"/>
      <c r="F24" s="5">
        <f t="shared" si="0"/>
        <v>0</v>
      </c>
      <c r="G24" s="6"/>
      <c r="H24" s="3"/>
      <c r="I24" s="3"/>
      <c r="J24" s="5">
        <f t="shared" si="1"/>
        <v>0</v>
      </c>
      <c r="K24" s="6"/>
      <c r="L24" s="7"/>
      <c r="M24" s="7"/>
      <c r="N24" s="8">
        <f t="shared" si="2"/>
        <v>0</v>
      </c>
      <c r="O24" s="7"/>
      <c r="P24" s="7"/>
      <c r="Q24" s="7"/>
      <c r="R24" s="8">
        <f t="shared" si="3"/>
        <v>0</v>
      </c>
    </row>
    <row r="25" spans="2:18" s="2" customFormat="1">
      <c r="B25">
        <v>3</v>
      </c>
      <c r="C25">
        <v>-1</v>
      </c>
      <c r="D25" s="3"/>
      <c r="E25" s="3"/>
      <c r="F25" s="5">
        <f t="shared" si="0"/>
        <v>0</v>
      </c>
      <c r="G25" s="6"/>
      <c r="H25" s="3"/>
      <c r="I25" s="3"/>
      <c r="J25" s="5">
        <f t="shared" si="1"/>
        <v>0</v>
      </c>
      <c r="K25" s="6"/>
      <c r="L25" s="7"/>
      <c r="M25" s="7"/>
      <c r="N25" s="8">
        <f t="shared" si="2"/>
        <v>0</v>
      </c>
      <c r="O25" s="7"/>
      <c r="P25" s="7"/>
      <c r="Q25" s="7"/>
      <c r="R25" s="8">
        <f t="shared" si="3"/>
        <v>0</v>
      </c>
    </row>
    <row r="26" spans="2:18" s="2" customFormat="1">
      <c r="B26">
        <v>2</v>
      </c>
      <c r="C26">
        <v>-1</v>
      </c>
      <c r="D26" s="3"/>
      <c r="E26" s="3"/>
      <c r="F26" s="5">
        <f t="shared" si="0"/>
        <v>0</v>
      </c>
      <c r="G26" s="6"/>
      <c r="H26" s="3"/>
      <c r="I26" s="3"/>
      <c r="J26" s="5">
        <f t="shared" si="1"/>
        <v>0</v>
      </c>
      <c r="K26" s="6"/>
      <c r="L26" s="7"/>
      <c r="M26" s="7"/>
      <c r="N26" s="8">
        <f t="shared" si="2"/>
        <v>0</v>
      </c>
      <c r="O26" s="7"/>
      <c r="P26" s="7"/>
      <c r="Q26" s="7"/>
      <c r="R26" s="8">
        <f t="shared" si="3"/>
        <v>0</v>
      </c>
    </row>
    <row r="27" spans="2:18" s="2" customFormat="1">
      <c r="B27">
        <v>1</v>
      </c>
      <c r="C27">
        <v>-1</v>
      </c>
      <c r="D27" s="3"/>
      <c r="E27" s="3"/>
      <c r="F27" s="5">
        <f t="shared" si="0"/>
        <v>0</v>
      </c>
      <c r="G27" s="6"/>
      <c r="H27" s="3"/>
      <c r="I27" s="3"/>
      <c r="J27" s="5">
        <f t="shared" si="1"/>
        <v>0</v>
      </c>
      <c r="K27" s="6"/>
      <c r="L27" s="7"/>
      <c r="M27" s="7"/>
      <c r="N27" s="8">
        <f t="shared" si="2"/>
        <v>0</v>
      </c>
      <c r="O27" s="7"/>
      <c r="P27" s="7"/>
      <c r="Q27" s="7"/>
      <c r="R27" s="8">
        <f t="shared" si="3"/>
        <v>0</v>
      </c>
    </row>
    <row r="28" spans="2:18" s="2" customFormat="1">
      <c r="B28">
        <v>0</v>
      </c>
      <c r="C28">
        <v>-1</v>
      </c>
      <c r="D28" s="3"/>
      <c r="E28" s="3"/>
      <c r="F28" s="5">
        <f t="shared" si="0"/>
        <v>0</v>
      </c>
      <c r="G28" s="6"/>
      <c r="H28" s="3"/>
      <c r="I28" s="3"/>
      <c r="J28" s="5">
        <f t="shared" si="1"/>
        <v>0</v>
      </c>
      <c r="K28" s="6"/>
      <c r="L28" s="7"/>
      <c r="M28" s="7"/>
      <c r="N28" s="8">
        <f t="shared" si="2"/>
        <v>0</v>
      </c>
      <c r="O28" s="7"/>
      <c r="P28" s="7"/>
      <c r="Q28" s="7"/>
      <c r="R28" s="8">
        <f t="shared" si="3"/>
        <v>0</v>
      </c>
    </row>
    <row r="29" spans="2:18" s="2" customFormat="1">
      <c r="B29">
        <v>-1</v>
      </c>
      <c r="C29">
        <v>-1</v>
      </c>
      <c r="D29" s="3"/>
      <c r="E29" s="3"/>
      <c r="F29" s="5">
        <f t="shared" si="0"/>
        <v>0</v>
      </c>
      <c r="G29" s="6"/>
      <c r="H29" s="3"/>
      <c r="I29" s="3"/>
      <c r="J29" s="5">
        <f t="shared" si="1"/>
        <v>0</v>
      </c>
      <c r="K29" s="6"/>
      <c r="L29" s="7"/>
      <c r="M29" s="7"/>
      <c r="N29" s="8">
        <f t="shared" si="2"/>
        <v>0</v>
      </c>
      <c r="O29" s="7"/>
      <c r="P29" s="7"/>
      <c r="Q29" s="7"/>
      <c r="R29" s="8">
        <f t="shared" si="3"/>
        <v>0</v>
      </c>
    </row>
    <row r="30" spans="2:18" s="2" customFormat="1">
      <c r="B30">
        <v>-2</v>
      </c>
      <c r="C30">
        <v>-1</v>
      </c>
      <c r="D30" s="3"/>
      <c r="E30" s="3"/>
      <c r="F30" s="5">
        <f t="shared" si="0"/>
        <v>0</v>
      </c>
      <c r="G30" s="6"/>
      <c r="H30" s="3"/>
      <c r="I30" s="3"/>
      <c r="J30" s="5">
        <f t="shared" si="1"/>
        <v>0</v>
      </c>
      <c r="K30" s="6"/>
      <c r="L30" s="7"/>
      <c r="M30" s="7"/>
      <c r="N30" s="8">
        <f t="shared" si="2"/>
        <v>0</v>
      </c>
      <c r="O30" s="7"/>
      <c r="P30" s="7"/>
      <c r="Q30" s="7"/>
      <c r="R30" s="8">
        <f t="shared" si="3"/>
        <v>0</v>
      </c>
    </row>
    <row r="31" spans="2:18" s="2" customFormat="1">
      <c r="B31">
        <v>-3</v>
      </c>
      <c r="C31">
        <v>-1</v>
      </c>
      <c r="D31" s="3"/>
      <c r="E31" s="3"/>
      <c r="F31" s="5">
        <f t="shared" si="0"/>
        <v>0</v>
      </c>
      <c r="G31" s="6"/>
      <c r="H31" s="3"/>
      <c r="I31" s="3"/>
      <c r="J31" s="5">
        <f t="shared" si="1"/>
        <v>0</v>
      </c>
      <c r="K31" s="6"/>
      <c r="L31" s="7"/>
      <c r="M31" s="7"/>
      <c r="N31" s="8">
        <f t="shared" si="2"/>
        <v>0</v>
      </c>
      <c r="O31" s="7"/>
      <c r="P31" s="7"/>
      <c r="Q31" s="7"/>
      <c r="R31" s="8">
        <f t="shared" si="3"/>
        <v>0</v>
      </c>
    </row>
    <row r="32" spans="2:18" s="2" customFormat="1">
      <c r="B32">
        <v>-4</v>
      </c>
      <c r="C32">
        <v>-1</v>
      </c>
      <c r="D32" s="3"/>
      <c r="E32" s="3"/>
      <c r="F32" s="5">
        <f t="shared" si="0"/>
        <v>0</v>
      </c>
      <c r="G32" s="6"/>
      <c r="H32" s="3"/>
      <c r="I32" s="3"/>
      <c r="J32" s="5">
        <f t="shared" si="1"/>
        <v>0</v>
      </c>
      <c r="K32" s="6"/>
      <c r="L32" s="7"/>
      <c r="M32" s="7"/>
      <c r="N32" s="8">
        <f t="shared" si="2"/>
        <v>0</v>
      </c>
      <c r="O32" s="7"/>
      <c r="P32" s="7"/>
      <c r="Q32" s="7"/>
      <c r="R32" s="8">
        <f t="shared" si="3"/>
        <v>0</v>
      </c>
    </row>
    <row r="33" spans="2:18" s="2" customFormat="1">
      <c r="B33">
        <v>-5</v>
      </c>
      <c r="C33">
        <v>-1</v>
      </c>
      <c r="D33" s="3"/>
      <c r="E33" s="3"/>
      <c r="F33" s="5">
        <f t="shared" si="0"/>
        <v>0</v>
      </c>
      <c r="G33" s="6"/>
      <c r="H33" s="3"/>
      <c r="I33" s="3"/>
      <c r="J33" s="5">
        <f t="shared" si="1"/>
        <v>0</v>
      </c>
      <c r="K33" s="6"/>
      <c r="L33" s="7"/>
      <c r="M33" s="7"/>
      <c r="N33" s="8">
        <f t="shared" si="2"/>
        <v>0</v>
      </c>
      <c r="O33" s="7"/>
      <c r="P33" s="7"/>
      <c r="Q33" s="7"/>
      <c r="R33" s="8">
        <f t="shared" si="3"/>
        <v>0</v>
      </c>
    </row>
    <row r="34" spans="2:18" s="2" customFormat="1">
      <c r="B34">
        <v>-5</v>
      </c>
      <c r="C34">
        <v>0</v>
      </c>
      <c r="D34" s="3"/>
      <c r="E34" s="3"/>
      <c r="F34" s="5">
        <f t="shared" si="0"/>
        <v>0</v>
      </c>
      <c r="G34" s="6"/>
      <c r="H34" s="3"/>
      <c r="I34" s="3"/>
      <c r="J34" s="5">
        <f t="shared" si="1"/>
        <v>0</v>
      </c>
      <c r="K34" s="6"/>
      <c r="L34" s="7"/>
      <c r="M34" s="7"/>
      <c r="N34" s="8">
        <f t="shared" si="2"/>
        <v>0</v>
      </c>
      <c r="O34" s="7"/>
      <c r="P34" s="7"/>
      <c r="Q34" s="7"/>
      <c r="R34" s="8">
        <f t="shared" si="3"/>
        <v>0</v>
      </c>
    </row>
    <row r="35" spans="2:18" s="2" customFormat="1">
      <c r="B35">
        <v>-4</v>
      </c>
      <c r="C35">
        <v>0</v>
      </c>
      <c r="D35" s="3"/>
      <c r="E35" s="3"/>
      <c r="F35" s="5">
        <f t="shared" si="0"/>
        <v>0</v>
      </c>
      <c r="G35" s="6"/>
      <c r="H35" s="3"/>
      <c r="I35" s="3"/>
      <c r="J35" s="5">
        <f t="shared" si="1"/>
        <v>0</v>
      </c>
      <c r="K35" s="6"/>
      <c r="L35" s="7"/>
      <c r="M35" s="7"/>
      <c r="N35" s="8">
        <f t="shared" si="2"/>
        <v>0</v>
      </c>
      <c r="O35" s="7"/>
      <c r="P35" s="7"/>
      <c r="Q35" s="7"/>
      <c r="R35" s="8">
        <f t="shared" si="3"/>
        <v>0</v>
      </c>
    </row>
    <row r="36" spans="2:18" s="2" customFormat="1">
      <c r="B36">
        <v>-3</v>
      </c>
      <c r="C36">
        <v>0</v>
      </c>
      <c r="D36" s="3"/>
      <c r="E36" s="3"/>
      <c r="F36" s="5">
        <f t="shared" si="0"/>
        <v>0</v>
      </c>
      <c r="G36" s="6"/>
      <c r="H36" s="3"/>
      <c r="I36" s="3"/>
      <c r="J36" s="5">
        <f t="shared" si="1"/>
        <v>0</v>
      </c>
      <c r="K36" s="6"/>
      <c r="L36" s="7"/>
      <c r="M36" s="7"/>
      <c r="N36" s="8">
        <f t="shared" si="2"/>
        <v>0</v>
      </c>
      <c r="O36" s="7"/>
      <c r="P36" s="7"/>
      <c r="Q36" s="7"/>
      <c r="R36" s="8">
        <f t="shared" si="3"/>
        <v>0</v>
      </c>
    </row>
    <row r="37" spans="2:18" s="2" customFormat="1">
      <c r="B37">
        <v>-2</v>
      </c>
      <c r="C37">
        <v>0</v>
      </c>
      <c r="D37" s="3"/>
      <c r="E37" s="3"/>
      <c r="F37" s="5">
        <f t="shared" si="0"/>
        <v>0</v>
      </c>
      <c r="G37" s="6"/>
      <c r="H37" s="3"/>
      <c r="I37" s="3"/>
      <c r="J37" s="5">
        <f t="shared" si="1"/>
        <v>0</v>
      </c>
      <c r="K37" s="6"/>
      <c r="L37" s="7"/>
      <c r="M37" s="7"/>
      <c r="N37" s="8">
        <f t="shared" si="2"/>
        <v>0</v>
      </c>
      <c r="O37" s="7"/>
      <c r="P37" s="7"/>
      <c r="Q37" s="7"/>
      <c r="R37" s="8">
        <f t="shared" si="3"/>
        <v>0</v>
      </c>
    </row>
    <row r="38" spans="2:18" s="2" customFormat="1">
      <c r="B38">
        <v>-1</v>
      </c>
      <c r="C38">
        <v>0</v>
      </c>
      <c r="D38" s="3"/>
      <c r="E38" s="3"/>
      <c r="F38" s="5">
        <f t="shared" si="0"/>
        <v>0</v>
      </c>
      <c r="G38" s="6"/>
      <c r="H38" s="3"/>
      <c r="I38" s="3"/>
      <c r="J38" s="5">
        <f t="shared" si="1"/>
        <v>0</v>
      </c>
      <c r="K38" s="6"/>
      <c r="L38" s="7"/>
      <c r="M38" s="7"/>
      <c r="N38" s="8">
        <f t="shared" si="2"/>
        <v>0</v>
      </c>
      <c r="O38" s="7"/>
      <c r="P38" s="7"/>
      <c r="Q38" s="7"/>
      <c r="R38" s="8">
        <f t="shared" si="3"/>
        <v>0</v>
      </c>
    </row>
    <row r="39" spans="2:18" s="2" customFormat="1">
      <c r="B39">
        <v>0</v>
      </c>
      <c r="C39">
        <v>0</v>
      </c>
      <c r="D39" s="3"/>
      <c r="E39" s="3"/>
      <c r="F39" s="5">
        <f t="shared" si="0"/>
        <v>0</v>
      </c>
      <c r="G39" s="6"/>
      <c r="H39" s="3"/>
      <c r="I39" s="3"/>
      <c r="J39" s="5">
        <f t="shared" si="1"/>
        <v>0</v>
      </c>
      <c r="K39" s="6"/>
      <c r="L39" s="7"/>
      <c r="M39" s="7"/>
      <c r="N39" s="8">
        <f t="shared" si="2"/>
        <v>0</v>
      </c>
      <c r="O39" s="7"/>
      <c r="P39" s="7"/>
      <c r="Q39" s="7"/>
      <c r="R39" s="8">
        <f t="shared" si="3"/>
        <v>0</v>
      </c>
    </row>
    <row r="40" spans="2:18" s="2" customFormat="1">
      <c r="B40">
        <v>1</v>
      </c>
      <c r="C40">
        <v>0</v>
      </c>
      <c r="D40" s="3"/>
      <c r="E40" s="3"/>
      <c r="F40" s="5">
        <f t="shared" si="0"/>
        <v>0</v>
      </c>
      <c r="G40" s="6"/>
      <c r="H40" s="3"/>
      <c r="I40" s="3"/>
      <c r="J40" s="5">
        <f t="shared" si="1"/>
        <v>0</v>
      </c>
      <c r="K40" s="6"/>
      <c r="L40" s="7"/>
      <c r="M40" s="7"/>
      <c r="N40" s="8">
        <f t="shared" si="2"/>
        <v>0</v>
      </c>
      <c r="O40" s="7"/>
      <c r="P40" s="7"/>
      <c r="Q40" s="7"/>
      <c r="R40" s="8">
        <f t="shared" si="3"/>
        <v>0</v>
      </c>
    </row>
    <row r="41" spans="2:18" s="2" customFormat="1">
      <c r="B41">
        <v>2</v>
      </c>
      <c r="C41">
        <v>0</v>
      </c>
      <c r="D41" s="3"/>
      <c r="E41" s="3"/>
      <c r="F41" s="5">
        <f t="shared" si="0"/>
        <v>0</v>
      </c>
      <c r="G41" s="6"/>
      <c r="H41" s="3"/>
      <c r="I41" s="3"/>
      <c r="J41" s="5">
        <f t="shared" si="1"/>
        <v>0</v>
      </c>
      <c r="K41" s="6"/>
      <c r="L41" s="7"/>
      <c r="M41" s="7"/>
      <c r="N41" s="8">
        <f t="shared" si="2"/>
        <v>0</v>
      </c>
      <c r="O41" s="7"/>
      <c r="P41" s="7"/>
      <c r="Q41" s="7"/>
      <c r="R41" s="8">
        <f t="shared" si="3"/>
        <v>0</v>
      </c>
    </row>
    <row r="42" spans="2:18" s="2" customFormat="1">
      <c r="B42">
        <v>3</v>
      </c>
      <c r="C42">
        <v>0</v>
      </c>
      <c r="D42" s="3"/>
      <c r="E42" s="3"/>
      <c r="F42" s="5">
        <f t="shared" si="0"/>
        <v>0</v>
      </c>
      <c r="G42" s="6"/>
      <c r="H42" s="3"/>
      <c r="I42" s="3"/>
      <c r="J42" s="5">
        <f t="shared" si="1"/>
        <v>0</v>
      </c>
      <c r="K42" s="6"/>
      <c r="L42" s="7"/>
      <c r="M42" s="7"/>
      <c r="N42" s="8">
        <f t="shared" si="2"/>
        <v>0</v>
      </c>
      <c r="O42" s="7"/>
      <c r="P42" s="7"/>
      <c r="Q42" s="7"/>
      <c r="R42" s="8">
        <f t="shared" si="3"/>
        <v>0</v>
      </c>
    </row>
    <row r="43" spans="2:18" s="2" customFormat="1">
      <c r="B43">
        <v>4</v>
      </c>
      <c r="C43">
        <v>0</v>
      </c>
      <c r="D43" s="3"/>
      <c r="E43" s="3"/>
      <c r="F43" s="5">
        <f t="shared" si="0"/>
        <v>0</v>
      </c>
      <c r="G43" s="6"/>
      <c r="H43" s="3"/>
      <c r="I43" s="3"/>
      <c r="J43" s="5">
        <f t="shared" si="1"/>
        <v>0</v>
      </c>
      <c r="K43" s="6"/>
      <c r="L43" s="7"/>
      <c r="M43" s="7"/>
      <c r="N43" s="8">
        <f t="shared" si="2"/>
        <v>0</v>
      </c>
      <c r="O43" s="7"/>
      <c r="P43" s="7"/>
      <c r="Q43" s="7"/>
      <c r="R43" s="8">
        <f t="shared" si="3"/>
        <v>0</v>
      </c>
    </row>
    <row r="44" spans="2:18" s="2" customFormat="1">
      <c r="B44">
        <v>5</v>
      </c>
      <c r="C44">
        <v>0</v>
      </c>
      <c r="D44" s="3"/>
      <c r="E44" s="3"/>
      <c r="F44" s="5">
        <f t="shared" si="0"/>
        <v>0</v>
      </c>
      <c r="G44" s="6"/>
      <c r="H44" s="3"/>
      <c r="I44" s="3"/>
      <c r="J44" s="5">
        <f t="shared" si="1"/>
        <v>0</v>
      </c>
      <c r="K44" s="6"/>
      <c r="L44" s="7"/>
      <c r="M44" s="7"/>
      <c r="N44" s="8">
        <f t="shared" si="2"/>
        <v>0</v>
      </c>
      <c r="O44" s="7"/>
      <c r="P44" s="7"/>
      <c r="Q44" s="7"/>
      <c r="R44" s="8">
        <f t="shared" si="3"/>
        <v>0</v>
      </c>
    </row>
    <row r="45" spans="2:18" s="2" customFormat="1">
      <c r="B45">
        <v>5</v>
      </c>
      <c r="C45">
        <v>1</v>
      </c>
      <c r="D45" s="3"/>
      <c r="E45" s="3"/>
      <c r="F45" s="5">
        <f t="shared" si="0"/>
        <v>0</v>
      </c>
      <c r="G45" s="6"/>
      <c r="H45" s="3"/>
      <c r="I45" s="3"/>
      <c r="J45" s="5">
        <f t="shared" si="1"/>
        <v>0</v>
      </c>
      <c r="K45" s="6"/>
      <c r="L45" s="7"/>
      <c r="M45" s="7"/>
      <c r="N45" s="8">
        <f t="shared" si="2"/>
        <v>0</v>
      </c>
      <c r="O45" s="7"/>
      <c r="P45" s="7"/>
      <c r="Q45" s="7"/>
      <c r="R45" s="8">
        <f t="shared" si="3"/>
        <v>0</v>
      </c>
    </row>
    <row r="46" spans="2:18" s="2" customFormat="1">
      <c r="B46">
        <v>4</v>
      </c>
      <c r="C46">
        <v>1</v>
      </c>
      <c r="D46" s="3"/>
      <c r="E46" s="3"/>
      <c r="F46" s="5">
        <f t="shared" si="0"/>
        <v>0</v>
      </c>
      <c r="G46" s="6"/>
      <c r="H46" s="3"/>
      <c r="I46" s="3"/>
      <c r="J46" s="5">
        <f t="shared" si="1"/>
        <v>0</v>
      </c>
      <c r="K46" s="6"/>
      <c r="L46" s="7"/>
      <c r="M46" s="7"/>
      <c r="N46" s="8">
        <f t="shared" si="2"/>
        <v>0</v>
      </c>
      <c r="O46" s="7"/>
      <c r="P46" s="7"/>
      <c r="Q46" s="7"/>
      <c r="R46" s="8">
        <f t="shared" si="3"/>
        <v>0</v>
      </c>
    </row>
    <row r="47" spans="2:18" s="2" customFormat="1">
      <c r="B47">
        <v>3</v>
      </c>
      <c r="C47">
        <v>1</v>
      </c>
      <c r="D47" s="3"/>
      <c r="E47" s="3"/>
      <c r="F47" s="5">
        <f t="shared" si="0"/>
        <v>0</v>
      </c>
      <c r="G47" s="6"/>
      <c r="H47" s="3"/>
      <c r="I47" s="3"/>
      <c r="J47" s="5">
        <f t="shared" si="1"/>
        <v>0</v>
      </c>
      <c r="K47" s="6"/>
      <c r="L47" s="7"/>
      <c r="M47" s="7"/>
      <c r="N47" s="8">
        <f t="shared" si="2"/>
        <v>0</v>
      </c>
      <c r="O47" s="7"/>
      <c r="P47" s="7"/>
      <c r="Q47" s="7"/>
      <c r="R47" s="8">
        <f t="shared" si="3"/>
        <v>0</v>
      </c>
    </row>
    <row r="48" spans="2:18" s="2" customFormat="1">
      <c r="B48">
        <v>2</v>
      </c>
      <c r="C48">
        <v>1</v>
      </c>
      <c r="D48" s="3"/>
      <c r="E48" s="3"/>
      <c r="F48" s="5">
        <f t="shared" si="0"/>
        <v>0</v>
      </c>
      <c r="G48" s="6"/>
      <c r="H48" s="3"/>
      <c r="I48" s="3"/>
      <c r="J48" s="5">
        <f t="shared" si="1"/>
        <v>0</v>
      </c>
      <c r="K48" s="6"/>
      <c r="L48" s="7"/>
      <c r="M48" s="7"/>
      <c r="N48" s="8">
        <f t="shared" si="2"/>
        <v>0</v>
      </c>
      <c r="O48" s="7"/>
      <c r="P48" s="7"/>
      <c r="Q48" s="7"/>
      <c r="R48" s="8">
        <f t="shared" si="3"/>
        <v>0</v>
      </c>
    </row>
    <row r="49" spans="2:18" s="2" customFormat="1">
      <c r="B49">
        <v>1</v>
      </c>
      <c r="C49">
        <v>1</v>
      </c>
      <c r="D49" s="3"/>
      <c r="E49" s="3"/>
      <c r="F49" s="5">
        <f t="shared" si="0"/>
        <v>0</v>
      </c>
      <c r="G49" s="6"/>
      <c r="H49" s="3"/>
      <c r="I49" s="3"/>
      <c r="J49" s="5">
        <f t="shared" si="1"/>
        <v>0</v>
      </c>
      <c r="K49" s="6"/>
      <c r="L49" s="7"/>
      <c r="M49" s="7"/>
      <c r="N49" s="8">
        <f t="shared" si="2"/>
        <v>0</v>
      </c>
      <c r="O49" s="7"/>
      <c r="P49" s="7"/>
      <c r="Q49" s="7"/>
      <c r="R49" s="8">
        <f t="shared" si="3"/>
        <v>0</v>
      </c>
    </row>
    <row r="50" spans="2:18" s="2" customFormat="1">
      <c r="B50">
        <v>0</v>
      </c>
      <c r="C50">
        <v>1</v>
      </c>
      <c r="D50" s="3"/>
      <c r="E50" s="3"/>
      <c r="F50" s="5">
        <f t="shared" si="0"/>
        <v>0</v>
      </c>
      <c r="G50" s="6"/>
      <c r="H50" s="3"/>
      <c r="I50" s="3"/>
      <c r="J50" s="5">
        <f t="shared" si="1"/>
        <v>0</v>
      </c>
      <c r="K50" s="6"/>
      <c r="L50" s="7"/>
      <c r="M50" s="7"/>
      <c r="N50" s="8">
        <f t="shared" si="2"/>
        <v>0</v>
      </c>
      <c r="O50" s="7"/>
      <c r="P50" s="7"/>
      <c r="Q50" s="7"/>
      <c r="R50" s="8">
        <f t="shared" si="3"/>
        <v>0</v>
      </c>
    </row>
    <row r="51" spans="2:18" s="2" customFormat="1">
      <c r="B51">
        <v>-1</v>
      </c>
      <c r="C51">
        <v>1</v>
      </c>
      <c r="D51" s="3"/>
      <c r="E51" s="3"/>
      <c r="F51" s="5">
        <f t="shared" si="0"/>
        <v>0</v>
      </c>
      <c r="G51" s="6"/>
      <c r="H51" s="3"/>
      <c r="I51" s="3"/>
      <c r="J51" s="5">
        <f t="shared" si="1"/>
        <v>0</v>
      </c>
      <c r="K51" s="6"/>
      <c r="L51" s="7"/>
      <c r="M51" s="7"/>
      <c r="N51" s="8">
        <f t="shared" si="2"/>
        <v>0</v>
      </c>
      <c r="O51" s="7"/>
      <c r="P51" s="7"/>
      <c r="Q51" s="7"/>
      <c r="R51" s="8">
        <f t="shared" si="3"/>
        <v>0</v>
      </c>
    </row>
    <row r="52" spans="2:18" s="2" customFormat="1">
      <c r="B52">
        <v>-2</v>
      </c>
      <c r="C52">
        <v>1</v>
      </c>
      <c r="D52" s="3"/>
      <c r="E52" s="3"/>
      <c r="F52" s="5">
        <f t="shared" si="0"/>
        <v>0</v>
      </c>
      <c r="G52" s="6"/>
      <c r="H52" s="3"/>
      <c r="I52" s="3"/>
      <c r="J52" s="5">
        <f t="shared" si="1"/>
        <v>0</v>
      </c>
      <c r="K52" s="6"/>
      <c r="L52" s="7"/>
      <c r="M52" s="7"/>
      <c r="N52" s="8">
        <f t="shared" si="2"/>
        <v>0</v>
      </c>
      <c r="O52" s="7"/>
      <c r="P52" s="7"/>
      <c r="Q52" s="7"/>
      <c r="R52" s="8">
        <f t="shared" si="3"/>
        <v>0</v>
      </c>
    </row>
    <row r="53" spans="2:18" s="2" customFormat="1">
      <c r="B53">
        <v>-3</v>
      </c>
      <c r="C53">
        <v>1</v>
      </c>
      <c r="D53" s="3"/>
      <c r="E53" s="3"/>
      <c r="F53" s="5">
        <f t="shared" si="0"/>
        <v>0</v>
      </c>
      <c r="G53" s="6"/>
      <c r="H53" s="3"/>
      <c r="I53" s="3"/>
      <c r="J53" s="5">
        <f t="shared" si="1"/>
        <v>0</v>
      </c>
      <c r="K53" s="6"/>
      <c r="L53" s="7"/>
      <c r="M53" s="7"/>
      <c r="N53" s="8">
        <f t="shared" si="2"/>
        <v>0</v>
      </c>
      <c r="O53" s="7"/>
      <c r="P53" s="7"/>
      <c r="Q53" s="7"/>
      <c r="R53" s="8">
        <f t="shared" si="3"/>
        <v>0</v>
      </c>
    </row>
    <row r="54" spans="2:18" s="2" customFormat="1">
      <c r="B54">
        <v>-4</v>
      </c>
      <c r="C54">
        <v>1</v>
      </c>
      <c r="D54" s="3"/>
      <c r="E54" s="3"/>
      <c r="F54" s="5">
        <f t="shared" si="0"/>
        <v>0</v>
      </c>
      <c r="G54" s="6"/>
      <c r="H54" s="3"/>
      <c r="I54" s="3"/>
      <c r="J54" s="5">
        <f t="shared" si="1"/>
        <v>0</v>
      </c>
      <c r="K54" s="6"/>
      <c r="L54" s="7"/>
      <c r="M54" s="7"/>
      <c r="N54" s="8">
        <f t="shared" si="2"/>
        <v>0</v>
      </c>
      <c r="O54" s="7"/>
      <c r="P54" s="7"/>
      <c r="Q54" s="7"/>
      <c r="R54" s="8">
        <f t="shared" si="3"/>
        <v>0</v>
      </c>
    </row>
    <row r="55" spans="2:18" s="2" customFormat="1">
      <c r="B55">
        <v>-5</v>
      </c>
      <c r="C55">
        <v>1</v>
      </c>
      <c r="D55" s="3"/>
      <c r="E55" s="3"/>
      <c r="F55" s="5">
        <f t="shared" si="0"/>
        <v>0</v>
      </c>
      <c r="G55" s="6"/>
      <c r="H55" s="3"/>
      <c r="I55" s="3"/>
      <c r="J55" s="5">
        <f t="shared" si="1"/>
        <v>0</v>
      </c>
      <c r="K55" s="6"/>
      <c r="L55" s="7"/>
      <c r="M55" s="7"/>
      <c r="N55" s="8">
        <f t="shared" si="2"/>
        <v>0</v>
      </c>
      <c r="O55" s="7"/>
      <c r="P55" s="7"/>
      <c r="Q55" s="7"/>
      <c r="R55" s="8">
        <f t="shared" si="3"/>
        <v>0</v>
      </c>
    </row>
    <row r="56" spans="2:18" s="2" customFormat="1">
      <c r="B56">
        <v>-4</v>
      </c>
      <c r="C56">
        <v>2</v>
      </c>
      <c r="D56" s="3"/>
      <c r="E56" s="3"/>
      <c r="F56" s="5">
        <f t="shared" si="0"/>
        <v>0</v>
      </c>
      <c r="G56" s="6"/>
      <c r="H56" s="3"/>
      <c r="I56" s="3"/>
      <c r="J56" s="5">
        <f t="shared" si="1"/>
        <v>0</v>
      </c>
      <c r="K56" s="6"/>
      <c r="L56" s="7"/>
      <c r="M56" s="7"/>
      <c r="N56" s="8">
        <f t="shared" si="2"/>
        <v>0</v>
      </c>
      <c r="O56" s="7"/>
      <c r="P56" s="7"/>
      <c r="Q56" s="7"/>
      <c r="R56" s="8">
        <f t="shared" si="3"/>
        <v>0</v>
      </c>
    </row>
    <row r="57" spans="2:18" s="2" customFormat="1">
      <c r="B57">
        <v>-3</v>
      </c>
      <c r="C57">
        <v>2</v>
      </c>
      <c r="D57" s="3"/>
      <c r="E57" s="3"/>
      <c r="F57" s="5">
        <f t="shared" si="0"/>
        <v>0</v>
      </c>
      <c r="G57" s="6"/>
      <c r="H57" s="3"/>
      <c r="I57" s="3"/>
      <c r="J57" s="5">
        <f t="shared" si="1"/>
        <v>0</v>
      </c>
      <c r="K57" s="6"/>
      <c r="L57" s="7"/>
      <c r="M57" s="7"/>
      <c r="N57" s="8">
        <f t="shared" si="2"/>
        <v>0</v>
      </c>
      <c r="O57" s="7"/>
      <c r="P57" s="7"/>
      <c r="Q57" s="7"/>
      <c r="R57" s="8">
        <f t="shared" si="3"/>
        <v>0</v>
      </c>
    </row>
    <row r="58" spans="2:18" s="2" customFormat="1">
      <c r="B58">
        <v>-2</v>
      </c>
      <c r="C58">
        <v>2</v>
      </c>
      <c r="D58" s="3"/>
      <c r="E58" s="3"/>
      <c r="F58" s="5">
        <f t="shared" si="0"/>
        <v>0</v>
      </c>
      <c r="G58" s="6"/>
      <c r="H58" s="3"/>
      <c r="I58" s="3"/>
      <c r="J58" s="5">
        <f t="shared" si="1"/>
        <v>0</v>
      </c>
      <c r="K58" s="6"/>
      <c r="L58" s="7"/>
      <c r="M58" s="7"/>
      <c r="N58" s="8">
        <f t="shared" si="2"/>
        <v>0</v>
      </c>
      <c r="O58" s="7"/>
      <c r="P58" s="7"/>
      <c r="Q58" s="7"/>
      <c r="R58" s="8">
        <f t="shared" si="3"/>
        <v>0</v>
      </c>
    </row>
    <row r="59" spans="2:18" s="2" customFormat="1">
      <c r="B59">
        <v>-1</v>
      </c>
      <c r="C59">
        <v>2</v>
      </c>
      <c r="D59" s="3"/>
      <c r="E59" s="3"/>
      <c r="F59" s="5">
        <f t="shared" si="0"/>
        <v>0</v>
      </c>
      <c r="G59" s="6"/>
      <c r="H59" s="3"/>
      <c r="I59" s="3"/>
      <c r="J59" s="5">
        <f t="shared" si="1"/>
        <v>0</v>
      </c>
      <c r="K59" s="6"/>
      <c r="L59" s="7"/>
      <c r="M59" s="7"/>
      <c r="N59" s="8">
        <f t="shared" si="2"/>
        <v>0</v>
      </c>
      <c r="O59" s="7"/>
      <c r="P59" s="7"/>
      <c r="Q59" s="7"/>
      <c r="R59" s="8">
        <f t="shared" si="3"/>
        <v>0</v>
      </c>
    </row>
    <row r="60" spans="2:18" s="2" customFormat="1">
      <c r="B60">
        <v>0</v>
      </c>
      <c r="C60">
        <v>2</v>
      </c>
      <c r="D60" s="3"/>
      <c r="E60" s="3"/>
      <c r="F60" s="5">
        <f t="shared" si="0"/>
        <v>0</v>
      </c>
      <c r="G60" s="6"/>
      <c r="H60" s="3"/>
      <c r="I60" s="3"/>
      <c r="J60" s="5">
        <f t="shared" si="1"/>
        <v>0</v>
      </c>
      <c r="K60" s="6"/>
      <c r="L60" s="7"/>
      <c r="M60" s="7"/>
      <c r="N60" s="8">
        <f t="shared" si="2"/>
        <v>0</v>
      </c>
      <c r="O60" s="7"/>
      <c r="P60" s="7"/>
      <c r="Q60" s="7"/>
      <c r="R60" s="8">
        <f t="shared" si="3"/>
        <v>0</v>
      </c>
    </row>
    <row r="61" spans="2:18" s="2" customFormat="1">
      <c r="B61">
        <v>1</v>
      </c>
      <c r="C61">
        <v>2</v>
      </c>
      <c r="D61" s="3"/>
      <c r="E61" s="3"/>
      <c r="F61" s="5">
        <f t="shared" si="0"/>
        <v>0</v>
      </c>
      <c r="G61" s="6"/>
      <c r="H61" s="3"/>
      <c r="I61" s="3"/>
      <c r="J61" s="5">
        <f t="shared" si="1"/>
        <v>0</v>
      </c>
      <c r="K61" s="6"/>
      <c r="L61" s="7"/>
      <c r="M61" s="7"/>
      <c r="N61" s="8">
        <f t="shared" si="2"/>
        <v>0</v>
      </c>
      <c r="O61" s="7"/>
      <c r="P61" s="7"/>
      <c r="Q61" s="7"/>
      <c r="R61" s="8">
        <f t="shared" si="3"/>
        <v>0</v>
      </c>
    </row>
    <row r="62" spans="2:18" s="2" customFormat="1">
      <c r="B62">
        <v>2</v>
      </c>
      <c r="C62">
        <v>2</v>
      </c>
      <c r="D62" s="3"/>
      <c r="E62" s="3"/>
      <c r="F62" s="5">
        <f t="shared" si="0"/>
        <v>0</v>
      </c>
      <c r="G62" s="6"/>
      <c r="H62" s="3"/>
      <c r="I62" s="3"/>
      <c r="J62" s="5">
        <f t="shared" si="1"/>
        <v>0</v>
      </c>
      <c r="K62" s="6"/>
      <c r="L62" s="7"/>
      <c r="M62" s="7"/>
      <c r="N62" s="8">
        <f t="shared" si="2"/>
        <v>0</v>
      </c>
      <c r="O62" s="7"/>
      <c r="P62" s="7"/>
      <c r="Q62" s="7"/>
      <c r="R62" s="8">
        <f t="shared" si="3"/>
        <v>0</v>
      </c>
    </row>
    <row r="63" spans="2:18" s="2" customFormat="1">
      <c r="B63">
        <v>3</v>
      </c>
      <c r="C63">
        <v>2</v>
      </c>
      <c r="D63" s="3"/>
      <c r="E63" s="3"/>
      <c r="F63" s="5">
        <f t="shared" si="0"/>
        <v>0</v>
      </c>
      <c r="G63" s="6"/>
      <c r="H63" s="3"/>
      <c r="I63" s="3"/>
      <c r="J63" s="5">
        <f t="shared" si="1"/>
        <v>0</v>
      </c>
      <c r="K63" s="6"/>
      <c r="L63" s="7"/>
      <c r="M63" s="7"/>
      <c r="N63" s="8">
        <f t="shared" si="2"/>
        <v>0</v>
      </c>
      <c r="O63" s="7"/>
      <c r="P63" s="7"/>
      <c r="Q63" s="7"/>
      <c r="R63" s="8">
        <f t="shared" si="3"/>
        <v>0</v>
      </c>
    </row>
    <row r="64" spans="2:18" s="2" customFormat="1">
      <c r="B64">
        <v>4</v>
      </c>
      <c r="C64">
        <v>2</v>
      </c>
      <c r="D64" s="3"/>
      <c r="E64" s="3"/>
      <c r="F64" s="5">
        <f t="shared" si="0"/>
        <v>0</v>
      </c>
      <c r="G64" s="6"/>
      <c r="H64" s="3"/>
      <c r="I64" s="3"/>
      <c r="J64" s="5">
        <f t="shared" si="1"/>
        <v>0</v>
      </c>
      <c r="K64" s="6"/>
      <c r="L64" s="7"/>
      <c r="M64" s="7"/>
      <c r="N64" s="8">
        <f t="shared" si="2"/>
        <v>0</v>
      </c>
      <c r="O64" s="7"/>
      <c r="P64" s="7"/>
      <c r="Q64" s="7"/>
      <c r="R64" s="8">
        <f t="shared" si="3"/>
        <v>0</v>
      </c>
    </row>
    <row r="65" spans="2:18" s="2" customFormat="1">
      <c r="B65">
        <v>3</v>
      </c>
      <c r="C65">
        <v>3</v>
      </c>
      <c r="D65" s="3"/>
      <c r="E65" s="3"/>
      <c r="F65" s="5">
        <f t="shared" si="0"/>
        <v>0</v>
      </c>
      <c r="G65" s="6"/>
      <c r="H65" s="3"/>
      <c r="I65" s="3"/>
      <c r="J65" s="5">
        <f t="shared" si="1"/>
        <v>0</v>
      </c>
      <c r="K65" s="6"/>
      <c r="L65" s="7"/>
      <c r="M65" s="7"/>
      <c r="N65" s="8">
        <f t="shared" si="2"/>
        <v>0</v>
      </c>
      <c r="O65" s="7"/>
      <c r="P65" s="7"/>
      <c r="Q65" s="7"/>
      <c r="R65" s="8">
        <f t="shared" si="3"/>
        <v>0</v>
      </c>
    </row>
    <row r="66" spans="2:18" s="2" customFormat="1">
      <c r="B66">
        <v>2</v>
      </c>
      <c r="C66">
        <v>3</v>
      </c>
      <c r="D66" s="3"/>
      <c r="E66" s="3"/>
      <c r="F66" s="5">
        <f t="shared" si="0"/>
        <v>0</v>
      </c>
      <c r="G66" s="6"/>
      <c r="H66" s="3"/>
      <c r="I66" s="3"/>
      <c r="J66" s="5">
        <f t="shared" si="1"/>
        <v>0</v>
      </c>
      <c r="K66" s="6"/>
      <c r="L66" s="7"/>
      <c r="M66" s="7"/>
      <c r="N66" s="8">
        <f t="shared" si="2"/>
        <v>0</v>
      </c>
      <c r="O66" s="7"/>
      <c r="P66" s="7"/>
      <c r="Q66" s="7"/>
      <c r="R66" s="8">
        <f t="shared" si="3"/>
        <v>0</v>
      </c>
    </row>
    <row r="67" spans="2:18" s="2" customFormat="1">
      <c r="B67">
        <v>1</v>
      </c>
      <c r="C67">
        <v>3</v>
      </c>
      <c r="D67" s="3"/>
      <c r="E67" s="3"/>
      <c r="F67" s="5">
        <f t="shared" si="0"/>
        <v>0</v>
      </c>
      <c r="G67" s="6"/>
      <c r="H67" s="3"/>
      <c r="I67" s="3"/>
      <c r="J67" s="5">
        <f t="shared" si="1"/>
        <v>0</v>
      </c>
      <c r="K67" s="6"/>
      <c r="L67" s="7"/>
      <c r="M67" s="7"/>
      <c r="N67" s="8">
        <f t="shared" si="2"/>
        <v>0</v>
      </c>
      <c r="O67" s="7"/>
      <c r="P67" s="7"/>
      <c r="Q67" s="7"/>
      <c r="R67" s="8">
        <f t="shared" si="3"/>
        <v>0</v>
      </c>
    </row>
    <row r="68" spans="2:18" s="2" customFormat="1">
      <c r="B68">
        <v>0</v>
      </c>
      <c r="C68">
        <v>3</v>
      </c>
      <c r="D68" s="3"/>
      <c r="E68" s="3"/>
      <c r="F68" s="5">
        <f t="shared" si="0"/>
        <v>0</v>
      </c>
      <c r="G68" s="6"/>
      <c r="H68" s="3"/>
      <c r="I68" s="3"/>
      <c r="J68" s="5">
        <f t="shared" si="1"/>
        <v>0</v>
      </c>
      <c r="K68" s="6"/>
      <c r="L68" s="7"/>
      <c r="M68" s="7"/>
      <c r="N68" s="8">
        <f t="shared" si="2"/>
        <v>0</v>
      </c>
      <c r="O68" s="7"/>
      <c r="P68" s="7"/>
      <c r="Q68" s="7"/>
      <c r="R68" s="8">
        <f t="shared" si="3"/>
        <v>0</v>
      </c>
    </row>
    <row r="69" spans="2:18" s="2" customFormat="1">
      <c r="B69">
        <v>-1</v>
      </c>
      <c r="C69">
        <v>3</v>
      </c>
      <c r="D69" s="3"/>
      <c r="E69" s="3"/>
      <c r="F69" s="5">
        <f t="shared" ref="F69:F74" si="4">D69-E69</f>
        <v>0</v>
      </c>
      <c r="G69" s="6"/>
      <c r="H69" s="3"/>
      <c r="I69" s="3"/>
      <c r="J69" s="5">
        <f t="shared" ref="J69:J74" si="5">H69-I69</f>
        <v>0</v>
      </c>
      <c r="K69" s="6"/>
      <c r="L69" s="7"/>
      <c r="M69" s="7"/>
      <c r="N69" s="8">
        <f t="shared" ref="N69:N74" si="6">L69-M69</f>
        <v>0</v>
      </c>
      <c r="O69" s="7"/>
      <c r="P69" s="7"/>
      <c r="Q69" s="7"/>
      <c r="R69" s="8">
        <f t="shared" ref="R69:R74" si="7">P69-Q69</f>
        <v>0</v>
      </c>
    </row>
    <row r="70" spans="2:18" s="2" customFormat="1">
      <c r="B70">
        <v>-2</v>
      </c>
      <c r="C70">
        <v>3</v>
      </c>
      <c r="D70" s="3"/>
      <c r="E70" s="3"/>
      <c r="F70" s="5">
        <f t="shared" si="4"/>
        <v>0</v>
      </c>
      <c r="G70" s="6"/>
      <c r="H70" s="3"/>
      <c r="I70" s="3"/>
      <c r="J70" s="5">
        <f t="shared" si="5"/>
        <v>0</v>
      </c>
      <c r="K70" s="6"/>
      <c r="L70" s="7"/>
      <c r="M70" s="7"/>
      <c r="N70" s="8">
        <f t="shared" si="6"/>
        <v>0</v>
      </c>
      <c r="O70" s="7"/>
      <c r="P70" s="7"/>
      <c r="Q70" s="7"/>
      <c r="R70" s="8">
        <f t="shared" si="7"/>
        <v>0</v>
      </c>
    </row>
    <row r="71" spans="2:18" s="2" customFormat="1">
      <c r="B71">
        <v>-3</v>
      </c>
      <c r="C71">
        <v>3</v>
      </c>
      <c r="D71" s="3"/>
      <c r="E71" s="3"/>
      <c r="F71" s="5">
        <f t="shared" si="4"/>
        <v>0</v>
      </c>
      <c r="G71" s="6"/>
      <c r="H71" s="3"/>
      <c r="I71" s="3"/>
      <c r="J71" s="5">
        <f t="shared" si="5"/>
        <v>0</v>
      </c>
      <c r="K71" s="6"/>
      <c r="L71" s="7"/>
      <c r="M71" s="7"/>
      <c r="N71" s="8">
        <f t="shared" si="6"/>
        <v>0</v>
      </c>
      <c r="O71" s="7"/>
      <c r="P71" s="7"/>
      <c r="Q71" s="7"/>
      <c r="R71" s="8">
        <f t="shared" si="7"/>
        <v>0</v>
      </c>
    </row>
    <row r="72" spans="2:18" s="2" customFormat="1">
      <c r="B72">
        <v>-1</v>
      </c>
      <c r="C72">
        <v>4</v>
      </c>
      <c r="D72" s="3"/>
      <c r="E72" s="3"/>
      <c r="F72" s="5">
        <f t="shared" si="4"/>
        <v>0</v>
      </c>
      <c r="G72" s="6"/>
      <c r="H72" s="3"/>
      <c r="I72" s="3"/>
      <c r="J72" s="5">
        <f t="shared" si="5"/>
        <v>0</v>
      </c>
      <c r="K72" s="6"/>
      <c r="L72" s="7"/>
      <c r="M72" s="7"/>
      <c r="N72" s="8">
        <f t="shared" si="6"/>
        <v>0</v>
      </c>
      <c r="O72" s="7"/>
      <c r="P72" s="7"/>
      <c r="Q72" s="7"/>
      <c r="R72" s="8">
        <f t="shared" si="7"/>
        <v>0</v>
      </c>
    </row>
    <row r="73" spans="2:18" s="2" customFormat="1">
      <c r="B73">
        <v>0</v>
      </c>
      <c r="C73">
        <v>4</v>
      </c>
      <c r="D73" s="3"/>
      <c r="E73" s="3"/>
      <c r="F73" s="5">
        <f t="shared" si="4"/>
        <v>0</v>
      </c>
      <c r="G73" s="6"/>
      <c r="H73" s="3"/>
      <c r="I73" s="3"/>
      <c r="J73" s="5">
        <f t="shared" si="5"/>
        <v>0</v>
      </c>
      <c r="K73" s="6"/>
      <c r="L73" s="7"/>
      <c r="M73" s="7"/>
      <c r="N73" s="8">
        <f t="shared" si="6"/>
        <v>0</v>
      </c>
      <c r="O73" s="7"/>
      <c r="P73" s="7"/>
      <c r="Q73" s="7"/>
      <c r="R73" s="8">
        <f t="shared" si="7"/>
        <v>0</v>
      </c>
    </row>
    <row r="74" spans="2:18" s="2" customFormat="1">
      <c r="B74">
        <v>1</v>
      </c>
      <c r="C74">
        <v>4</v>
      </c>
      <c r="D74" s="3"/>
      <c r="E74" s="3"/>
      <c r="F74" s="5">
        <f t="shared" si="4"/>
        <v>0</v>
      </c>
      <c r="G74" s="6"/>
      <c r="H74" s="3"/>
      <c r="I74" s="3"/>
      <c r="J74" s="5">
        <f t="shared" si="5"/>
        <v>0</v>
      </c>
      <c r="K74" s="6"/>
      <c r="L74" s="7"/>
      <c r="M74" s="7"/>
      <c r="N74" s="8">
        <f t="shared" si="6"/>
        <v>0</v>
      </c>
      <c r="O74" s="7"/>
      <c r="P74" s="7"/>
      <c r="Q74" s="7"/>
      <c r="R74" s="8">
        <f t="shared" si="7"/>
        <v>0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 t="e">
        <f>1/SQRT(D1*F1)</f>
        <v>#DIV/0!</v>
      </c>
      <c r="D78" s="21" t="e">
        <f>AVERAGE(D4:E74)</f>
        <v>#DIV/0!</v>
      </c>
      <c r="E78" s="16"/>
      <c r="F78" s="16">
        <f>STDEV(F4:F74)</f>
        <v>0</v>
      </c>
      <c r="G78" s="16"/>
      <c r="H78" s="17" t="e">
        <f>AVERAGE(H4:I74)</f>
        <v>#DIV/0!</v>
      </c>
      <c r="I78" s="16"/>
      <c r="J78" s="16">
        <f>STDEV(J4:J74)</f>
        <v>0</v>
      </c>
      <c r="K78" s="16"/>
      <c r="L78" s="17" t="e">
        <f>AVERAGE(L4:M74)</f>
        <v>#DIV/0!</v>
      </c>
      <c r="M78" s="16"/>
      <c r="N78" s="16">
        <f>STDEV(N4:N74)</f>
        <v>0</v>
      </c>
      <c r="O78" s="16"/>
      <c r="P78" s="17" t="e">
        <f>AVERAGE(P4:Q74)</f>
        <v>#DIV/0!</v>
      </c>
      <c r="Q78" s="16"/>
      <c r="R78" s="22">
        <f>STDEV(R4:R74)</f>
        <v>0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0</v>
      </c>
      <c r="O80" s="25"/>
      <c r="P80" s="25"/>
      <c r="Q80" s="25"/>
      <c r="R80" s="26">
        <f>R78</f>
        <v>0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selection sqref="A1:XFD1048576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/>
      <c r="E1" s="28" t="s">
        <v>19</v>
      </c>
      <c r="F1" s="29"/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3"/>
      <c r="E4" s="3"/>
      <c r="F4" s="5">
        <f>D4-E4</f>
        <v>0</v>
      </c>
      <c r="G4" s="6"/>
      <c r="H4" s="3"/>
      <c r="I4" s="3"/>
      <c r="J4" s="5">
        <f>H4-I4</f>
        <v>0</v>
      </c>
      <c r="K4" s="6"/>
      <c r="L4" s="7"/>
      <c r="M4" s="7"/>
      <c r="N4" s="8">
        <f>L4-M4</f>
        <v>0</v>
      </c>
      <c r="O4" s="7"/>
      <c r="P4" s="7"/>
      <c r="Q4" s="7"/>
      <c r="R4" s="8">
        <f>P4-Q4</f>
        <v>0</v>
      </c>
    </row>
    <row r="5" spans="1:18" s="2" customFormat="1">
      <c r="B5">
        <v>0</v>
      </c>
      <c r="C5">
        <v>-4</v>
      </c>
      <c r="D5" s="3"/>
      <c r="E5" s="3"/>
      <c r="F5" s="5">
        <f t="shared" ref="F5:F68" si="0">D5-E5</f>
        <v>0</v>
      </c>
      <c r="G5" s="6"/>
      <c r="H5" s="3"/>
      <c r="I5" s="3"/>
      <c r="J5" s="5">
        <f t="shared" ref="J5:J68" si="1">H5-I5</f>
        <v>0</v>
      </c>
      <c r="K5" s="6"/>
      <c r="L5" s="7"/>
      <c r="M5" s="7"/>
      <c r="N5" s="8">
        <f t="shared" ref="N5:N68" si="2">L5-M5</f>
        <v>0</v>
      </c>
      <c r="O5" s="7"/>
      <c r="P5" s="7"/>
      <c r="Q5" s="7"/>
      <c r="R5" s="8">
        <f t="shared" ref="R5:R68" si="3">P5-Q5</f>
        <v>0</v>
      </c>
    </row>
    <row r="6" spans="1:18" s="2" customFormat="1">
      <c r="B6">
        <v>1</v>
      </c>
      <c r="C6">
        <v>-4</v>
      </c>
      <c r="D6" s="3"/>
      <c r="E6" s="3"/>
      <c r="F6" s="5">
        <f t="shared" si="0"/>
        <v>0</v>
      </c>
      <c r="G6" s="6"/>
      <c r="H6" s="3"/>
      <c r="I6" s="3"/>
      <c r="J6" s="5">
        <f t="shared" si="1"/>
        <v>0</v>
      </c>
      <c r="K6" s="6"/>
      <c r="L6" s="7"/>
      <c r="M6" s="7"/>
      <c r="N6" s="8">
        <f t="shared" si="2"/>
        <v>0</v>
      </c>
      <c r="O6" s="7"/>
      <c r="P6" s="7"/>
      <c r="Q6" s="7"/>
      <c r="R6" s="8">
        <f t="shared" si="3"/>
        <v>0</v>
      </c>
    </row>
    <row r="7" spans="1:18" s="2" customFormat="1">
      <c r="B7">
        <v>3</v>
      </c>
      <c r="C7">
        <v>-3</v>
      </c>
      <c r="D7" s="3"/>
      <c r="E7" s="3"/>
      <c r="F7" s="5">
        <f t="shared" si="0"/>
        <v>0</v>
      </c>
      <c r="G7" s="6"/>
      <c r="H7" s="3"/>
      <c r="I7" s="3"/>
      <c r="J7" s="5">
        <f t="shared" si="1"/>
        <v>0</v>
      </c>
      <c r="K7" s="6"/>
      <c r="L7" s="7"/>
      <c r="M7" s="7"/>
      <c r="N7" s="8">
        <f t="shared" si="2"/>
        <v>0</v>
      </c>
      <c r="O7" s="7"/>
      <c r="P7" s="7"/>
      <c r="Q7" s="7"/>
      <c r="R7" s="8">
        <f t="shared" si="3"/>
        <v>0</v>
      </c>
    </row>
    <row r="8" spans="1:18" s="2" customFormat="1">
      <c r="B8">
        <v>2</v>
      </c>
      <c r="C8">
        <v>-3</v>
      </c>
      <c r="D8" s="3"/>
      <c r="E8" s="3"/>
      <c r="F8" s="5">
        <f t="shared" si="0"/>
        <v>0</v>
      </c>
      <c r="G8" s="6"/>
      <c r="H8" s="3"/>
      <c r="I8" s="3"/>
      <c r="J8" s="5">
        <f t="shared" si="1"/>
        <v>0</v>
      </c>
      <c r="K8" s="6"/>
      <c r="L8" s="7"/>
      <c r="M8" s="7"/>
      <c r="N8" s="8">
        <f t="shared" si="2"/>
        <v>0</v>
      </c>
      <c r="O8" s="7"/>
      <c r="P8" s="7"/>
      <c r="Q8" s="7"/>
      <c r="R8" s="8">
        <f t="shared" si="3"/>
        <v>0</v>
      </c>
    </row>
    <row r="9" spans="1:18" s="2" customFormat="1">
      <c r="B9">
        <v>1</v>
      </c>
      <c r="C9">
        <v>-3</v>
      </c>
      <c r="D9" s="3"/>
      <c r="E9" s="3"/>
      <c r="F9" s="5">
        <f t="shared" si="0"/>
        <v>0</v>
      </c>
      <c r="G9" s="6"/>
      <c r="H9" s="3"/>
      <c r="I9" s="3"/>
      <c r="J9" s="5">
        <f t="shared" si="1"/>
        <v>0</v>
      </c>
      <c r="K9" s="6"/>
      <c r="L9" s="7"/>
      <c r="M9" s="7"/>
      <c r="N9" s="8">
        <f t="shared" si="2"/>
        <v>0</v>
      </c>
      <c r="O9" s="7"/>
      <c r="P9" s="7"/>
      <c r="Q9" s="7"/>
      <c r="R9" s="8">
        <f t="shared" si="3"/>
        <v>0</v>
      </c>
    </row>
    <row r="10" spans="1:18" s="2" customFormat="1">
      <c r="B10">
        <v>0</v>
      </c>
      <c r="C10">
        <v>-3</v>
      </c>
      <c r="D10" s="3"/>
      <c r="E10" s="3"/>
      <c r="F10" s="5">
        <f t="shared" si="0"/>
        <v>0</v>
      </c>
      <c r="G10" s="6"/>
      <c r="H10" s="3"/>
      <c r="I10" s="3"/>
      <c r="J10" s="5">
        <f t="shared" si="1"/>
        <v>0</v>
      </c>
      <c r="K10" s="6"/>
      <c r="L10" s="7"/>
      <c r="M10" s="7"/>
      <c r="N10" s="8">
        <f t="shared" si="2"/>
        <v>0</v>
      </c>
      <c r="O10" s="7"/>
      <c r="P10" s="7"/>
      <c r="Q10" s="7"/>
      <c r="R10" s="8">
        <f t="shared" si="3"/>
        <v>0</v>
      </c>
    </row>
    <row r="11" spans="1:18" s="2" customFormat="1">
      <c r="B11">
        <v>-1</v>
      </c>
      <c r="C11">
        <v>-3</v>
      </c>
      <c r="D11" s="3"/>
      <c r="E11" s="3"/>
      <c r="F11" s="5">
        <f t="shared" si="0"/>
        <v>0</v>
      </c>
      <c r="G11" s="6"/>
      <c r="H11" s="3"/>
      <c r="I11" s="3"/>
      <c r="J11" s="5">
        <f t="shared" si="1"/>
        <v>0</v>
      </c>
      <c r="K11" s="6"/>
      <c r="L11" s="7"/>
      <c r="M11" s="7"/>
      <c r="N11" s="8">
        <f t="shared" si="2"/>
        <v>0</v>
      </c>
      <c r="O11" s="7"/>
      <c r="P11" s="7"/>
      <c r="Q11" s="7"/>
      <c r="R11" s="8">
        <f t="shared" si="3"/>
        <v>0</v>
      </c>
    </row>
    <row r="12" spans="1:18" s="2" customFormat="1">
      <c r="B12">
        <v>-2</v>
      </c>
      <c r="C12">
        <v>-3</v>
      </c>
      <c r="D12" s="3"/>
      <c r="E12" s="3"/>
      <c r="F12" s="5">
        <f t="shared" si="0"/>
        <v>0</v>
      </c>
      <c r="G12" s="6"/>
      <c r="H12" s="3"/>
      <c r="I12" s="3"/>
      <c r="J12" s="5">
        <f t="shared" si="1"/>
        <v>0</v>
      </c>
      <c r="K12" s="6"/>
      <c r="L12" s="7"/>
      <c r="M12" s="7"/>
      <c r="N12" s="8">
        <f t="shared" si="2"/>
        <v>0</v>
      </c>
      <c r="O12" s="7"/>
      <c r="P12" s="7"/>
      <c r="Q12" s="7"/>
      <c r="R12" s="8">
        <f t="shared" si="3"/>
        <v>0</v>
      </c>
    </row>
    <row r="13" spans="1:18" s="2" customFormat="1">
      <c r="B13">
        <v>-3</v>
      </c>
      <c r="C13">
        <v>-3</v>
      </c>
      <c r="D13" s="3"/>
      <c r="E13" s="3"/>
      <c r="F13" s="5">
        <f t="shared" si="0"/>
        <v>0</v>
      </c>
      <c r="G13" s="6"/>
      <c r="H13" s="3"/>
      <c r="I13" s="3"/>
      <c r="J13" s="5">
        <f t="shared" si="1"/>
        <v>0</v>
      </c>
      <c r="K13" s="6"/>
      <c r="L13" s="7"/>
      <c r="M13" s="7"/>
      <c r="N13" s="8">
        <f t="shared" si="2"/>
        <v>0</v>
      </c>
      <c r="O13" s="7"/>
      <c r="P13" s="7"/>
      <c r="Q13" s="7"/>
      <c r="R13" s="8">
        <f t="shared" si="3"/>
        <v>0</v>
      </c>
    </row>
    <row r="14" spans="1:18" s="2" customFormat="1">
      <c r="B14">
        <v>-4</v>
      </c>
      <c r="C14">
        <v>-2</v>
      </c>
      <c r="D14" s="3"/>
      <c r="E14" s="3"/>
      <c r="F14" s="5">
        <f t="shared" si="0"/>
        <v>0</v>
      </c>
      <c r="G14" s="6"/>
      <c r="H14" s="3"/>
      <c r="I14" s="3"/>
      <c r="J14" s="5">
        <f t="shared" si="1"/>
        <v>0</v>
      </c>
      <c r="K14" s="6"/>
      <c r="L14" s="7"/>
      <c r="M14" s="7"/>
      <c r="N14" s="8">
        <f t="shared" si="2"/>
        <v>0</v>
      </c>
      <c r="O14" s="7"/>
      <c r="P14" s="7"/>
      <c r="Q14" s="7"/>
      <c r="R14" s="8">
        <f t="shared" si="3"/>
        <v>0</v>
      </c>
    </row>
    <row r="15" spans="1:18" s="2" customFormat="1">
      <c r="B15">
        <v>-3</v>
      </c>
      <c r="C15">
        <v>-2</v>
      </c>
      <c r="D15" s="3"/>
      <c r="E15" s="3"/>
      <c r="F15" s="5">
        <f t="shared" si="0"/>
        <v>0</v>
      </c>
      <c r="G15" s="6"/>
      <c r="H15" s="3"/>
      <c r="I15" s="3"/>
      <c r="J15" s="5">
        <f t="shared" si="1"/>
        <v>0</v>
      </c>
      <c r="K15" s="6"/>
      <c r="L15" s="7"/>
      <c r="M15" s="7"/>
      <c r="N15" s="8">
        <f t="shared" si="2"/>
        <v>0</v>
      </c>
      <c r="O15" s="7"/>
      <c r="P15" s="7"/>
      <c r="Q15" s="7"/>
      <c r="R15" s="8">
        <f t="shared" si="3"/>
        <v>0</v>
      </c>
    </row>
    <row r="16" spans="1:18" s="2" customFormat="1">
      <c r="B16">
        <v>-2</v>
      </c>
      <c r="C16">
        <v>-2</v>
      </c>
      <c r="D16" s="3"/>
      <c r="E16" s="3"/>
      <c r="F16" s="5">
        <f t="shared" si="0"/>
        <v>0</v>
      </c>
      <c r="G16" s="6"/>
      <c r="H16" s="3"/>
      <c r="I16" s="3"/>
      <c r="J16" s="5">
        <f t="shared" si="1"/>
        <v>0</v>
      </c>
      <c r="K16" s="6"/>
      <c r="L16" s="7"/>
      <c r="M16" s="7"/>
      <c r="N16" s="8">
        <f t="shared" si="2"/>
        <v>0</v>
      </c>
      <c r="O16" s="7"/>
      <c r="P16" s="7"/>
      <c r="Q16" s="7"/>
      <c r="R16" s="8">
        <f t="shared" si="3"/>
        <v>0</v>
      </c>
    </row>
    <row r="17" spans="2:18" s="2" customFormat="1">
      <c r="B17">
        <v>-1</v>
      </c>
      <c r="C17">
        <v>-2</v>
      </c>
      <c r="D17" s="3"/>
      <c r="E17" s="3"/>
      <c r="F17" s="5">
        <f t="shared" si="0"/>
        <v>0</v>
      </c>
      <c r="G17" s="6"/>
      <c r="H17" s="3"/>
      <c r="I17" s="3"/>
      <c r="J17" s="5">
        <f t="shared" si="1"/>
        <v>0</v>
      </c>
      <c r="K17" s="6"/>
      <c r="L17" s="7"/>
      <c r="M17" s="7"/>
      <c r="N17" s="8">
        <f t="shared" si="2"/>
        <v>0</v>
      </c>
      <c r="O17" s="7"/>
      <c r="P17" s="7"/>
      <c r="Q17" s="7"/>
      <c r="R17" s="8">
        <f t="shared" si="3"/>
        <v>0</v>
      </c>
    </row>
    <row r="18" spans="2:18" s="2" customFormat="1">
      <c r="B18">
        <v>0</v>
      </c>
      <c r="C18">
        <v>-2</v>
      </c>
      <c r="D18" s="3"/>
      <c r="E18" s="3"/>
      <c r="F18" s="5">
        <f t="shared" si="0"/>
        <v>0</v>
      </c>
      <c r="G18" s="6"/>
      <c r="H18" s="3"/>
      <c r="I18" s="3"/>
      <c r="J18" s="5">
        <f t="shared" si="1"/>
        <v>0</v>
      </c>
      <c r="K18" s="6"/>
      <c r="L18" s="7"/>
      <c r="M18" s="7"/>
      <c r="N18" s="8">
        <f t="shared" si="2"/>
        <v>0</v>
      </c>
      <c r="O18" s="7"/>
      <c r="P18" s="7"/>
      <c r="Q18" s="7"/>
      <c r="R18" s="8">
        <f t="shared" si="3"/>
        <v>0</v>
      </c>
    </row>
    <row r="19" spans="2:18" s="2" customFormat="1">
      <c r="B19">
        <v>1</v>
      </c>
      <c r="C19">
        <v>-2</v>
      </c>
      <c r="D19" s="3"/>
      <c r="E19" s="3"/>
      <c r="F19" s="5">
        <f t="shared" si="0"/>
        <v>0</v>
      </c>
      <c r="G19" s="6"/>
      <c r="H19" s="3"/>
      <c r="I19" s="3"/>
      <c r="J19" s="5">
        <f t="shared" si="1"/>
        <v>0</v>
      </c>
      <c r="K19" s="6"/>
      <c r="L19" s="7"/>
      <c r="M19" s="7"/>
      <c r="N19" s="8">
        <f t="shared" si="2"/>
        <v>0</v>
      </c>
      <c r="O19" s="7"/>
      <c r="P19" s="7"/>
      <c r="Q19" s="7"/>
      <c r="R19" s="8">
        <f t="shared" si="3"/>
        <v>0</v>
      </c>
    </row>
    <row r="20" spans="2:18" s="2" customFormat="1">
      <c r="B20">
        <v>2</v>
      </c>
      <c r="C20">
        <v>-2</v>
      </c>
      <c r="D20" s="3"/>
      <c r="E20" s="3"/>
      <c r="F20" s="5">
        <f t="shared" si="0"/>
        <v>0</v>
      </c>
      <c r="G20" s="6"/>
      <c r="H20" s="3"/>
      <c r="I20" s="3"/>
      <c r="J20" s="5">
        <f t="shared" si="1"/>
        <v>0</v>
      </c>
      <c r="K20" s="6"/>
      <c r="L20" s="7"/>
      <c r="M20" s="7"/>
      <c r="N20" s="8">
        <f t="shared" si="2"/>
        <v>0</v>
      </c>
      <c r="O20" s="7"/>
      <c r="P20" s="7"/>
      <c r="Q20" s="7"/>
      <c r="R20" s="8">
        <f t="shared" si="3"/>
        <v>0</v>
      </c>
    </row>
    <row r="21" spans="2:18" s="2" customFormat="1">
      <c r="B21">
        <v>3</v>
      </c>
      <c r="C21">
        <v>-2</v>
      </c>
      <c r="D21" s="3"/>
      <c r="E21" s="3"/>
      <c r="F21" s="5">
        <f t="shared" si="0"/>
        <v>0</v>
      </c>
      <c r="G21" s="6"/>
      <c r="H21" s="3"/>
      <c r="I21" s="3"/>
      <c r="J21" s="5">
        <f t="shared" si="1"/>
        <v>0</v>
      </c>
      <c r="K21" s="6"/>
      <c r="L21" s="7"/>
      <c r="M21" s="7"/>
      <c r="N21" s="8">
        <f t="shared" si="2"/>
        <v>0</v>
      </c>
      <c r="O21" s="7"/>
      <c r="P21" s="7"/>
      <c r="Q21" s="7"/>
      <c r="R21" s="8">
        <f t="shared" si="3"/>
        <v>0</v>
      </c>
    </row>
    <row r="22" spans="2:18" s="2" customFormat="1">
      <c r="B22">
        <v>4</v>
      </c>
      <c r="C22">
        <v>-2</v>
      </c>
      <c r="D22" s="3"/>
      <c r="E22" s="3"/>
      <c r="F22" s="5">
        <f t="shared" si="0"/>
        <v>0</v>
      </c>
      <c r="G22" s="6"/>
      <c r="H22" s="3"/>
      <c r="I22" s="3"/>
      <c r="J22" s="5">
        <f t="shared" si="1"/>
        <v>0</v>
      </c>
      <c r="K22" s="6"/>
      <c r="L22" s="7"/>
      <c r="M22" s="7"/>
      <c r="N22" s="8">
        <f t="shared" si="2"/>
        <v>0</v>
      </c>
      <c r="O22" s="7"/>
      <c r="P22" s="7"/>
      <c r="Q22" s="7"/>
      <c r="R22" s="8">
        <f t="shared" si="3"/>
        <v>0</v>
      </c>
    </row>
    <row r="23" spans="2:18" s="2" customFormat="1">
      <c r="B23">
        <v>5</v>
      </c>
      <c r="C23">
        <v>-1</v>
      </c>
      <c r="D23" s="3"/>
      <c r="E23" s="3"/>
      <c r="F23" s="5">
        <f t="shared" si="0"/>
        <v>0</v>
      </c>
      <c r="G23" s="6"/>
      <c r="H23" s="3"/>
      <c r="I23" s="3"/>
      <c r="J23" s="5">
        <f t="shared" si="1"/>
        <v>0</v>
      </c>
      <c r="K23" s="6"/>
      <c r="L23" s="7"/>
      <c r="M23" s="7"/>
      <c r="N23" s="8">
        <f t="shared" si="2"/>
        <v>0</v>
      </c>
      <c r="O23" s="7"/>
      <c r="P23" s="7"/>
      <c r="Q23" s="7"/>
      <c r="R23" s="8">
        <f t="shared" si="3"/>
        <v>0</v>
      </c>
    </row>
    <row r="24" spans="2:18" s="2" customFormat="1">
      <c r="B24">
        <v>4</v>
      </c>
      <c r="C24">
        <v>-1</v>
      </c>
      <c r="D24" s="3"/>
      <c r="E24" s="3"/>
      <c r="F24" s="5">
        <f t="shared" si="0"/>
        <v>0</v>
      </c>
      <c r="G24" s="6"/>
      <c r="H24" s="3"/>
      <c r="I24" s="3"/>
      <c r="J24" s="5">
        <f t="shared" si="1"/>
        <v>0</v>
      </c>
      <c r="K24" s="6"/>
      <c r="L24" s="7"/>
      <c r="M24" s="7"/>
      <c r="N24" s="8">
        <f t="shared" si="2"/>
        <v>0</v>
      </c>
      <c r="O24" s="7"/>
      <c r="P24" s="7"/>
      <c r="Q24" s="7"/>
      <c r="R24" s="8">
        <f t="shared" si="3"/>
        <v>0</v>
      </c>
    </row>
    <row r="25" spans="2:18" s="2" customFormat="1">
      <c r="B25">
        <v>3</v>
      </c>
      <c r="C25">
        <v>-1</v>
      </c>
      <c r="D25" s="3"/>
      <c r="E25" s="3"/>
      <c r="F25" s="5">
        <f t="shared" si="0"/>
        <v>0</v>
      </c>
      <c r="G25" s="6"/>
      <c r="H25" s="3"/>
      <c r="I25" s="3"/>
      <c r="J25" s="5">
        <f t="shared" si="1"/>
        <v>0</v>
      </c>
      <c r="K25" s="6"/>
      <c r="L25" s="7"/>
      <c r="M25" s="7"/>
      <c r="N25" s="8">
        <f t="shared" si="2"/>
        <v>0</v>
      </c>
      <c r="O25" s="7"/>
      <c r="P25" s="7"/>
      <c r="Q25" s="7"/>
      <c r="R25" s="8">
        <f t="shared" si="3"/>
        <v>0</v>
      </c>
    </row>
    <row r="26" spans="2:18" s="2" customFormat="1">
      <c r="B26">
        <v>2</v>
      </c>
      <c r="C26">
        <v>-1</v>
      </c>
      <c r="D26" s="3"/>
      <c r="E26" s="3"/>
      <c r="F26" s="5">
        <f t="shared" si="0"/>
        <v>0</v>
      </c>
      <c r="G26" s="6"/>
      <c r="H26" s="3"/>
      <c r="I26" s="3"/>
      <c r="J26" s="5">
        <f t="shared" si="1"/>
        <v>0</v>
      </c>
      <c r="K26" s="6"/>
      <c r="L26" s="7"/>
      <c r="M26" s="7"/>
      <c r="N26" s="8">
        <f t="shared" si="2"/>
        <v>0</v>
      </c>
      <c r="O26" s="7"/>
      <c r="P26" s="7"/>
      <c r="Q26" s="7"/>
      <c r="R26" s="8">
        <f t="shared" si="3"/>
        <v>0</v>
      </c>
    </row>
    <row r="27" spans="2:18" s="2" customFormat="1">
      <c r="B27">
        <v>1</v>
      </c>
      <c r="C27">
        <v>-1</v>
      </c>
      <c r="D27" s="3"/>
      <c r="E27" s="3"/>
      <c r="F27" s="5">
        <f t="shared" si="0"/>
        <v>0</v>
      </c>
      <c r="G27" s="6"/>
      <c r="H27" s="3"/>
      <c r="I27" s="3"/>
      <c r="J27" s="5">
        <f t="shared" si="1"/>
        <v>0</v>
      </c>
      <c r="K27" s="6"/>
      <c r="L27" s="7"/>
      <c r="M27" s="7"/>
      <c r="N27" s="8">
        <f t="shared" si="2"/>
        <v>0</v>
      </c>
      <c r="O27" s="7"/>
      <c r="P27" s="7"/>
      <c r="Q27" s="7"/>
      <c r="R27" s="8">
        <f t="shared" si="3"/>
        <v>0</v>
      </c>
    </row>
    <row r="28" spans="2:18" s="2" customFormat="1">
      <c r="B28">
        <v>0</v>
      </c>
      <c r="C28">
        <v>-1</v>
      </c>
      <c r="D28" s="3"/>
      <c r="E28" s="3"/>
      <c r="F28" s="5">
        <f t="shared" si="0"/>
        <v>0</v>
      </c>
      <c r="G28" s="6"/>
      <c r="H28" s="3"/>
      <c r="I28" s="3"/>
      <c r="J28" s="5">
        <f t="shared" si="1"/>
        <v>0</v>
      </c>
      <c r="K28" s="6"/>
      <c r="L28" s="7"/>
      <c r="M28" s="7"/>
      <c r="N28" s="8">
        <f t="shared" si="2"/>
        <v>0</v>
      </c>
      <c r="O28" s="7"/>
      <c r="P28" s="7"/>
      <c r="Q28" s="7"/>
      <c r="R28" s="8">
        <f t="shared" si="3"/>
        <v>0</v>
      </c>
    </row>
    <row r="29" spans="2:18" s="2" customFormat="1">
      <c r="B29">
        <v>-1</v>
      </c>
      <c r="C29">
        <v>-1</v>
      </c>
      <c r="D29" s="3"/>
      <c r="E29" s="3"/>
      <c r="F29" s="5">
        <f t="shared" si="0"/>
        <v>0</v>
      </c>
      <c r="G29" s="6"/>
      <c r="H29" s="3"/>
      <c r="I29" s="3"/>
      <c r="J29" s="5">
        <f t="shared" si="1"/>
        <v>0</v>
      </c>
      <c r="K29" s="6"/>
      <c r="L29" s="7"/>
      <c r="M29" s="7"/>
      <c r="N29" s="8">
        <f t="shared" si="2"/>
        <v>0</v>
      </c>
      <c r="O29" s="7"/>
      <c r="P29" s="7"/>
      <c r="Q29" s="7"/>
      <c r="R29" s="8">
        <f t="shared" si="3"/>
        <v>0</v>
      </c>
    </row>
    <row r="30" spans="2:18" s="2" customFormat="1">
      <c r="B30">
        <v>-2</v>
      </c>
      <c r="C30">
        <v>-1</v>
      </c>
      <c r="D30" s="3"/>
      <c r="E30" s="3"/>
      <c r="F30" s="5">
        <f t="shared" si="0"/>
        <v>0</v>
      </c>
      <c r="G30" s="6"/>
      <c r="H30" s="3"/>
      <c r="I30" s="3"/>
      <c r="J30" s="5">
        <f t="shared" si="1"/>
        <v>0</v>
      </c>
      <c r="K30" s="6"/>
      <c r="L30" s="7"/>
      <c r="M30" s="7"/>
      <c r="N30" s="8">
        <f t="shared" si="2"/>
        <v>0</v>
      </c>
      <c r="O30" s="7"/>
      <c r="P30" s="7"/>
      <c r="Q30" s="7"/>
      <c r="R30" s="8">
        <f t="shared" si="3"/>
        <v>0</v>
      </c>
    </row>
    <row r="31" spans="2:18" s="2" customFormat="1">
      <c r="B31">
        <v>-3</v>
      </c>
      <c r="C31">
        <v>-1</v>
      </c>
      <c r="D31" s="3"/>
      <c r="E31" s="3"/>
      <c r="F31" s="5">
        <f t="shared" si="0"/>
        <v>0</v>
      </c>
      <c r="G31" s="6"/>
      <c r="H31" s="3"/>
      <c r="I31" s="3"/>
      <c r="J31" s="5">
        <f t="shared" si="1"/>
        <v>0</v>
      </c>
      <c r="K31" s="6"/>
      <c r="L31" s="7"/>
      <c r="M31" s="7"/>
      <c r="N31" s="8">
        <f t="shared" si="2"/>
        <v>0</v>
      </c>
      <c r="O31" s="7"/>
      <c r="P31" s="7"/>
      <c r="Q31" s="7"/>
      <c r="R31" s="8">
        <f t="shared" si="3"/>
        <v>0</v>
      </c>
    </row>
    <row r="32" spans="2:18" s="2" customFormat="1">
      <c r="B32">
        <v>-4</v>
      </c>
      <c r="C32">
        <v>-1</v>
      </c>
      <c r="D32" s="3"/>
      <c r="E32" s="3"/>
      <c r="F32" s="5">
        <f t="shared" si="0"/>
        <v>0</v>
      </c>
      <c r="G32" s="6"/>
      <c r="H32" s="3"/>
      <c r="I32" s="3"/>
      <c r="J32" s="5">
        <f t="shared" si="1"/>
        <v>0</v>
      </c>
      <c r="K32" s="6"/>
      <c r="L32" s="7"/>
      <c r="M32" s="7"/>
      <c r="N32" s="8">
        <f t="shared" si="2"/>
        <v>0</v>
      </c>
      <c r="O32" s="7"/>
      <c r="P32" s="7"/>
      <c r="Q32" s="7"/>
      <c r="R32" s="8">
        <f t="shared" si="3"/>
        <v>0</v>
      </c>
    </row>
    <row r="33" spans="2:18" s="2" customFormat="1">
      <c r="B33">
        <v>-5</v>
      </c>
      <c r="C33">
        <v>-1</v>
      </c>
      <c r="D33" s="3"/>
      <c r="E33" s="3"/>
      <c r="F33" s="5">
        <f t="shared" si="0"/>
        <v>0</v>
      </c>
      <c r="G33" s="6"/>
      <c r="H33" s="3"/>
      <c r="I33" s="3"/>
      <c r="J33" s="5">
        <f t="shared" si="1"/>
        <v>0</v>
      </c>
      <c r="K33" s="6"/>
      <c r="L33" s="7"/>
      <c r="M33" s="7"/>
      <c r="N33" s="8">
        <f t="shared" si="2"/>
        <v>0</v>
      </c>
      <c r="O33" s="7"/>
      <c r="P33" s="7"/>
      <c r="Q33" s="7"/>
      <c r="R33" s="8">
        <f t="shared" si="3"/>
        <v>0</v>
      </c>
    </row>
    <row r="34" spans="2:18" s="2" customFormat="1">
      <c r="B34">
        <v>-5</v>
      </c>
      <c r="C34">
        <v>0</v>
      </c>
      <c r="D34" s="3"/>
      <c r="E34" s="3"/>
      <c r="F34" s="5">
        <f t="shared" si="0"/>
        <v>0</v>
      </c>
      <c r="G34" s="6"/>
      <c r="H34" s="3"/>
      <c r="I34" s="3"/>
      <c r="J34" s="5">
        <f t="shared" si="1"/>
        <v>0</v>
      </c>
      <c r="K34" s="6"/>
      <c r="L34" s="7"/>
      <c r="M34" s="7"/>
      <c r="N34" s="8">
        <f t="shared" si="2"/>
        <v>0</v>
      </c>
      <c r="O34" s="7"/>
      <c r="P34" s="7"/>
      <c r="Q34" s="7"/>
      <c r="R34" s="8">
        <f t="shared" si="3"/>
        <v>0</v>
      </c>
    </row>
    <row r="35" spans="2:18" s="2" customFormat="1">
      <c r="B35">
        <v>-4</v>
      </c>
      <c r="C35">
        <v>0</v>
      </c>
      <c r="D35" s="3"/>
      <c r="E35" s="3"/>
      <c r="F35" s="5">
        <f t="shared" si="0"/>
        <v>0</v>
      </c>
      <c r="G35" s="6"/>
      <c r="H35" s="3"/>
      <c r="I35" s="3"/>
      <c r="J35" s="5">
        <f t="shared" si="1"/>
        <v>0</v>
      </c>
      <c r="K35" s="6"/>
      <c r="L35" s="7"/>
      <c r="M35" s="7"/>
      <c r="N35" s="8">
        <f t="shared" si="2"/>
        <v>0</v>
      </c>
      <c r="O35" s="7"/>
      <c r="P35" s="7"/>
      <c r="Q35" s="7"/>
      <c r="R35" s="8">
        <f t="shared" si="3"/>
        <v>0</v>
      </c>
    </row>
    <row r="36" spans="2:18" s="2" customFormat="1">
      <c r="B36">
        <v>-3</v>
      </c>
      <c r="C36">
        <v>0</v>
      </c>
      <c r="D36" s="3"/>
      <c r="E36" s="3"/>
      <c r="F36" s="5">
        <f t="shared" si="0"/>
        <v>0</v>
      </c>
      <c r="G36" s="6"/>
      <c r="H36" s="3"/>
      <c r="I36" s="3"/>
      <c r="J36" s="5">
        <f t="shared" si="1"/>
        <v>0</v>
      </c>
      <c r="K36" s="6"/>
      <c r="L36" s="7"/>
      <c r="M36" s="7"/>
      <c r="N36" s="8">
        <f t="shared" si="2"/>
        <v>0</v>
      </c>
      <c r="O36" s="7"/>
      <c r="P36" s="7"/>
      <c r="Q36" s="7"/>
      <c r="R36" s="8">
        <f t="shared" si="3"/>
        <v>0</v>
      </c>
    </row>
    <row r="37" spans="2:18" s="2" customFormat="1">
      <c r="B37">
        <v>-2</v>
      </c>
      <c r="C37">
        <v>0</v>
      </c>
      <c r="D37" s="3"/>
      <c r="E37" s="3"/>
      <c r="F37" s="5">
        <f t="shared" si="0"/>
        <v>0</v>
      </c>
      <c r="G37" s="6"/>
      <c r="H37" s="3"/>
      <c r="I37" s="3"/>
      <c r="J37" s="5">
        <f t="shared" si="1"/>
        <v>0</v>
      </c>
      <c r="K37" s="6"/>
      <c r="L37" s="7"/>
      <c r="M37" s="7"/>
      <c r="N37" s="8">
        <f t="shared" si="2"/>
        <v>0</v>
      </c>
      <c r="O37" s="7"/>
      <c r="P37" s="7"/>
      <c r="Q37" s="7"/>
      <c r="R37" s="8">
        <f t="shared" si="3"/>
        <v>0</v>
      </c>
    </row>
    <row r="38" spans="2:18" s="2" customFormat="1">
      <c r="B38">
        <v>-1</v>
      </c>
      <c r="C38">
        <v>0</v>
      </c>
      <c r="D38" s="3"/>
      <c r="E38" s="3"/>
      <c r="F38" s="5">
        <f t="shared" si="0"/>
        <v>0</v>
      </c>
      <c r="G38" s="6"/>
      <c r="H38" s="3"/>
      <c r="I38" s="3"/>
      <c r="J38" s="5">
        <f t="shared" si="1"/>
        <v>0</v>
      </c>
      <c r="K38" s="6"/>
      <c r="L38" s="7"/>
      <c r="M38" s="7"/>
      <c r="N38" s="8">
        <f t="shared" si="2"/>
        <v>0</v>
      </c>
      <c r="O38" s="7"/>
      <c r="P38" s="7"/>
      <c r="Q38" s="7"/>
      <c r="R38" s="8">
        <f t="shared" si="3"/>
        <v>0</v>
      </c>
    </row>
    <row r="39" spans="2:18" s="2" customFormat="1">
      <c r="B39">
        <v>0</v>
      </c>
      <c r="C39">
        <v>0</v>
      </c>
      <c r="D39" s="3"/>
      <c r="E39" s="3"/>
      <c r="F39" s="5">
        <f t="shared" si="0"/>
        <v>0</v>
      </c>
      <c r="G39" s="6"/>
      <c r="H39" s="3"/>
      <c r="I39" s="3"/>
      <c r="J39" s="5">
        <f t="shared" si="1"/>
        <v>0</v>
      </c>
      <c r="K39" s="6"/>
      <c r="L39" s="7"/>
      <c r="M39" s="7"/>
      <c r="N39" s="8">
        <f t="shared" si="2"/>
        <v>0</v>
      </c>
      <c r="O39" s="7"/>
      <c r="P39" s="7"/>
      <c r="Q39" s="7"/>
      <c r="R39" s="8">
        <f t="shared" si="3"/>
        <v>0</v>
      </c>
    </row>
    <row r="40" spans="2:18" s="2" customFormat="1">
      <c r="B40">
        <v>1</v>
      </c>
      <c r="C40">
        <v>0</v>
      </c>
      <c r="D40" s="3"/>
      <c r="E40" s="3"/>
      <c r="F40" s="5">
        <f t="shared" si="0"/>
        <v>0</v>
      </c>
      <c r="G40" s="6"/>
      <c r="H40" s="3"/>
      <c r="I40" s="3"/>
      <c r="J40" s="5">
        <f t="shared" si="1"/>
        <v>0</v>
      </c>
      <c r="K40" s="6"/>
      <c r="L40" s="7"/>
      <c r="M40" s="7"/>
      <c r="N40" s="8">
        <f t="shared" si="2"/>
        <v>0</v>
      </c>
      <c r="O40" s="7"/>
      <c r="P40" s="7"/>
      <c r="Q40" s="7"/>
      <c r="R40" s="8">
        <f t="shared" si="3"/>
        <v>0</v>
      </c>
    </row>
    <row r="41" spans="2:18" s="2" customFormat="1">
      <c r="B41">
        <v>2</v>
      </c>
      <c r="C41">
        <v>0</v>
      </c>
      <c r="D41" s="3"/>
      <c r="E41" s="3"/>
      <c r="F41" s="5">
        <f t="shared" si="0"/>
        <v>0</v>
      </c>
      <c r="G41" s="6"/>
      <c r="H41" s="3"/>
      <c r="I41" s="3"/>
      <c r="J41" s="5">
        <f t="shared" si="1"/>
        <v>0</v>
      </c>
      <c r="K41" s="6"/>
      <c r="L41" s="7"/>
      <c r="M41" s="7"/>
      <c r="N41" s="8">
        <f t="shared" si="2"/>
        <v>0</v>
      </c>
      <c r="O41" s="7"/>
      <c r="P41" s="7"/>
      <c r="Q41" s="7"/>
      <c r="R41" s="8">
        <f t="shared" si="3"/>
        <v>0</v>
      </c>
    </row>
    <row r="42" spans="2:18" s="2" customFormat="1">
      <c r="B42">
        <v>3</v>
      </c>
      <c r="C42">
        <v>0</v>
      </c>
      <c r="D42" s="3"/>
      <c r="E42" s="3"/>
      <c r="F42" s="5">
        <f t="shared" si="0"/>
        <v>0</v>
      </c>
      <c r="G42" s="6"/>
      <c r="H42" s="3"/>
      <c r="I42" s="3"/>
      <c r="J42" s="5">
        <f t="shared" si="1"/>
        <v>0</v>
      </c>
      <c r="K42" s="6"/>
      <c r="L42" s="7"/>
      <c r="M42" s="7"/>
      <c r="N42" s="8">
        <f t="shared" si="2"/>
        <v>0</v>
      </c>
      <c r="O42" s="7"/>
      <c r="P42" s="7"/>
      <c r="Q42" s="7"/>
      <c r="R42" s="8">
        <f t="shared" si="3"/>
        <v>0</v>
      </c>
    </row>
    <row r="43" spans="2:18" s="2" customFormat="1">
      <c r="B43">
        <v>4</v>
      </c>
      <c r="C43">
        <v>0</v>
      </c>
      <c r="D43" s="3"/>
      <c r="E43" s="3"/>
      <c r="F43" s="5">
        <f t="shared" si="0"/>
        <v>0</v>
      </c>
      <c r="G43" s="6"/>
      <c r="H43" s="3"/>
      <c r="I43" s="3"/>
      <c r="J43" s="5">
        <f t="shared" si="1"/>
        <v>0</v>
      </c>
      <c r="K43" s="6"/>
      <c r="L43" s="7"/>
      <c r="M43" s="7"/>
      <c r="N43" s="8">
        <f t="shared" si="2"/>
        <v>0</v>
      </c>
      <c r="O43" s="7"/>
      <c r="P43" s="7"/>
      <c r="Q43" s="7"/>
      <c r="R43" s="8">
        <f t="shared" si="3"/>
        <v>0</v>
      </c>
    </row>
    <row r="44" spans="2:18" s="2" customFormat="1">
      <c r="B44">
        <v>5</v>
      </c>
      <c r="C44">
        <v>0</v>
      </c>
      <c r="D44" s="3"/>
      <c r="E44" s="3"/>
      <c r="F44" s="5">
        <f t="shared" si="0"/>
        <v>0</v>
      </c>
      <c r="G44" s="6"/>
      <c r="H44" s="3"/>
      <c r="I44" s="3"/>
      <c r="J44" s="5">
        <f t="shared" si="1"/>
        <v>0</v>
      </c>
      <c r="K44" s="6"/>
      <c r="L44" s="7"/>
      <c r="M44" s="7"/>
      <c r="N44" s="8">
        <f t="shared" si="2"/>
        <v>0</v>
      </c>
      <c r="O44" s="7"/>
      <c r="P44" s="7"/>
      <c r="Q44" s="7"/>
      <c r="R44" s="8">
        <f t="shared" si="3"/>
        <v>0</v>
      </c>
    </row>
    <row r="45" spans="2:18" s="2" customFormat="1">
      <c r="B45">
        <v>5</v>
      </c>
      <c r="C45">
        <v>1</v>
      </c>
      <c r="D45" s="3"/>
      <c r="E45" s="3"/>
      <c r="F45" s="5">
        <f t="shared" si="0"/>
        <v>0</v>
      </c>
      <c r="G45" s="6"/>
      <c r="H45" s="3"/>
      <c r="I45" s="3"/>
      <c r="J45" s="5">
        <f t="shared" si="1"/>
        <v>0</v>
      </c>
      <c r="K45" s="6"/>
      <c r="L45" s="7"/>
      <c r="M45" s="7"/>
      <c r="N45" s="8">
        <f t="shared" si="2"/>
        <v>0</v>
      </c>
      <c r="O45" s="7"/>
      <c r="P45" s="7"/>
      <c r="Q45" s="7"/>
      <c r="R45" s="8">
        <f t="shared" si="3"/>
        <v>0</v>
      </c>
    </row>
    <row r="46" spans="2:18" s="2" customFormat="1">
      <c r="B46">
        <v>4</v>
      </c>
      <c r="C46">
        <v>1</v>
      </c>
      <c r="D46" s="3"/>
      <c r="E46" s="3"/>
      <c r="F46" s="5">
        <f t="shared" si="0"/>
        <v>0</v>
      </c>
      <c r="G46" s="6"/>
      <c r="H46" s="3"/>
      <c r="I46" s="3"/>
      <c r="J46" s="5">
        <f t="shared" si="1"/>
        <v>0</v>
      </c>
      <c r="K46" s="6"/>
      <c r="L46" s="7"/>
      <c r="M46" s="7"/>
      <c r="N46" s="8">
        <f t="shared" si="2"/>
        <v>0</v>
      </c>
      <c r="O46" s="7"/>
      <c r="P46" s="7"/>
      <c r="Q46" s="7"/>
      <c r="R46" s="8">
        <f t="shared" si="3"/>
        <v>0</v>
      </c>
    </row>
    <row r="47" spans="2:18" s="2" customFormat="1">
      <c r="B47">
        <v>3</v>
      </c>
      <c r="C47">
        <v>1</v>
      </c>
      <c r="D47" s="3"/>
      <c r="E47" s="3"/>
      <c r="F47" s="5">
        <f t="shared" si="0"/>
        <v>0</v>
      </c>
      <c r="G47" s="6"/>
      <c r="H47" s="3"/>
      <c r="I47" s="3"/>
      <c r="J47" s="5">
        <f t="shared" si="1"/>
        <v>0</v>
      </c>
      <c r="K47" s="6"/>
      <c r="L47" s="7"/>
      <c r="M47" s="7"/>
      <c r="N47" s="8">
        <f t="shared" si="2"/>
        <v>0</v>
      </c>
      <c r="O47" s="7"/>
      <c r="P47" s="7"/>
      <c r="Q47" s="7"/>
      <c r="R47" s="8">
        <f t="shared" si="3"/>
        <v>0</v>
      </c>
    </row>
    <row r="48" spans="2:18" s="2" customFormat="1">
      <c r="B48">
        <v>2</v>
      </c>
      <c r="C48">
        <v>1</v>
      </c>
      <c r="D48" s="3"/>
      <c r="E48" s="3"/>
      <c r="F48" s="5">
        <f t="shared" si="0"/>
        <v>0</v>
      </c>
      <c r="G48" s="6"/>
      <c r="H48" s="3"/>
      <c r="I48" s="3"/>
      <c r="J48" s="5">
        <f t="shared" si="1"/>
        <v>0</v>
      </c>
      <c r="K48" s="6"/>
      <c r="L48" s="7"/>
      <c r="M48" s="7"/>
      <c r="N48" s="8">
        <f t="shared" si="2"/>
        <v>0</v>
      </c>
      <c r="O48" s="7"/>
      <c r="P48" s="7"/>
      <c r="Q48" s="7"/>
      <c r="R48" s="8">
        <f t="shared" si="3"/>
        <v>0</v>
      </c>
    </row>
    <row r="49" spans="2:18" s="2" customFormat="1">
      <c r="B49">
        <v>1</v>
      </c>
      <c r="C49">
        <v>1</v>
      </c>
      <c r="D49" s="3"/>
      <c r="E49" s="3"/>
      <c r="F49" s="5">
        <f t="shared" si="0"/>
        <v>0</v>
      </c>
      <c r="G49" s="6"/>
      <c r="H49" s="3"/>
      <c r="I49" s="3"/>
      <c r="J49" s="5">
        <f t="shared" si="1"/>
        <v>0</v>
      </c>
      <c r="K49" s="6"/>
      <c r="L49" s="7"/>
      <c r="M49" s="7"/>
      <c r="N49" s="8">
        <f t="shared" si="2"/>
        <v>0</v>
      </c>
      <c r="O49" s="7"/>
      <c r="P49" s="7"/>
      <c r="Q49" s="7"/>
      <c r="R49" s="8">
        <f t="shared" si="3"/>
        <v>0</v>
      </c>
    </row>
    <row r="50" spans="2:18" s="2" customFormat="1">
      <c r="B50">
        <v>0</v>
      </c>
      <c r="C50">
        <v>1</v>
      </c>
      <c r="D50" s="3"/>
      <c r="E50" s="3"/>
      <c r="F50" s="5">
        <f t="shared" si="0"/>
        <v>0</v>
      </c>
      <c r="G50" s="6"/>
      <c r="H50" s="3"/>
      <c r="I50" s="3"/>
      <c r="J50" s="5">
        <f t="shared" si="1"/>
        <v>0</v>
      </c>
      <c r="K50" s="6"/>
      <c r="L50" s="7"/>
      <c r="M50" s="7"/>
      <c r="N50" s="8">
        <f t="shared" si="2"/>
        <v>0</v>
      </c>
      <c r="O50" s="7"/>
      <c r="P50" s="7"/>
      <c r="Q50" s="7"/>
      <c r="R50" s="8">
        <f t="shared" si="3"/>
        <v>0</v>
      </c>
    </row>
    <row r="51" spans="2:18" s="2" customFormat="1">
      <c r="B51">
        <v>-1</v>
      </c>
      <c r="C51">
        <v>1</v>
      </c>
      <c r="D51" s="3"/>
      <c r="E51" s="3"/>
      <c r="F51" s="5">
        <f t="shared" si="0"/>
        <v>0</v>
      </c>
      <c r="G51" s="6"/>
      <c r="H51" s="3"/>
      <c r="I51" s="3"/>
      <c r="J51" s="5">
        <f t="shared" si="1"/>
        <v>0</v>
      </c>
      <c r="K51" s="6"/>
      <c r="L51" s="7"/>
      <c r="M51" s="7"/>
      <c r="N51" s="8">
        <f t="shared" si="2"/>
        <v>0</v>
      </c>
      <c r="O51" s="7"/>
      <c r="P51" s="7"/>
      <c r="Q51" s="7"/>
      <c r="R51" s="8">
        <f t="shared" si="3"/>
        <v>0</v>
      </c>
    </row>
    <row r="52" spans="2:18" s="2" customFormat="1">
      <c r="B52">
        <v>-2</v>
      </c>
      <c r="C52">
        <v>1</v>
      </c>
      <c r="D52" s="3"/>
      <c r="E52" s="3"/>
      <c r="F52" s="5">
        <f t="shared" si="0"/>
        <v>0</v>
      </c>
      <c r="G52" s="6"/>
      <c r="H52" s="3"/>
      <c r="I52" s="3"/>
      <c r="J52" s="5">
        <f t="shared" si="1"/>
        <v>0</v>
      </c>
      <c r="K52" s="6"/>
      <c r="L52" s="7"/>
      <c r="M52" s="7"/>
      <c r="N52" s="8">
        <f t="shared" si="2"/>
        <v>0</v>
      </c>
      <c r="O52" s="7"/>
      <c r="P52" s="7"/>
      <c r="Q52" s="7"/>
      <c r="R52" s="8">
        <f t="shared" si="3"/>
        <v>0</v>
      </c>
    </row>
    <row r="53" spans="2:18" s="2" customFormat="1">
      <c r="B53">
        <v>-3</v>
      </c>
      <c r="C53">
        <v>1</v>
      </c>
      <c r="D53" s="3"/>
      <c r="E53" s="3"/>
      <c r="F53" s="5">
        <f t="shared" si="0"/>
        <v>0</v>
      </c>
      <c r="G53" s="6"/>
      <c r="H53" s="3"/>
      <c r="I53" s="3"/>
      <c r="J53" s="5">
        <f t="shared" si="1"/>
        <v>0</v>
      </c>
      <c r="K53" s="6"/>
      <c r="L53" s="7"/>
      <c r="M53" s="7"/>
      <c r="N53" s="8">
        <f t="shared" si="2"/>
        <v>0</v>
      </c>
      <c r="O53" s="7"/>
      <c r="P53" s="7"/>
      <c r="Q53" s="7"/>
      <c r="R53" s="8">
        <f t="shared" si="3"/>
        <v>0</v>
      </c>
    </row>
    <row r="54" spans="2:18" s="2" customFormat="1">
      <c r="B54">
        <v>-4</v>
      </c>
      <c r="C54">
        <v>1</v>
      </c>
      <c r="D54" s="3"/>
      <c r="E54" s="3"/>
      <c r="F54" s="5">
        <f t="shared" si="0"/>
        <v>0</v>
      </c>
      <c r="G54" s="6"/>
      <c r="H54" s="3"/>
      <c r="I54" s="3"/>
      <c r="J54" s="5">
        <f t="shared" si="1"/>
        <v>0</v>
      </c>
      <c r="K54" s="6"/>
      <c r="L54" s="7"/>
      <c r="M54" s="7"/>
      <c r="N54" s="8">
        <f t="shared" si="2"/>
        <v>0</v>
      </c>
      <c r="O54" s="7"/>
      <c r="P54" s="7"/>
      <c r="Q54" s="7"/>
      <c r="R54" s="8">
        <f t="shared" si="3"/>
        <v>0</v>
      </c>
    </row>
    <row r="55" spans="2:18" s="2" customFormat="1">
      <c r="B55">
        <v>-5</v>
      </c>
      <c r="C55">
        <v>1</v>
      </c>
      <c r="D55" s="3"/>
      <c r="E55" s="3"/>
      <c r="F55" s="5">
        <f t="shared" si="0"/>
        <v>0</v>
      </c>
      <c r="G55" s="6"/>
      <c r="H55" s="3"/>
      <c r="I55" s="3"/>
      <c r="J55" s="5">
        <f t="shared" si="1"/>
        <v>0</v>
      </c>
      <c r="K55" s="6"/>
      <c r="L55" s="7"/>
      <c r="M55" s="7"/>
      <c r="N55" s="8">
        <f t="shared" si="2"/>
        <v>0</v>
      </c>
      <c r="O55" s="7"/>
      <c r="P55" s="7"/>
      <c r="Q55" s="7"/>
      <c r="R55" s="8">
        <f t="shared" si="3"/>
        <v>0</v>
      </c>
    </row>
    <row r="56" spans="2:18" s="2" customFormat="1">
      <c r="B56">
        <v>-4</v>
      </c>
      <c r="C56">
        <v>2</v>
      </c>
      <c r="D56" s="3"/>
      <c r="E56" s="3"/>
      <c r="F56" s="5">
        <f t="shared" si="0"/>
        <v>0</v>
      </c>
      <c r="G56" s="6"/>
      <c r="H56" s="3"/>
      <c r="I56" s="3"/>
      <c r="J56" s="5">
        <f t="shared" si="1"/>
        <v>0</v>
      </c>
      <c r="K56" s="6"/>
      <c r="L56" s="7"/>
      <c r="M56" s="7"/>
      <c r="N56" s="8">
        <f t="shared" si="2"/>
        <v>0</v>
      </c>
      <c r="O56" s="7"/>
      <c r="P56" s="7"/>
      <c r="Q56" s="7"/>
      <c r="R56" s="8">
        <f t="shared" si="3"/>
        <v>0</v>
      </c>
    </row>
    <row r="57" spans="2:18" s="2" customFormat="1">
      <c r="B57">
        <v>-3</v>
      </c>
      <c r="C57">
        <v>2</v>
      </c>
      <c r="D57" s="3"/>
      <c r="E57" s="3"/>
      <c r="F57" s="5">
        <f t="shared" si="0"/>
        <v>0</v>
      </c>
      <c r="G57" s="6"/>
      <c r="H57" s="3"/>
      <c r="I57" s="3"/>
      <c r="J57" s="5">
        <f t="shared" si="1"/>
        <v>0</v>
      </c>
      <c r="K57" s="6"/>
      <c r="L57" s="7"/>
      <c r="M57" s="7"/>
      <c r="N57" s="8">
        <f t="shared" si="2"/>
        <v>0</v>
      </c>
      <c r="O57" s="7"/>
      <c r="P57" s="7"/>
      <c r="Q57" s="7"/>
      <c r="R57" s="8">
        <f t="shared" si="3"/>
        <v>0</v>
      </c>
    </row>
    <row r="58" spans="2:18" s="2" customFormat="1">
      <c r="B58">
        <v>-2</v>
      </c>
      <c r="C58">
        <v>2</v>
      </c>
      <c r="D58" s="3"/>
      <c r="E58" s="3"/>
      <c r="F58" s="5">
        <f t="shared" si="0"/>
        <v>0</v>
      </c>
      <c r="G58" s="6"/>
      <c r="H58" s="3"/>
      <c r="I58" s="3"/>
      <c r="J58" s="5">
        <f t="shared" si="1"/>
        <v>0</v>
      </c>
      <c r="K58" s="6"/>
      <c r="L58" s="7"/>
      <c r="M58" s="7"/>
      <c r="N58" s="8">
        <f t="shared" si="2"/>
        <v>0</v>
      </c>
      <c r="O58" s="7"/>
      <c r="P58" s="7"/>
      <c r="Q58" s="7"/>
      <c r="R58" s="8">
        <f t="shared" si="3"/>
        <v>0</v>
      </c>
    </row>
    <row r="59" spans="2:18" s="2" customFormat="1">
      <c r="B59">
        <v>-1</v>
      </c>
      <c r="C59">
        <v>2</v>
      </c>
      <c r="D59" s="3"/>
      <c r="E59" s="3"/>
      <c r="F59" s="5">
        <f t="shared" si="0"/>
        <v>0</v>
      </c>
      <c r="G59" s="6"/>
      <c r="H59" s="3"/>
      <c r="I59" s="3"/>
      <c r="J59" s="5">
        <f t="shared" si="1"/>
        <v>0</v>
      </c>
      <c r="K59" s="6"/>
      <c r="L59" s="7"/>
      <c r="M59" s="7"/>
      <c r="N59" s="8">
        <f t="shared" si="2"/>
        <v>0</v>
      </c>
      <c r="O59" s="7"/>
      <c r="P59" s="7"/>
      <c r="Q59" s="7"/>
      <c r="R59" s="8">
        <f t="shared" si="3"/>
        <v>0</v>
      </c>
    </row>
    <row r="60" spans="2:18" s="2" customFormat="1">
      <c r="B60">
        <v>0</v>
      </c>
      <c r="C60">
        <v>2</v>
      </c>
      <c r="D60" s="3"/>
      <c r="E60" s="3"/>
      <c r="F60" s="5">
        <f t="shared" si="0"/>
        <v>0</v>
      </c>
      <c r="G60" s="6"/>
      <c r="H60" s="3"/>
      <c r="I60" s="3"/>
      <c r="J60" s="5">
        <f t="shared" si="1"/>
        <v>0</v>
      </c>
      <c r="K60" s="6"/>
      <c r="L60" s="7"/>
      <c r="M60" s="7"/>
      <c r="N60" s="8">
        <f t="shared" si="2"/>
        <v>0</v>
      </c>
      <c r="O60" s="7"/>
      <c r="P60" s="7"/>
      <c r="Q60" s="7"/>
      <c r="R60" s="8">
        <f t="shared" si="3"/>
        <v>0</v>
      </c>
    </row>
    <row r="61" spans="2:18" s="2" customFormat="1">
      <c r="B61">
        <v>1</v>
      </c>
      <c r="C61">
        <v>2</v>
      </c>
      <c r="D61" s="3"/>
      <c r="E61" s="3"/>
      <c r="F61" s="5">
        <f t="shared" si="0"/>
        <v>0</v>
      </c>
      <c r="G61" s="6"/>
      <c r="H61" s="3"/>
      <c r="I61" s="3"/>
      <c r="J61" s="5">
        <f t="shared" si="1"/>
        <v>0</v>
      </c>
      <c r="K61" s="6"/>
      <c r="L61" s="7"/>
      <c r="M61" s="7"/>
      <c r="N61" s="8">
        <f t="shared" si="2"/>
        <v>0</v>
      </c>
      <c r="O61" s="7"/>
      <c r="P61" s="7"/>
      <c r="Q61" s="7"/>
      <c r="R61" s="8">
        <f t="shared" si="3"/>
        <v>0</v>
      </c>
    </row>
    <row r="62" spans="2:18" s="2" customFormat="1">
      <c r="B62">
        <v>2</v>
      </c>
      <c r="C62">
        <v>2</v>
      </c>
      <c r="D62" s="3"/>
      <c r="E62" s="3"/>
      <c r="F62" s="5">
        <f t="shared" si="0"/>
        <v>0</v>
      </c>
      <c r="G62" s="6"/>
      <c r="H62" s="3"/>
      <c r="I62" s="3"/>
      <c r="J62" s="5">
        <f t="shared" si="1"/>
        <v>0</v>
      </c>
      <c r="K62" s="6"/>
      <c r="L62" s="7"/>
      <c r="M62" s="7"/>
      <c r="N62" s="8">
        <f t="shared" si="2"/>
        <v>0</v>
      </c>
      <c r="O62" s="7"/>
      <c r="P62" s="7"/>
      <c r="Q62" s="7"/>
      <c r="R62" s="8">
        <f t="shared" si="3"/>
        <v>0</v>
      </c>
    </row>
    <row r="63" spans="2:18" s="2" customFormat="1">
      <c r="B63">
        <v>3</v>
      </c>
      <c r="C63">
        <v>2</v>
      </c>
      <c r="D63" s="3"/>
      <c r="E63" s="3"/>
      <c r="F63" s="5">
        <f t="shared" si="0"/>
        <v>0</v>
      </c>
      <c r="G63" s="6"/>
      <c r="H63" s="3"/>
      <c r="I63" s="3"/>
      <c r="J63" s="5">
        <f t="shared" si="1"/>
        <v>0</v>
      </c>
      <c r="K63" s="6"/>
      <c r="L63" s="7"/>
      <c r="M63" s="7"/>
      <c r="N63" s="8">
        <f t="shared" si="2"/>
        <v>0</v>
      </c>
      <c r="O63" s="7"/>
      <c r="P63" s="7"/>
      <c r="Q63" s="7"/>
      <c r="R63" s="8">
        <f t="shared" si="3"/>
        <v>0</v>
      </c>
    </row>
    <row r="64" spans="2:18" s="2" customFormat="1">
      <c r="B64">
        <v>4</v>
      </c>
      <c r="C64">
        <v>2</v>
      </c>
      <c r="D64" s="3"/>
      <c r="E64" s="3"/>
      <c r="F64" s="5">
        <f t="shared" si="0"/>
        <v>0</v>
      </c>
      <c r="G64" s="6"/>
      <c r="H64" s="3"/>
      <c r="I64" s="3"/>
      <c r="J64" s="5">
        <f t="shared" si="1"/>
        <v>0</v>
      </c>
      <c r="K64" s="6"/>
      <c r="L64" s="7"/>
      <c r="M64" s="7"/>
      <c r="N64" s="8">
        <f t="shared" si="2"/>
        <v>0</v>
      </c>
      <c r="O64" s="7"/>
      <c r="P64" s="7"/>
      <c r="Q64" s="7"/>
      <c r="R64" s="8">
        <f t="shared" si="3"/>
        <v>0</v>
      </c>
    </row>
    <row r="65" spans="2:18" s="2" customFormat="1">
      <c r="B65">
        <v>3</v>
      </c>
      <c r="C65">
        <v>3</v>
      </c>
      <c r="D65" s="3"/>
      <c r="E65" s="3"/>
      <c r="F65" s="5">
        <f t="shared" si="0"/>
        <v>0</v>
      </c>
      <c r="G65" s="6"/>
      <c r="H65" s="3"/>
      <c r="I65" s="3"/>
      <c r="J65" s="5">
        <f t="shared" si="1"/>
        <v>0</v>
      </c>
      <c r="K65" s="6"/>
      <c r="L65" s="7"/>
      <c r="M65" s="7"/>
      <c r="N65" s="8">
        <f t="shared" si="2"/>
        <v>0</v>
      </c>
      <c r="O65" s="7"/>
      <c r="P65" s="7"/>
      <c r="Q65" s="7"/>
      <c r="R65" s="8">
        <f t="shared" si="3"/>
        <v>0</v>
      </c>
    </row>
    <row r="66" spans="2:18" s="2" customFormat="1">
      <c r="B66">
        <v>2</v>
      </c>
      <c r="C66">
        <v>3</v>
      </c>
      <c r="D66" s="3"/>
      <c r="E66" s="3"/>
      <c r="F66" s="5">
        <f t="shared" si="0"/>
        <v>0</v>
      </c>
      <c r="G66" s="6"/>
      <c r="H66" s="3"/>
      <c r="I66" s="3"/>
      <c r="J66" s="5">
        <f t="shared" si="1"/>
        <v>0</v>
      </c>
      <c r="K66" s="6"/>
      <c r="L66" s="7"/>
      <c r="M66" s="7"/>
      <c r="N66" s="8">
        <f t="shared" si="2"/>
        <v>0</v>
      </c>
      <c r="O66" s="7"/>
      <c r="P66" s="7"/>
      <c r="Q66" s="7"/>
      <c r="R66" s="8">
        <f t="shared" si="3"/>
        <v>0</v>
      </c>
    </row>
    <row r="67" spans="2:18" s="2" customFormat="1">
      <c r="B67">
        <v>1</v>
      </c>
      <c r="C67">
        <v>3</v>
      </c>
      <c r="D67" s="3"/>
      <c r="E67" s="3"/>
      <c r="F67" s="5">
        <f t="shared" si="0"/>
        <v>0</v>
      </c>
      <c r="G67" s="6"/>
      <c r="H67" s="3"/>
      <c r="I67" s="3"/>
      <c r="J67" s="5">
        <f t="shared" si="1"/>
        <v>0</v>
      </c>
      <c r="K67" s="6"/>
      <c r="L67" s="7"/>
      <c r="M67" s="7"/>
      <c r="N67" s="8">
        <f t="shared" si="2"/>
        <v>0</v>
      </c>
      <c r="O67" s="7"/>
      <c r="P67" s="7"/>
      <c r="Q67" s="7"/>
      <c r="R67" s="8">
        <f t="shared" si="3"/>
        <v>0</v>
      </c>
    </row>
    <row r="68" spans="2:18" s="2" customFormat="1">
      <c r="B68">
        <v>0</v>
      </c>
      <c r="C68">
        <v>3</v>
      </c>
      <c r="D68" s="3"/>
      <c r="E68" s="3"/>
      <c r="F68" s="5">
        <f t="shared" si="0"/>
        <v>0</v>
      </c>
      <c r="G68" s="6"/>
      <c r="H68" s="3"/>
      <c r="I68" s="3"/>
      <c r="J68" s="5">
        <f t="shared" si="1"/>
        <v>0</v>
      </c>
      <c r="K68" s="6"/>
      <c r="L68" s="7"/>
      <c r="M68" s="7"/>
      <c r="N68" s="8">
        <f t="shared" si="2"/>
        <v>0</v>
      </c>
      <c r="O68" s="7"/>
      <c r="P68" s="7"/>
      <c r="Q68" s="7"/>
      <c r="R68" s="8">
        <f t="shared" si="3"/>
        <v>0</v>
      </c>
    </row>
    <row r="69" spans="2:18" s="2" customFormat="1">
      <c r="B69">
        <v>-1</v>
      </c>
      <c r="C69">
        <v>3</v>
      </c>
      <c r="D69" s="3"/>
      <c r="E69" s="3"/>
      <c r="F69" s="5">
        <f t="shared" ref="F69:F74" si="4">D69-E69</f>
        <v>0</v>
      </c>
      <c r="G69" s="6"/>
      <c r="H69" s="3"/>
      <c r="I69" s="3"/>
      <c r="J69" s="5">
        <f t="shared" ref="J69:J74" si="5">H69-I69</f>
        <v>0</v>
      </c>
      <c r="K69" s="6"/>
      <c r="L69" s="7"/>
      <c r="M69" s="7"/>
      <c r="N69" s="8">
        <f t="shared" ref="N69:N74" si="6">L69-M69</f>
        <v>0</v>
      </c>
      <c r="O69" s="7"/>
      <c r="P69" s="7"/>
      <c r="Q69" s="7"/>
      <c r="R69" s="8">
        <f t="shared" ref="R69:R74" si="7">P69-Q69</f>
        <v>0</v>
      </c>
    </row>
    <row r="70" spans="2:18" s="2" customFormat="1">
      <c r="B70">
        <v>-2</v>
      </c>
      <c r="C70">
        <v>3</v>
      </c>
      <c r="D70" s="3"/>
      <c r="E70" s="3"/>
      <c r="F70" s="5">
        <f t="shared" si="4"/>
        <v>0</v>
      </c>
      <c r="G70" s="6"/>
      <c r="H70" s="3"/>
      <c r="I70" s="3"/>
      <c r="J70" s="5">
        <f t="shared" si="5"/>
        <v>0</v>
      </c>
      <c r="K70" s="6"/>
      <c r="L70" s="7"/>
      <c r="M70" s="7"/>
      <c r="N70" s="8">
        <f t="shared" si="6"/>
        <v>0</v>
      </c>
      <c r="O70" s="7"/>
      <c r="P70" s="7"/>
      <c r="Q70" s="7"/>
      <c r="R70" s="8">
        <f t="shared" si="7"/>
        <v>0</v>
      </c>
    </row>
    <row r="71" spans="2:18" s="2" customFormat="1">
      <c r="B71">
        <v>-3</v>
      </c>
      <c r="C71">
        <v>3</v>
      </c>
      <c r="D71" s="3"/>
      <c r="E71" s="3"/>
      <c r="F71" s="5">
        <f t="shared" si="4"/>
        <v>0</v>
      </c>
      <c r="G71" s="6"/>
      <c r="H71" s="3"/>
      <c r="I71" s="3"/>
      <c r="J71" s="5">
        <f t="shared" si="5"/>
        <v>0</v>
      </c>
      <c r="K71" s="6"/>
      <c r="L71" s="7"/>
      <c r="M71" s="7"/>
      <c r="N71" s="8">
        <f t="shared" si="6"/>
        <v>0</v>
      </c>
      <c r="O71" s="7"/>
      <c r="P71" s="7"/>
      <c r="Q71" s="7"/>
      <c r="R71" s="8">
        <f t="shared" si="7"/>
        <v>0</v>
      </c>
    </row>
    <row r="72" spans="2:18" s="2" customFormat="1">
      <c r="B72">
        <v>-1</v>
      </c>
      <c r="C72">
        <v>4</v>
      </c>
      <c r="D72" s="3"/>
      <c r="E72" s="3"/>
      <c r="F72" s="5">
        <f t="shared" si="4"/>
        <v>0</v>
      </c>
      <c r="G72" s="6"/>
      <c r="H72" s="3"/>
      <c r="I72" s="3"/>
      <c r="J72" s="5">
        <f t="shared" si="5"/>
        <v>0</v>
      </c>
      <c r="K72" s="6"/>
      <c r="L72" s="7"/>
      <c r="M72" s="7"/>
      <c r="N72" s="8">
        <f t="shared" si="6"/>
        <v>0</v>
      </c>
      <c r="O72" s="7"/>
      <c r="P72" s="7"/>
      <c r="Q72" s="7"/>
      <c r="R72" s="8">
        <f t="shared" si="7"/>
        <v>0</v>
      </c>
    </row>
    <row r="73" spans="2:18" s="2" customFormat="1">
      <c r="B73">
        <v>0</v>
      </c>
      <c r="C73">
        <v>4</v>
      </c>
      <c r="D73" s="3"/>
      <c r="E73" s="3"/>
      <c r="F73" s="5">
        <f t="shared" si="4"/>
        <v>0</v>
      </c>
      <c r="G73" s="6"/>
      <c r="H73" s="3"/>
      <c r="I73" s="3"/>
      <c r="J73" s="5">
        <f t="shared" si="5"/>
        <v>0</v>
      </c>
      <c r="K73" s="6"/>
      <c r="L73" s="7"/>
      <c r="M73" s="7"/>
      <c r="N73" s="8">
        <f t="shared" si="6"/>
        <v>0</v>
      </c>
      <c r="O73" s="7"/>
      <c r="P73" s="7"/>
      <c r="Q73" s="7"/>
      <c r="R73" s="8">
        <f t="shared" si="7"/>
        <v>0</v>
      </c>
    </row>
    <row r="74" spans="2:18" s="2" customFormat="1">
      <c r="B74">
        <v>1</v>
      </c>
      <c r="C74">
        <v>4</v>
      </c>
      <c r="D74" s="3"/>
      <c r="E74" s="3"/>
      <c r="F74" s="5">
        <f t="shared" si="4"/>
        <v>0</v>
      </c>
      <c r="G74" s="6"/>
      <c r="H74" s="3"/>
      <c r="I74" s="3"/>
      <c r="J74" s="5">
        <f t="shared" si="5"/>
        <v>0</v>
      </c>
      <c r="K74" s="6"/>
      <c r="L74" s="7"/>
      <c r="M74" s="7"/>
      <c r="N74" s="8">
        <f t="shared" si="6"/>
        <v>0</v>
      </c>
      <c r="O74" s="7"/>
      <c r="P74" s="7"/>
      <c r="Q74" s="7"/>
      <c r="R74" s="8">
        <f t="shared" si="7"/>
        <v>0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 t="e">
        <f>1/SQRT(D1*F1)</f>
        <v>#DIV/0!</v>
      </c>
      <c r="D78" s="21" t="e">
        <f>AVERAGE(D4:E74)</f>
        <v>#DIV/0!</v>
      </c>
      <c r="E78" s="16"/>
      <c r="F78" s="16">
        <f>STDEV(F4:F74)</f>
        <v>0</v>
      </c>
      <c r="G78" s="16"/>
      <c r="H78" s="17" t="e">
        <f>AVERAGE(H4:I74)</f>
        <v>#DIV/0!</v>
      </c>
      <c r="I78" s="16"/>
      <c r="J78" s="16">
        <f>STDEV(J4:J74)</f>
        <v>0</v>
      </c>
      <c r="K78" s="16"/>
      <c r="L78" s="17" t="e">
        <f>AVERAGE(L4:M74)</f>
        <v>#DIV/0!</v>
      </c>
      <c r="M78" s="16"/>
      <c r="N78" s="16">
        <f>STDEV(N4:N74)</f>
        <v>0</v>
      </c>
      <c r="O78" s="16"/>
      <c r="P78" s="17" t="e">
        <f>AVERAGE(P4:Q74)</f>
        <v>#DIV/0!</v>
      </c>
      <c r="Q78" s="16"/>
      <c r="R78" s="22">
        <f>STDEV(R4:R74)</f>
        <v>0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0</v>
      </c>
      <c r="O80" s="25"/>
      <c r="P80" s="25"/>
      <c r="Q80" s="25"/>
      <c r="R80" s="26">
        <f>R78</f>
        <v>0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80"/>
  <sheetViews>
    <sheetView workbookViewId="0">
      <selection activeCell="H29" sqref="H29"/>
    </sheetView>
  </sheetViews>
  <sheetFormatPr defaultRowHeight="13.5"/>
  <sheetData>
    <row r="1" spans="1:18" s="2" customFormat="1">
      <c r="A1" s="2" t="s">
        <v>0</v>
      </c>
      <c r="B1" s="2" t="s">
        <v>1</v>
      </c>
      <c r="C1" s="28" t="s">
        <v>18</v>
      </c>
      <c r="D1" s="29"/>
      <c r="E1" s="28" t="s">
        <v>19</v>
      </c>
      <c r="F1" s="29"/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3"/>
      <c r="E4" s="3"/>
      <c r="F4" s="5">
        <f>D4-E4</f>
        <v>0</v>
      </c>
      <c r="G4" s="6"/>
      <c r="H4" s="3"/>
      <c r="I4" s="3"/>
      <c r="J4" s="5">
        <f>H4-I4</f>
        <v>0</v>
      </c>
      <c r="K4" s="6"/>
      <c r="L4" s="7"/>
      <c r="M4" s="7"/>
      <c r="N4" s="8">
        <f>L4-M4</f>
        <v>0</v>
      </c>
      <c r="O4" s="7"/>
      <c r="P4" s="7"/>
      <c r="Q4" s="7"/>
      <c r="R4" s="8">
        <f>P4-Q4</f>
        <v>0</v>
      </c>
    </row>
    <row r="5" spans="1:18" s="2" customFormat="1">
      <c r="B5">
        <v>0</v>
      </c>
      <c r="C5">
        <v>-4</v>
      </c>
      <c r="D5" s="3"/>
      <c r="E5" s="3"/>
      <c r="F5" s="5">
        <f t="shared" ref="F5:F68" si="0">D5-E5</f>
        <v>0</v>
      </c>
      <c r="G5" s="6"/>
      <c r="H5" s="3"/>
      <c r="I5" s="3"/>
      <c r="J5" s="5">
        <f t="shared" ref="J5:J68" si="1">H5-I5</f>
        <v>0</v>
      </c>
      <c r="K5" s="6"/>
      <c r="L5" s="7"/>
      <c r="M5" s="7"/>
      <c r="N5" s="8">
        <f t="shared" ref="N5:N68" si="2">L5-M5</f>
        <v>0</v>
      </c>
      <c r="O5" s="7"/>
      <c r="P5" s="7"/>
      <c r="Q5" s="7"/>
      <c r="R5" s="8">
        <f t="shared" ref="R5:R68" si="3">P5-Q5</f>
        <v>0</v>
      </c>
    </row>
    <row r="6" spans="1:18" s="2" customFormat="1">
      <c r="B6">
        <v>1</v>
      </c>
      <c r="C6">
        <v>-4</v>
      </c>
      <c r="D6" s="3"/>
      <c r="E6" s="3"/>
      <c r="F6" s="5">
        <f t="shared" si="0"/>
        <v>0</v>
      </c>
      <c r="G6" s="6"/>
      <c r="H6" s="3"/>
      <c r="I6" s="3"/>
      <c r="J6" s="5">
        <f t="shared" si="1"/>
        <v>0</v>
      </c>
      <c r="K6" s="6"/>
      <c r="L6" s="7"/>
      <c r="M6" s="7"/>
      <c r="N6" s="8">
        <f t="shared" si="2"/>
        <v>0</v>
      </c>
      <c r="O6" s="7"/>
      <c r="P6" s="7"/>
      <c r="Q6" s="7"/>
      <c r="R6" s="8">
        <f t="shared" si="3"/>
        <v>0</v>
      </c>
    </row>
    <row r="7" spans="1:18" s="2" customFormat="1">
      <c r="B7">
        <v>3</v>
      </c>
      <c r="C7">
        <v>-3</v>
      </c>
      <c r="D7" s="3"/>
      <c r="E7" s="3"/>
      <c r="F7" s="5">
        <f t="shared" si="0"/>
        <v>0</v>
      </c>
      <c r="G7" s="6"/>
      <c r="H7" s="3"/>
      <c r="I7" s="3"/>
      <c r="J7" s="5">
        <f t="shared" si="1"/>
        <v>0</v>
      </c>
      <c r="K7" s="6"/>
      <c r="L7" s="7"/>
      <c r="M7" s="7"/>
      <c r="N7" s="8">
        <f t="shared" si="2"/>
        <v>0</v>
      </c>
      <c r="O7" s="7"/>
      <c r="P7" s="7"/>
      <c r="Q7" s="7"/>
      <c r="R7" s="8">
        <f t="shared" si="3"/>
        <v>0</v>
      </c>
    </row>
    <row r="8" spans="1:18" s="2" customFormat="1">
      <c r="B8">
        <v>2</v>
      </c>
      <c r="C8">
        <v>-3</v>
      </c>
      <c r="D8" s="3"/>
      <c r="E8" s="3"/>
      <c r="F8" s="5">
        <f t="shared" si="0"/>
        <v>0</v>
      </c>
      <c r="G8" s="6"/>
      <c r="H8" s="3"/>
      <c r="I8" s="3"/>
      <c r="J8" s="5">
        <f t="shared" si="1"/>
        <v>0</v>
      </c>
      <c r="K8" s="6"/>
      <c r="L8" s="7"/>
      <c r="M8" s="7"/>
      <c r="N8" s="8">
        <f t="shared" si="2"/>
        <v>0</v>
      </c>
      <c r="O8" s="7"/>
      <c r="P8" s="7"/>
      <c r="Q8" s="7"/>
      <c r="R8" s="8">
        <f t="shared" si="3"/>
        <v>0</v>
      </c>
    </row>
    <row r="9" spans="1:18" s="2" customFormat="1">
      <c r="B9">
        <v>1</v>
      </c>
      <c r="C9">
        <v>-3</v>
      </c>
      <c r="D9" s="3"/>
      <c r="E9" s="3"/>
      <c r="F9" s="5">
        <f t="shared" si="0"/>
        <v>0</v>
      </c>
      <c r="G9" s="6"/>
      <c r="H9" s="3"/>
      <c r="I9" s="3"/>
      <c r="J9" s="5">
        <f t="shared" si="1"/>
        <v>0</v>
      </c>
      <c r="K9" s="6"/>
      <c r="L9" s="7"/>
      <c r="M9" s="7"/>
      <c r="N9" s="8">
        <f t="shared" si="2"/>
        <v>0</v>
      </c>
      <c r="O9" s="7"/>
      <c r="P9" s="7"/>
      <c r="Q9" s="7"/>
      <c r="R9" s="8">
        <f t="shared" si="3"/>
        <v>0</v>
      </c>
    </row>
    <row r="10" spans="1:18" s="2" customFormat="1">
      <c r="B10">
        <v>0</v>
      </c>
      <c r="C10">
        <v>-3</v>
      </c>
      <c r="D10" s="3"/>
      <c r="E10" s="3"/>
      <c r="F10" s="5">
        <f t="shared" si="0"/>
        <v>0</v>
      </c>
      <c r="G10" s="6"/>
      <c r="H10" s="3"/>
      <c r="I10" s="3"/>
      <c r="J10" s="5">
        <f t="shared" si="1"/>
        <v>0</v>
      </c>
      <c r="K10" s="6"/>
      <c r="L10" s="7"/>
      <c r="M10" s="7"/>
      <c r="N10" s="8">
        <f t="shared" si="2"/>
        <v>0</v>
      </c>
      <c r="O10" s="7"/>
      <c r="P10" s="7"/>
      <c r="Q10" s="7"/>
      <c r="R10" s="8">
        <f t="shared" si="3"/>
        <v>0</v>
      </c>
    </row>
    <row r="11" spans="1:18" s="2" customFormat="1">
      <c r="B11">
        <v>-1</v>
      </c>
      <c r="C11">
        <v>-3</v>
      </c>
      <c r="D11" s="3"/>
      <c r="E11" s="3"/>
      <c r="F11" s="5">
        <f t="shared" si="0"/>
        <v>0</v>
      </c>
      <c r="G11" s="6"/>
      <c r="H11" s="3"/>
      <c r="I11" s="3"/>
      <c r="J11" s="5">
        <f t="shared" si="1"/>
        <v>0</v>
      </c>
      <c r="K11" s="6"/>
      <c r="L11" s="7"/>
      <c r="M11" s="7"/>
      <c r="N11" s="8">
        <f t="shared" si="2"/>
        <v>0</v>
      </c>
      <c r="O11" s="7"/>
      <c r="P11" s="7"/>
      <c r="Q11" s="7"/>
      <c r="R11" s="8">
        <f t="shared" si="3"/>
        <v>0</v>
      </c>
    </row>
    <row r="12" spans="1:18" s="2" customFormat="1">
      <c r="B12">
        <v>-2</v>
      </c>
      <c r="C12">
        <v>-3</v>
      </c>
      <c r="D12" s="3"/>
      <c r="E12" s="3"/>
      <c r="F12" s="5">
        <f t="shared" si="0"/>
        <v>0</v>
      </c>
      <c r="G12" s="6"/>
      <c r="H12" s="3"/>
      <c r="I12" s="3"/>
      <c r="J12" s="5">
        <f t="shared" si="1"/>
        <v>0</v>
      </c>
      <c r="K12" s="6"/>
      <c r="L12" s="7"/>
      <c r="M12" s="7"/>
      <c r="N12" s="8">
        <f t="shared" si="2"/>
        <v>0</v>
      </c>
      <c r="O12" s="7"/>
      <c r="P12" s="7"/>
      <c r="Q12" s="7"/>
      <c r="R12" s="8">
        <f t="shared" si="3"/>
        <v>0</v>
      </c>
    </row>
    <row r="13" spans="1:18" s="2" customFormat="1">
      <c r="B13">
        <v>-3</v>
      </c>
      <c r="C13">
        <v>-3</v>
      </c>
      <c r="D13" s="3"/>
      <c r="E13" s="3"/>
      <c r="F13" s="5">
        <f t="shared" si="0"/>
        <v>0</v>
      </c>
      <c r="G13" s="6"/>
      <c r="H13" s="3"/>
      <c r="I13" s="3"/>
      <c r="J13" s="5">
        <f t="shared" si="1"/>
        <v>0</v>
      </c>
      <c r="K13" s="6"/>
      <c r="L13" s="7"/>
      <c r="M13" s="7"/>
      <c r="N13" s="8">
        <f t="shared" si="2"/>
        <v>0</v>
      </c>
      <c r="O13" s="7"/>
      <c r="P13" s="7"/>
      <c r="Q13" s="7"/>
      <c r="R13" s="8">
        <f t="shared" si="3"/>
        <v>0</v>
      </c>
    </row>
    <row r="14" spans="1:18" s="2" customFormat="1">
      <c r="B14">
        <v>-4</v>
      </c>
      <c r="C14">
        <v>-2</v>
      </c>
      <c r="D14" s="3"/>
      <c r="E14" s="3"/>
      <c r="F14" s="5">
        <f t="shared" si="0"/>
        <v>0</v>
      </c>
      <c r="G14" s="6"/>
      <c r="H14" s="3"/>
      <c r="I14" s="3"/>
      <c r="J14" s="5">
        <f t="shared" si="1"/>
        <v>0</v>
      </c>
      <c r="K14" s="6"/>
      <c r="L14" s="7"/>
      <c r="M14" s="7"/>
      <c r="N14" s="8">
        <f t="shared" si="2"/>
        <v>0</v>
      </c>
      <c r="O14" s="7"/>
      <c r="P14" s="7"/>
      <c r="Q14" s="7"/>
      <c r="R14" s="8">
        <f t="shared" si="3"/>
        <v>0</v>
      </c>
    </row>
    <row r="15" spans="1:18" s="2" customFormat="1">
      <c r="B15">
        <v>-3</v>
      </c>
      <c r="C15">
        <v>-2</v>
      </c>
      <c r="D15" s="3"/>
      <c r="E15" s="3"/>
      <c r="F15" s="5">
        <f t="shared" si="0"/>
        <v>0</v>
      </c>
      <c r="G15" s="6"/>
      <c r="H15" s="3"/>
      <c r="I15" s="3"/>
      <c r="J15" s="5">
        <f t="shared" si="1"/>
        <v>0</v>
      </c>
      <c r="K15" s="6"/>
      <c r="L15" s="7"/>
      <c r="M15" s="7"/>
      <c r="N15" s="8">
        <f t="shared" si="2"/>
        <v>0</v>
      </c>
      <c r="O15" s="7"/>
      <c r="P15" s="7"/>
      <c r="Q15" s="7"/>
      <c r="R15" s="8">
        <f t="shared" si="3"/>
        <v>0</v>
      </c>
    </row>
    <row r="16" spans="1:18" s="2" customFormat="1">
      <c r="B16">
        <v>-2</v>
      </c>
      <c r="C16">
        <v>-2</v>
      </c>
      <c r="D16" s="3"/>
      <c r="E16" s="3"/>
      <c r="F16" s="5">
        <f t="shared" si="0"/>
        <v>0</v>
      </c>
      <c r="G16" s="6"/>
      <c r="H16" s="3"/>
      <c r="I16" s="3"/>
      <c r="J16" s="5">
        <f t="shared" si="1"/>
        <v>0</v>
      </c>
      <c r="K16" s="6"/>
      <c r="L16" s="7"/>
      <c r="M16" s="7"/>
      <c r="N16" s="8">
        <f t="shared" si="2"/>
        <v>0</v>
      </c>
      <c r="O16" s="7"/>
      <c r="P16" s="7"/>
      <c r="Q16" s="7"/>
      <c r="R16" s="8">
        <f t="shared" si="3"/>
        <v>0</v>
      </c>
    </row>
    <row r="17" spans="2:18" s="2" customFormat="1">
      <c r="B17">
        <v>-1</v>
      </c>
      <c r="C17">
        <v>-2</v>
      </c>
      <c r="D17" s="3"/>
      <c r="E17" s="3"/>
      <c r="F17" s="5">
        <f t="shared" si="0"/>
        <v>0</v>
      </c>
      <c r="G17" s="6"/>
      <c r="H17" s="3"/>
      <c r="I17" s="3"/>
      <c r="J17" s="5">
        <f t="shared" si="1"/>
        <v>0</v>
      </c>
      <c r="K17" s="6"/>
      <c r="L17" s="7"/>
      <c r="M17" s="7"/>
      <c r="N17" s="8">
        <f t="shared" si="2"/>
        <v>0</v>
      </c>
      <c r="O17" s="7"/>
      <c r="P17" s="7"/>
      <c r="Q17" s="7"/>
      <c r="R17" s="8">
        <f t="shared" si="3"/>
        <v>0</v>
      </c>
    </row>
    <row r="18" spans="2:18" s="2" customFormat="1">
      <c r="B18">
        <v>0</v>
      </c>
      <c r="C18">
        <v>-2</v>
      </c>
      <c r="D18" s="3"/>
      <c r="E18" s="3"/>
      <c r="F18" s="5">
        <f t="shared" si="0"/>
        <v>0</v>
      </c>
      <c r="G18" s="6"/>
      <c r="H18" s="3"/>
      <c r="I18" s="3"/>
      <c r="J18" s="5">
        <f t="shared" si="1"/>
        <v>0</v>
      </c>
      <c r="K18" s="6"/>
      <c r="L18" s="7"/>
      <c r="M18" s="7"/>
      <c r="N18" s="8">
        <f t="shared" si="2"/>
        <v>0</v>
      </c>
      <c r="O18" s="7"/>
      <c r="P18" s="7"/>
      <c r="Q18" s="7"/>
      <c r="R18" s="8">
        <f t="shared" si="3"/>
        <v>0</v>
      </c>
    </row>
    <row r="19" spans="2:18" s="2" customFormat="1">
      <c r="B19">
        <v>1</v>
      </c>
      <c r="C19">
        <v>-2</v>
      </c>
      <c r="D19" s="3"/>
      <c r="E19" s="3"/>
      <c r="F19" s="5">
        <f t="shared" si="0"/>
        <v>0</v>
      </c>
      <c r="G19" s="6"/>
      <c r="H19" s="3"/>
      <c r="I19" s="3"/>
      <c r="J19" s="5">
        <f t="shared" si="1"/>
        <v>0</v>
      </c>
      <c r="K19" s="6"/>
      <c r="L19" s="7"/>
      <c r="M19" s="7"/>
      <c r="N19" s="8">
        <f t="shared" si="2"/>
        <v>0</v>
      </c>
      <c r="O19" s="7"/>
      <c r="P19" s="7"/>
      <c r="Q19" s="7"/>
      <c r="R19" s="8">
        <f t="shared" si="3"/>
        <v>0</v>
      </c>
    </row>
    <row r="20" spans="2:18" s="2" customFormat="1">
      <c r="B20">
        <v>2</v>
      </c>
      <c r="C20">
        <v>-2</v>
      </c>
      <c r="D20" s="3"/>
      <c r="E20" s="3"/>
      <c r="F20" s="5">
        <f t="shared" si="0"/>
        <v>0</v>
      </c>
      <c r="G20" s="6"/>
      <c r="H20" s="3"/>
      <c r="I20" s="3"/>
      <c r="J20" s="5">
        <f t="shared" si="1"/>
        <v>0</v>
      </c>
      <c r="K20" s="6"/>
      <c r="L20" s="7"/>
      <c r="M20" s="7"/>
      <c r="N20" s="8">
        <f t="shared" si="2"/>
        <v>0</v>
      </c>
      <c r="O20" s="7"/>
      <c r="P20" s="7"/>
      <c r="Q20" s="7"/>
      <c r="R20" s="8">
        <f t="shared" si="3"/>
        <v>0</v>
      </c>
    </row>
    <row r="21" spans="2:18" s="2" customFormat="1">
      <c r="B21">
        <v>3</v>
      </c>
      <c r="C21">
        <v>-2</v>
      </c>
      <c r="D21" s="3"/>
      <c r="E21" s="3"/>
      <c r="F21" s="5">
        <f t="shared" si="0"/>
        <v>0</v>
      </c>
      <c r="G21" s="6"/>
      <c r="H21" s="3"/>
      <c r="I21" s="3"/>
      <c r="J21" s="5">
        <f t="shared" si="1"/>
        <v>0</v>
      </c>
      <c r="K21" s="6"/>
      <c r="L21" s="7"/>
      <c r="M21" s="7"/>
      <c r="N21" s="8">
        <f t="shared" si="2"/>
        <v>0</v>
      </c>
      <c r="O21" s="7"/>
      <c r="P21" s="7"/>
      <c r="Q21" s="7"/>
      <c r="R21" s="8">
        <f t="shared" si="3"/>
        <v>0</v>
      </c>
    </row>
    <row r="22" spans="2:18" s="2" customFormat="1">
      <c r="B22">
        <v>4</v>
      </c>
      <c r="C22">
        <v>-2</v>
      </c>
      <c r="D22" s="3"/>
      <c r="E22" s="3"/>
      <c r="F22" s="5">
        <f t="shared" si="0"/>
        <v>0</v>
      </c>
      <c r="G22" s="6"/>
      <c r="H22" s="3"/>
      <c r="I22" s="3"/>
      <c r="J22" s="5">
        <f t="shared" si="1"/>
        <v>0</v>
      </c>
      <c r="K22" s="6"/>
      <c r="L22" s="7"/>
      <c r="M22" s="7"/>
      <c r="N22" s="8">
        <f t="shared" si="2"/>
        <v>0</v>
      </c>
      <c r="O22" s="7"/>
      <c r="P22" s="7"/>
      <c r="Q22" s="7"/>
      <c r="R22" s="8">
        <f t="shared" si="3"/>
        <v>0</v>
      </c>
    </row>
    <row r="23" spans="2:18" s="2" customFormat="1">
      <c r="B23">
        <v>5</v>
      </c>
      <c r="C23">
        <v>-1</v>
      </c>
      <c r="D23" s="3"/>
      <c r="E23" s="3"/>
      <c r="F23" s="5">
        <f t="shared" si="0"/>
        <v>0</v>
      </c>
      <c r="G23" s="6"/>
      <c r="H23" s="3"/>
      <c r="I23" s="3"/>
      <c r="J23" s="5">
        <f t="shared" si="1"/>
        <v>0</v>
      </c>
      <c r="K23" s="6"/>
      <c r="L23" s="7"/>
      <c r="M23" s="7"/>
      <c r="N23" s="8">
        <f t="shared" si="2"/>
        <v>0</v>
      </c>
      <c r="O23" s="7"/>
      <c r="P23" s="7"/>
      <c r="Q23" s="7"/>
      <c r="R23" s="8">
        <f t="shared" si="3"/>
        <v>0</v>
      </c>
    </row>
    <row r="24" spans="2:18" s="2" customFormat="1">
      <c r="B24">
        <v>4</v>
      </c>
      <c r="C24">
        <v>-1</v>
      </c>
      <c r="D24" s="3"/>
      <c r="E24" s="3"/>
      <c r="F24" s="5">
        <f t="shared" si="0"/>
        <v>0</v>
      </c>
      <c r="G24" s="6"/>
      <c r="H24" s="3"/>
      <c r="I24" s="3"/>
      <c r="J24" s="5">
        <f t="shared" si="1"/>
        <v>0</v>
      </c>
      <c r="K24" s="6"/>
      <c r="L24" s="7"/>
      <c r="M24" s="7"/>
      <c r="N24" s="8">
        <f t="shared" si="2"/>
        <v>0</v>
      </c>
      <c r="O24" s="7"/>
      <c r="P24" s="7"/>
      <c r="Q24" s="7"/>
      <c r="R24" s="8">
        <f t="shared" si="3"/>
        <v>0</v>
      </c>
    </row>
    <row r="25" spans="2:18" s="2" customFormat="1">
      <c r="B25">
        <v>3</v>
      </c>
      <c r="C25">
        <v>-1</v>
      </c>
      <c r="D25" s="3"/>
      <c r="E25" s="3"/>
      <c r="F25" s="5">
        <f t="shared" si="0"/>
        <v>0</v>
      </c>
      <c r="G25" s="6"/>
      <c r="H25" s="3"/>
      <c r="I25" s="3"/>
      <c r="J25" s="5">
        <f t="shared" si="1"/>
        <v>0</v>
      </c>
      <c r="K25" s="6"/>
      <c r="L25" s="7"/>
      <c r="M25" s="7"/>
      <c r="N25" s="8">
        <f t="shared" si="2"/>
        <v>0</v>
      </c>
      <c r="O25" s="7"/>
      <c r="P25" s="7"/>
      <c r="Q25" s="7"/>
      <c r="R25" s="8">
        <f t="shared" si="3"/>
        <v>0</v>
      </c>
    </row>
    <row r="26" spans="2:18" s="2" customFormat="1">
      <c r="B26">
        <v>2</v>
      </c>
      <c r="C26">
        <v>-1</v>
      </c>
      <c r="D26" s="3"/>
      <c r="E26" s="3"/>
      <c r="F26" s="5">
        <f t="shared" si="0"/>
        <v>0</v>
      </c>
      <c r="G26" s="6"/>
      <c r="H26" s="3"/>
      <c r="I26" s="3"/>
      <c r="J26" s="5">
        <f t="shared" si="1"/>
        <v>0</v>
      </c>
      <c r="K26" s="6"/>
      <c r="L26" s="7"/>
      <c r="M26" s="7"/>
      <c r="N26" s="8">
        <f t="shared" si="2"/>
        <v>0</v>
      </c>
      <c r="O26" s="7"/>
      <c r="P26" s="7"/>
      <c r="Q26" s="7"/>
      <c r="R26" s="8">
        <f t="shared" si="3"/>
        <v>0</v>
      </c>
    </row>
    <row r="27" spans="2:18" s="2" customFormat="1">
      <c r="B27">
        <v>1</v>
      </c>
      <c r="C27">
        <v>-1</v>
      </c>
      <c r="D27" s="3"/>
      <c r="E27" s="3"/>
      <c r="F27" s="5">
        <f t="shared" si="0"/>
        <v>0</v>
      </c>
      <c r="G27" s="6"/>
      <c r="H27" s="3"/>
      <c r="I27" s="3"/>
      <c r="J27" s="5">
        <f t="shared" si="1"/>
        <v>0</v>
      </c>
      <c r="K27" s="6"/>
      <c r="L27" s="7"/>
      <c r="M27" s="7"/>
      <c r="N27" s="8">
        <f t="shared" si="2"/>
        <v>0</v>
      </c>
      <c r="O27" s="7"/>
      <c r="P27" s="7"/>
      <c r="Q27" s="7"/>
      <c r="R27" s="8">
        <f t="shared" si="3"/>
        <v>0</v>
      </c>
    </row>
    <row r="28" spans="2:18" s="2" customFormat="1">
      <c r="B28">
        <v>0</v>
      </c>
      <c r="C28">
        <v>-1</v>
      </c>
      <c r="D28" s="3"/>
      <c r="E28" s="3"/>
      <c r="F28" s="5">
        <f t="shared" si="0"/>
        <v>0</v>
      </c>
      <c r="G28" s="6"/>
      <c r="H28" s="3"/>
      <c r="I28" s="3"/>
      <c r="J28" s="5">
        <f t="shared" si="1"/>
        <v>0</v>
      </c>
      <c r="K28" s="6"/>
      <c r="L28" s="7"/>
      <c r="M28" s="7"/>
      <c r="N28" s="8">
        <f t="shared" si="2"/>
        <v>0</v>
      </c>
      <c r="O28" s="7"/>
      <c r="P28" s="7"/>
      <c r="Q28" s="7"/>
      <c r="R28" s="8">
        <f t="shared" si="3"/>
        <v>0</v>
      </c>
    </row>
    <row r="29" spans="2:18" s="2" customFormat="1">
      <c r="B29">
        <v>-1</v>
      </c>
      <c r="C29">
        <v>-1</v>
      </c>
      <c r="D29" s="3"/>
      <c r="E29" s="3"/>
      <c r="F29" s="5">
        <f t="shared" si="0"/>
        <v>0</v>
      </c>
      <c r="G29" s="6"/>
      <c r="H29" s="3"/>
      <c r="I29" s="3"/>
      <c r="J29" s="5">
        <f t="shared" si="1"/>
        <v>0</v>
      </c>
      <c r="K29" s="6"/>
      <c r="L29" s="7"/>
      <c r="M29" s="7"/>
      <c r="N29" s="8">
        <f t="shared" si="2"/>
        <v>0</v>
      </c>
      <c r="O29" s="7"/>
      <c r="P29" s="7"/>
      <c r="Q29" s="7"/>
      <c r="R29" s="8">
        <f t="shared" si="3"/>
        <v>0</v>
      </c>
    </row>
    <row r="30" spans="2:18" s="2" customFormat="1">
      <c r="B30">
        <v>-2</v>
      </c>
      <c r="C30">
        <v>-1</v>
      </c>
      <c r="D30" s="3"/>
      <c r="E30" s="3"/>
      <c r="F30" s="5">
        <f t="shared" si="0"/>
        <v>0</v>
      </c>
      <c r="G30" s="6"/>
      <c r="H30" s="3"/>
      <c r="I30" s="3"/>
      <c r="J30" s="5">
        <f t="shared" si="1"/>
        <v>0</v>
      </c>
      <c r="K30" s="6"/>
      <c r="L30" s="7"/>
      <c r="M30" s="7"/>
      <c r="N30" s="8">
        <f t="shared" si="2"/>
        <v>0</v>
      </c>
      <c r="O30" s="7"/>
      <c r="P30" s="7"/>
      <c r="Q30" s="7"/>
      <c r="R30" s="8">
        <f t="shared" si="3"/>
        <v>0</v>
      </c>
    </row>
    <row r="31" spans="2:18" s="2" customFormat="1">
      <c r="B31">
        <v>-3</v>
      </c>
      <c r="C31">
        <v>-1</v>
      </c>
      <c r="D31" s="3"/>
      <c r="E31" s="3"/>
      <c r="F31" s="5">
        <f t="shared" si="0"/>
        <v>0</v>
      </c>
      <c r="G31" s="6"/>
      <c r="H31" s="3"/>
      <c r="I31" s="3"/>
      <c r="J31" s="5">
        <f t="shared" si="1"/>
        <v>0</v>
      </c>
      <c r="K31" s="6"/>
      <c r="L31" s="7"/>
      <c r="M31" s="7"/>
      <c r="N31" s="8">
        <f t="shared" si="2"/>
        <v>0</v>
      </c>
      <c r="O31" s="7"/>
      <c r="P31" s="7"/>
      <c r="Q31" s="7"/>
      <c r="R31" s="8">
        <f t="shared" si="3"/>
        <v>0</v>
      </c>
    </row>
    <row r="32" spans="2:18" s="2" customFormat="1">
      <c r="B32">
        <v>-4</v>
      </c>
      <c r="C32">
        <v>-1</v>
      </c>
      <c r="D32" s="3"/>
      <c r="E32" s="3"/>
      <c r="F32" s="5">
        <f t="shared" si="0"/>
        <v>0</v>
      </c>
      <c r="G32" s="6"/>
      <c r="H32" s="3"/>
      <c r="I32" s="3"/>
      <c r="J32" s="5">
        <f t="shared" si="1"/>
        <v>0</v>
      </c>
      <c r="K32" s="6"/>
      <c r="L32" s="7"/>
      <c r="M32" s="7"/>
      <c r="N32" s="8">
        <f t="shared" si="2"/>
        <v>0</v>
      </c>
      <c r="O32" s="7"/>
      <c r="P32" s="7"/>
      <c r="Q32" s="7"/>
      <c r="R32" s="8">
        <f t="shared" si="3"/>
        <v>0</v>
      </c>
    </row>
    <row r="33" spans="2:18" s="2" customFormat="1">
      <c r="B33">
        <v>-5</v>
      </c>
      <c r="C33">
        <v>-1</v>
      </c>
      <c r="D33" s="3"/>
      <c r="E33" s="3"/>
      <c r="F33" s="5">
        <f t="shared" si="0"/>
        <v>0</v>
      </c>
      <c r="G33" s="6"/>
      <c r="H33" s="3"/>
      <c r="I33" s="3"/>
      <c r="J33" s="5">
        <f t="shared" si="1"/>
        <v>0</v>
      </c>
      <c r="K33" s="6"/>
      <c r="L33" s="7"/>
      <c r="M33" s="7"/>
      <c r="N33" s="8">
        <f t="shared" si="2"/>
        <v>0</v>
      </c>
      <c r="O33" s="7"/>
      <c r="P33" s="7"/>
      <c r="Q33" s="7"/>
      <c r="R33" s="8">
        <f t="shared" si="3"/>
        <v>0</v>
      </c>
    </row>
    <row r="34" spans="2:18" s="2" customFormat="1">
      <c r="B34">
        <v>-5</v>
      </c>
      <c r="C34">
        <v>0</v>
      </c>
      <c r="D34" s="3"/>
      <c r="E34" s="3"/>
      <c r="F34" s="5">
        <f t="shared" si="0"/>
        <v>0</v>
      </c>
      <c r="G34" s="6"/>
      <c r="H34" s="3"/>
      <c r="I34" s="3"/>
      <c r="J34" s="5">
        <f t="shared" si="1"/>
        <v>0</v>
      </c>
      <c r="K34" s="6"/>
      <c r="L34" s="7"/>
      <c r="M34" s="7"/>
      <c r="N34" s="8">
        <f t="shared" si="2"/>
        <v>0</v>
      </c>
      <c r="O34" s="7"/>
      <c r="P34" s="7"/>
      <c r="Q34" s="7"/>
      <c r="R34" s="8">
        <f t="shared" si="3"/>
        <v>0</v>
      </c>
    </row>
    <row r="35" spans="2:18" s="2" customFormat="1">
      <c r="B35">
        <v>-4</v>
      </c>
      <c r="C35">
        <v>0</v>
      </c>
      <c r="D35" s="3"/>
      <c r="E35" s="3"/>
      <c r="F35" s="5">
        <f t="shared" si="0"/>
        <v>0</v>
      </c>
      <c r="G35" s="6"/>
      <c r="H35" s="3"/>
      <c r="I35" s="3"/>
      <c r="J35" s="5">
        <f t="shared" si="1"/>
        <v>0</v>
      </c>
      <c r="K35" s="6"/>
      <c r="L35" s="7"/>
      <c r="M35" s="7"/>
      <c r="N35" s="8">
        <f t="shared" si="2"/>
        <v>0</v>
      </c>
      <c r="O35" s="7"/>
      <c r="P35" s="7"/>
      <c r="Q35" s="7"/>
      <c r="R35" s="8">
        <f t="shared" si="3"/>
        <v>0</v>
      </c>
    </row>
    <row r="36" spans="2:18" s="2" customFormat="1">
      <c r="B36">
        <v>-3</v>
      </c>
      <c r="C36">
        <v>0</v>
      </c>
      <c r="D36" s="3"/>
      <c r="E36" s="3"/>
      <c r="F36" s="5">
        <f t="shared" si="0"/>
        <v>0</v>
      </c>
      <c r="G36" s="6"/>
      <c r="H36" s="3"/>
      <c r="I36" s="3"/>
      <c r="J36" s="5">
        <f t="shared" si="1"/>
        <v>0</v>
      </c>
      <c r="K36" s="6"/>
      <c r="L36" s="7"/>
      <c r="M36" s="7"/>
      <c r="N36" s="8">
        <f t="shared" si="2"/>
        <v>0</v>
      </c>
      <c r="O36" s="7"/>
      <c r="P36" s="7"/>
      <c r="Q36" s="7"/>
      <c r="R36" s="8">
        <f t="shared" si="3"/>
        <v>0</v>
      </c>
    </row>
    <row r="37" spans="2:18" s="2" customFormat="1">
      <c r="B37">
        <v>-2</v>
      </c>
      <c r="C37">
        <v>0</v>
      </c>
      <c r="D37" s="3"/>
      <c r="E37" s="3"/>
      <c r="F37" s="5">
        <f t="shared" si="0"/>
        <v>0</v>
      </c>
      <c r="G37" s="6"/>
      <c r="H37" s="3"/>
      <c r="I37" s="3"/>
      <c r="J37" s="5">
        <f t="shared" si="1"/>
        <v>0</v>
      </c>
      <c r="K37" s="6"/>
      <c r="L37" s="7"/>
      <c r="M37" s="7"/>
      <c r="N37" s="8">
        <f t="shared" si="2"/>
        <v>0</v>
      </c>
      <c r="O37" s="7"/>
      <c r="P37" s="7"/>
      <c r="Q37" s="7"/>
      <c r="R37" s="8">
        <f t="shared" si="3"/>
        <v>0</v>
      </c>
    </row>
    <row r="38" spans="2:18" s="2" customFormat="1">
      <c r="B38">
        <v>-1</v>
      </c>
      <c r="C38">
        <v>0</v>
      </c>
      <c r="D38" s="3"/>
      <c r="E38" s="3"/>
      <c r="F38" s="5">
        <f t="shared" si="0"/>
        <v>0</v>
      </c>
      <c r="G38" s="6"/>
      <c r="H38" s="3"/>
      <c r="I38" s="3"/>
      <c r="J38" s="5">
        <f t="shared" si="1"/>
        <v>0</v>
      </c>
      <c r="K38" s="6"/>
      <c r="L38" s="7"/>
      <c r="M38" s="7"/>
      <c r="N38" s="8">
        <f t="shared" si="2"/>
        <v>0</v>
      </c>
      <c r="O38" s="7"/>
      <c r="P38" s="7"/>
      <c r="Q38" s="7"/>
      <c r="R38" s="8">
        <f t="shared" si="3"/>
        <v>0</v>
      </c>
    </row>
    <row r="39" spans="2:18" s="2" customFormat="1">
      <c r="B39">
        <v>0</v>
      </c>
      <c r="C39">
        <v>0</v>
      </c>
      <c r="D39" s="3"/>
      <c r="E39" s="3"/>
      <c r="F39" s="5">
        <f t="shared" si="0"/>
        <v>0</v>
      </c>
      <c r="G39" s="6"/>
      <c r="H39" s="3"/>
      <c r="I39" s="3"/>
      <c r="J39" s="5">
        <f t="shared" si="1"/>
        <v>0</v>
      </c>
      <c r="K39" s="6"/>
      <c r="L39" s="7"/>
      <c r="M39" s="7"/>
      <c r="N39" s="8">
        <f t="shared" si="2"/>
        <v>0</v>
      </c>
      <c r="O39" s="7"/>
      <c r="P39" s="7"/>
      <c r="Q39" s="7"/>
      <c r="R39" s="8">
        <f t="shared" si="3"/>
        <v>0</v>
      </c>
    </row>
    <row r="40" spans="2:18" s="2" customFormat="1">
      <c r="B40">
        <v>1</v>
      </c>
      <c r="C40">
        <v>0</v>
      </c>
      <c r="D40" s="3"/>
      <c r="E40" s="3"/>
      <c r="F40" s="5">
        <f t="shared" si="0"/>
        <v>0</v>
      </c>
      <c r="G40" s="6"/>
      <c r="H40" s="3"/>
      <c r="I40" s="3"/>
      <c r="J40" s="5">
        <f t="shared" si="1"/>
        <v>0</v>
      </c>
      <c r="K40" s="6"/>
      <c r="L40" s="7"/>
      <c r="M40" s="7"/>
      <c r="N40" s="8">
        <f t="shared" si="2"/>
        <v>0</v>
      </c>
      <c r="O40" s="7"/>
      <c r="P40" s="7"/>
      <c r="Q40" s="7"/>
      <c r="R40" s="8">
        <f t="shared" si="3"/>
        <v>0</v>
      </c>
    </row>
    <row r="41" spans="2:18" s="2" customFormat="1">
      <c r="B41">
        <v>2</v>
      </c>
      <c r="C41">
        <v>0</v>
      </c>
      <c r="D41" s="3"/>
      <c r="E41" s="3"/>
      <c r="F41" s="5">
        <f t="shared" si="0"/>
        <v>0</v>
      </c>
      <c r="G41" s="6"/>
      <c r="H41" s="3"/>
      <c r="I41" s="3"/>
      <c r="J41" s="5">
        <f t="shared" si="1"/>
        <v>0</v>
      </c>
      <c r="K41" s="6"/>
      <c r="L41" s="7"/>
      <c r="M41" s="7"/>
      <c r="N41" s="8">
        <f t="shared" si="2"/>
        <v>0</v>
      </c>
      <c r="O41" s="7"/>
      <c r="P41" s="7"/>
      <c r="Q41" s="7"/>
      <c r="R41" s="8">
        <f t="shared" si="3"/>
        <v>0</v>
      </c>
    </row>
    <row r="42" spans="2:18" s="2" customFormat="1">
      <c r="B42">
        <v>3</v>
      </c>
      <c r="C42">
        <v>0</v>
      </c>
      <c r="D42" s="3"/>
      <c r="E42" s="3"/>
      <c r="F42" s="5">
        <f t="shared" si="0"/>
        <v>0</v>
      </c>
      <c r="G42" s="6"/>
      <c r="H42" s="3"/>
      <c r="I42" s="3"/>
      <c r="J42" s="5">
        <f t="shared" si="1"/>
        <v>0</v>
      </c>
      <c r="K42" s="6"/>
      <c r="L42" s="7"/>
      <c r="M42" s="7"/>
      <c r="N42" s="8">
        <f t="shared" si="2"/>
        <v>0</v>
      </c>
      <c r="O42" s="7"/>
      <c r="P42" s="7"/>
      <c r="Q42" s="7"/>
      <c r="R42" s="8">
        <f t="shared" si="3"/>
        <v>0</v>
      </c>
    </row>
    <row r="43" spans="2:18" s="2" customFormat="1">
      <c r="B43">
        <v>4</v>
      </c>
      <c r="C43">
        <v>0</v>
      </c>
      <c r="D43" s="3"/>
      <c r="E43" s="3"/>
      <c r="F43" s="5">
        <f t="shared" si="0"/>
        <v>0</v>
      </c>
      <c r="G43" s="6"/>
      <c r="H43" s="3"/>
      <c r="I43" s="3"/>
      <c r="J43" s="5">
        <f t="shared" si="1"/>
        <v>0</v>
      </c>
      <c r="K43" s="6"/>
      <c r="L43" s="7"/>
      <c r="M43" s="7"/>
      <c r="N43" s="8">
        <f t="shared" si="2"/>
        <v>0</v>
      </c>
      <c r="O43" s="7"/>
      <c r="P43" s="7"/>
      <c r="Q43" s="7"/>
      <c r="R43" s="8">
        <f t="shared" si="3"/>
        <v>0</v>
      </c>
    </row>
    <row r="44" spans="2:18" s="2" customFormat="1">
      <c r="B44">
        <v>5</v>
      </c>
      <c r="C44">
        <v>0</v>
      </c>
      <c r="D44" s="3"/>
      <c r="E44" s="3"/>
      <c r="F44" s="5">
        <f t="shared" si="0"/>
        <v>0</v>
      </c>
      <c r="G44" s="6"/>
      <c r="H44" s="3"/>
      <c r="I44" s="3"/>
      <c r="J44" s="5">
        <f t="shared" si="1"/>
        <v>0</v>
      </c>
      <c r="K44" s="6"/>
      <c r="L44" s="7"/>
      <c r="M44" s="7"/>
      <c r="N44" s="8">
        <f t="shared" si="2"/>
        <v>0</v>
      </c>
      <c r="O44" s="7"/>
      <c r="P44" s="7"/>
      <c r="Q44" s="7"/>
      <c r="R44" s="8">
        <f t="shared" si="3"/>
        <v>0</v>
      </c>
    </row>
    <row r="45" spans="2:18" s="2" customFormat="1">
      <c r="B45">
        <v>5</v>
      </c>
      <c r="C45">
        <v>1</v>
      </c>
      <c r="D45" s="3"/>
      <c r="E45" s="3"/>
      <c r="F45" s="5">
        <f t="shared" si="0"/>
        <v>0</v>
      </c>
      <c r="G45" s="6"/>
      <c r="H45" s="3"/>
      <c r="I45" s="3"/>
      <c r="J45" s="5">
        <f t="shared" si="1"/>
        <v>0</v>
      </c>
      <c r="K45" s="6"/>
      <c r="L45" s="7"/>
      <c r="M45" s="7"/>
      <c r="N45" s="8">
        <f t="shared" si="2"/>
        <v>0</v>
      </c>
      <c r="O45" s="7"/>
      <c r="P45" s="7"/>
      <c r="Q45" s="7"/>
      <c r="R45" s="8">
        <f t="shared" si="3"/>
        <v>0</v>
      </c>
    </row>
    <row r="46" spans="2:18" s="2" customFormat="1">
      <c r="B46">
        <v>4</v>
      </c>
      <c r="C46">
        <v>1</v>
      </c>
      <c r="D46" s="3"/>
      <c r="E46" s="3"/>
      <c r="F46" s="5">
        <f t="shared" si="0"/>
        <v>0</v>
      </c>
      <c r="G46" s="6"/>
      <c r="H46" s="3"/>
      <c r="I46" s="3"/>
      <c r="J46" s="5">
        <f t="shared" si="1"/>
        <v>0</v>
      </c>
      <c r="K46" s="6"/>
      <c r="L46" s="7"/>
      <c r="M46" s="7"/>
      <c r="N46" s="8">
        <f t="shared" si="2"/>
        <v>0</v>
      </c>
      <c r="O46" s="7"/>
      <c r="P46" s="7"/>
      <c r="Q46" s="7"/>
      <c r="R46" s="8">
        <f t="shared" si="3"/>
        <v>0</v>
      </c>
    </row>
    <row r="47" spans="2:18" s="2" customFormat="1">
      <c r="B47">
        <v>3</v>
      </c>
      <c r="C47">
        <v>1</v>
      </c>
      <c r="D47" s="3"/>
      <c r="E47" s="3"/>
      <c r="F47" s="5">
        <f t="shared" si="0"/>
        <v>0</v>
      </c>
      <c r="G47" s="6"/>
      <c r="H47" s="3"/>
      <c r="I47" s="3"/>
      <c r="J47" s="5">
        <f t="shared" si="1"/>
        <v>0</v>
      </c>
      <c r="K47" s="6"/>
      <c r="L47" s="7"/>
      <c r="M47" s="7"/>
      <c r="N47" s="8">
        <f t="shared" si="2"/>
        <v>0</v>
      </c>
      <c r="O47" s="7"/>
      <c r="P47" s="7"/>
      <c r="Q47" s="7"/>
      <c r="R47" s="8">
        <f t="shared" si="3"/>
        <v>0</v>
      </c>
    </row>
    <row r="48" spans="2:18" s="2" customFormat="1">
      <c r="B48">
        <v>2</v>
      </c>
      <c r="C48">
        <v>1</v>
      </c>
      <c r="D48" s="3"/>
      <c r="E48" s="3"/>
      <c r="F48" s="5">
        <f t="shared" si="0"/>
        <v>0</v>
      </c>
      <c r="G48" s="6"/>
      <c r="H48" s="3"/>
      <c r="I48" s="3"/>
      <c r="J48" s="5">
        <f t="shared" si="1"/>
        <v>0</v>
      </c>
      <c r="K48" s="6"/>
      <c r="L48" s="7"/>
      <c r="M48" s="7"/>
      <c r="N48" s="8">
        <f t="shared" si="2"/>
        <v>0</v>
      </c>
      <c r="O48" s="7"/>
      <c r="P48" s="7"/>
      <c r="Q48" s="7"/>
      <c r="R48" s="8">
        <f t="shared" si="3"/>
        <v>0</v>
      </c>
    </row>
    <row r="49" spans="2:18" s="2" customFormat="1">
      <c r="B49">
        <v>1</v>
      </c>
      <c r="C49">
        <v>1</v>
      </c>
      <c r="D49" s="3"/>
      <c r="E49" s="3"/>
      <c r="F49" s="5">
        <f t="shared" si="0"/>
        <v>0</v>
      </c>
      <c r="G49" s="6"/>
      <c r="H49" s="3"/>
      <c r="I49" s="3"/>
      <c r="J49" s="5">
        <f t="shared" si="1"/>
        <v>0</v>
      </c>
      <c r="K49" s="6"/>
      <c r="L49" s="7"/>
      <c r="M49" s="7"/>
      <c r="N49" s="8">
        <f t="shared" si="2"/>
        <v>0</v>
      </c>
      <c r="O49" s="7"/>
      <c r="P49" s="7"/>
      <c r="Q49" s="7"/>
      <c r="R49" s="8">
        <f t="shared" si="3"/>
        <v>0</v>
      </c>
    </row>
    <row r="50" spans="2:18" s="2" customFormat="1">
      <c r="B50">
        <v>0</v>
      </c>
      <c r="C50">
        <v>1</v>
      </c>
      <c r="D50" s="3"/>
      <c r="E50" s="3"/>
      <c r="F50" s="5">
        <f t="shared" si="0"/>
        <v>0</v>
      </c>
      <c r="G50" s="6"/>
      <c r="H50" s="3"/>
      <c r="I50" s="3"/>
      <c r="J50" s="5">
        <f t="shared" si="1"/>
        <v>0</v>
      </c>
      <c r="K50" s="6"/>
      <c r="L50" s="7"/>
      <c r="M50" s="7"/>
      <c r="N50" s="8">
        <f t="shared" si="2"/>
        <v>0</v>
      </c>
      <c r="O50" s="7"/>
      <c r="P50" s="7"/>
      <c r="Q50" s="7"/>
      <c r="R50" s="8">
        <f t="shared" si="3"/>
        <v>0</v>
      </c>
    </row>
    <row r="51" spans="2:18" s="2" customFormat="1">
      <c r="B51">
        <v>-1</v>
      </c>
      <c r="C51">
        <v>1</v>
      </c>
      <c r="D51" s="3"/>
      <c r="E51" s="3"/>
      <c r="F51" s="5">
        <f t="shared" si="0"/>
        <v>0</v>
      </c>
      <c r="G51" s="6"/>
      <c r="H51" s="3"/>
      <c r="I51" s="3"/>
      <c r="J51" s="5">
        <f t="shared" si="1"/>
        <v>0</v>
      </c>
      <c r="K51" s="6"/>
      <c r="L51" s="7"/>
      <c r="M51" s="7"/>
      <c r="N51" s="8">
        <f t="shared" si="2"/>
        <v>0</v>
      </c>
      <c r="O51" s="7"/>
      <c r="P51" s="7"/>
      <c r="Q51" s="7"/>
      <c r="R51" s="8">
        <f t="shared" si="3"/>
        <v>0</v>
      </c>
    </row>
    <row r="52" spans="2:18" s="2" customFormat="1">
      <c r="B52">
        <v>-2</v>
      </c>
      <c r="C52">
        <v>1</v>
      </c>
      <c r="D52" s="3"/>
      <c r="E52" s="3"/>
      <c r="F52" s="5">
        <f t="shared" si="0"/>
        <v>0</v>
      </c>
      <c r="G52" s="6"/>
      <c r="H52" s="3"/>
      <c r="I52" s="3"/>
      <c r="J52" s="5">
        <f t="shared" si="1"/>
        <v>0</v>
      </c>
      <c r="K52" s="6"/>
      <c r="L52" s="7"/>
      <c r="M52" s="7"/>
      <c r="N52" s="8">
        <f t="shared" si="2"/>
        <v>0</v>
      </c>
      <c r="O52" s="7"/>
      <c r="P52" s="7"/>
      <c r="Q52" s="7"/>
      <c r="R52" s="8">
        <f t="shared" si="3"/>
        <v>0</v>
      </c>
    </row>
    <row r="53" spans="2:18" s="2" customFormat="1">
      <c r="B53">
        <v>-3</v>
      </c>
      <c r="C53">
        <v>1</v>
      </c>
      <c r="D53" s="3"/>
      <c r="E53" s="3"/>
      <c r="F53" s="5">
        <f t="shared" si="0"/>
        <v>0</v>
      </c>
      <c r="G53" s="6"/>
      <c r="H53" s="3"/>
      <c r="I53" s="3"/>
      <c r="J53" s="5">
        <f t="shared" si="1"/>
        <v>0</v>
      </c>
      <c r="K53" s="6"/>
      <c r="L53" s="7"/>
      <c r="M53" s="7"/>
      <c r="N53" s="8">
        <f t="shared" si="2"/>
        <v>0</v>
      </c>
      <c r="O53" s="7"/>
      <c r="P53" s="7"/>
      <c r="Q53" s="7"/>
      <c r="R53" s="8">
        <f t="shared" si="3"/>
        <v>0</v>
      </c>
    </row>
    <row r="54" spans="2:18" s="2" customFormat="1">
      <c r="B54">
        <v>-4</v>
      </c>
      <c r="C54">
        <v>1</v>
      </c>
      <c r="D54" s="3"/>
      <c r="E54" s="3"/>
      <c r="F54" s="5">
        <f t="shared" si="0"/>
        <v>0</v>
      </c>
      <c r="G54" s="6"/>
      <c r="H54" s="3"/>
      <c r="I54" s="3"/>
      <c r="J54" s="5">
        <f t="shared" si="1"/>
        <v>0</v>
      </c>
      <c r="K54" s="6"/>
      <c r="L54" s="7"/>
      <c r="M54" s="7"/>
      <c r="N54" s="8">
        <f t="shared" si="2"/>
        <v>0</v>
      </c>
      <c r="O54" s="7"/>
      <c r="P54" s="7"/>
      <c r="Q54" s="7"/>
      <c r="R54" s="8">
        <f t="shared" si="3"/>
        <v>0</v>
      </c>
    </row>
    <row r="55" spans="2:18" s="2" customFormat="1">
      <c r="B55">
        <v>-5</v>
      </c>
      <c r="C55">
        <v>1</v>
      </c>
      <c r="D55" s="3"/>
      <c r="E55" s="3"/>
      <c r="F55" s="5">
        <f t="shared" si="0"/>
        <v>0</v>
      </c>
      <c r="G55" s="6"/>
      <c r="H55" s="3"/>
      <c r="I55" s="3"/>
      <c r="J55" s="5">
        <f t="shared" si="1"/>
        <v>0</v>
      </c>
      <c r="K55" s="6"/>
      <c r="L55" s="7"/>
      <c r="M55" s="7"/>
      <c r="N55" s="8">
        <f t="shared" si="2"/>
        <v>0</v>
      </c>
      <c r="O55" s="7"/>
      <c r="P55" s="7"/>
      <c r="Q55" s="7"/>
      <c r="R55" s="8">
        <f t="shared" si="3"/>
        <v>0</v>
      </c>
    </row>
    <row r="56" spans="2:18" s="2" customFormat="1">
      <c r="B56">
        <v>-4</v>
      </c>
      <c r="C56">
        <v>2</v>
      </c>
      <c r="D56" s="3"/>
      <c r="E56" s="3"/>
      <c r="F56" s="5">
        <f t="shared" si="0"/>
        <v>0</v>
      </c>
      <c r="G56" s="6"/>
      <c r="H56" s="3"/>
      <c r="I56" s="3"/>
      <c r="J56" s="5">
        <f t="shared" si="1"/>
        <v>0</v>
      </c>
      <c r="K56" s="6"/>
      <c r="L56" s="7"/>
      <c r="M56" s="7"/>
      <c r="N56" s="8">
        <f t="shared" si="2"/>
        <v>0</v>
      </c>
      <c r="O56" s="7"/>
      <c r="P56" s="7"/>
      <c r="Q56" s="7"/>
      <c r="R56" s="8">
        <f t="shared" si="3"/>
        <v>0</v>
      </c>
    </row>
    <row r="57" spans="2:18" s="2" customFormat="1">
      <c r="B57">
        <v>-3</v>
      </c>
      <c r="C57">
        <v>2</v>
      </c>
      <c r="D57" s="3"/>
      <c r="E57" s="3"/>
      <c r="F57" s="5">
        <f t="shared" si="0"/>
        <v>0</v>
      </c>
      <c r="G57" s="6"/>
      <c r="H57" s="3"/>
      <c r="I57" s="3"/>
      <c r="J57" s="5">
        <f t="shared" si="1"/>
        <v>0</v>
      </c>
      <c r="K57" s="6"/>
      <c r="L57" s="7"/>
      <c r="M57" s="7"/>
      <c r="N57" s="8">
        <f t="shared" si="2"/>
        <v>0</v>
      </c>
      <c r="O57" s="7"/>
      <c r="P57" s="7"/>
      <c r="Q57" s="7"/>
      <c r="R57" s="8">
        <f t="shared" si="3"/>
        <v>0</v>
      </c>
    </row>
    <row r="58" spans="2:18" s="2" customFormat="1">
      <c r="B58">
        <v>-2</v>
      </c>
      <c r="C58">
        <v>2</v>
      </c>
      <c r="D58" s="3"/>
      <c r="E58" s="3"/>
      <c r="F58" s="5">
        <f t="shared" si="0"/>
        <v>0</v>
      </c>
      <c r="G58" s="6"/>
      <c r="H58" s="3"/>
      <c r="I58" s="3"/>
      <c r="J58" s="5">
        <f t="shared" si="1"/>
        <v>0</v>
      </c>
      <c r="K58" s="6"/>
      <c r="L58" s="7"/>
      <c r="M58" s="7"/>
      <c r="N58" s="8">
        <f t="shared" si="2"/>
        <v>0</v>
      </c>
      <c r="O58" s="7"/>
      <c r="P58" s="7"/>
      <c r="Q58" s="7"/>
      <c r="R58" s="8">
        <f t="shared" si="3"/>
        <v>0</v>
      </c>
    </row>
    <row r="59" spans="2:18" s="2" customFormat="1">
      <c r="B59">
        <v>-1</v>
      </c>
      <c r="C59">
        <v>2</v>
      </c>
      <c r="D59" s="3"/>
      <c r="E59" s="3"/>
      <c r="F59" s="5">
        <f t="shared" si="0"/>
        <v>0</v>
      </c>
      <c r="G59" s="6"/>
      <c r="H59" s="3"/>
      <c r="I59" s="3"/>
      <c r="J59" s="5">
        <f t="shared" si="1"/>
        <v>0</v>
      </c>
      <c r="K59" s="6"/>
      <c r="L59" s="7"/>
      <c r="M59" s="7"/>
      <c r="N59" s="8">
        <f t="shared" si="2"/>
        <v>0</v>
      </c>
      <c r="O59" s="7"/>
      <c r="P59" s="7"/>
      <c r="Q59" s="7"/>
      <c r="R59" s="8">
        <f t="shared" si="3"/>
        <v>0</v>
      </c>
    </row>
    <row r="60" spans="2:18" s="2" customFormat="1">
      <c r="B60">
        <v>0</v>
      </c>
      <c r="C60">
        <v>2</v>
      </c>
      <c r="D60" s="3"/>
      <c r="E60" s="3"/>
      <c r="F60" s="5">
        <f t="shared" si="0"/>
        <v>0</v>
      </c>
      <c r="G60" s="6"/>
      <c r="H60" s="3"/>
      <c r="I60" s="3"/>
      <c r="J60" s="5">
        <f t="shared" si="1"/>
        <v>0</v>
      </c>
      <c r="K60" s="6"/>
      <c r="L60" s="7"/>
      <c r="M60" s="7"/>
      <c r="N60" s="8">
        <f t="shared" si="2"/>
        <v>0</v>
      </c>
      <c r="O60" s="7"/>
      <c r="P60" s="7"/>
      <c r="Q60" s="7"/>
      <c r="R60" s="8">
        <f t="shared" si="3"/>
        <v>0</v>
      </c>
    </row>
    <row r="61" spans="2:18" s="2" customFormat="1">
      <c r="B61">
        <v>1</v>
      </c>
      <c r="C61">
        <v>2</v>
      </c>
      <c r="D61" s="3"/>
      <c r="E61" s="3"/>
      <c r="F61" s="5">
        <f t="shared" si="0"/>
        <v>0</v>
      </c>
      <c r="G61" s="6"/>
      <c r="H61" s="3"/>
      <c r="I61" s="3"/>
      <c r="J61" s="5">
        <f t="shared" si="1"/>
        <v>0</v>
      </c>
      <c r="K61" s="6"/>
      <c r="L61" s="7"/>
      <c r="M61" s="7"/>
      <c r="N61" s="8">
        <f t="shared" si="2"/>
        <v>0</v>
      </c>
      <c r="O61" s="7"/>
      <c r="P61" s="7"/>
      <c r="Q61" s="7"/>
      <c r="R61" s="8">
        <f t="shared" si="3"/>
        <v>0</v>
      </c>
    </row>
    <row r="62" spans="2:18" s="2" customFormat="1">
      <c r="B62">
        <v>2</v>
      </c>
      <c r="C62">
        <v>2</v>
      </c>
      <c r="D62" s="3"/>
      <c r="E62" s="3"/>
      <c r="F62" s="5">
        <f t="shared" si="0"/>
        <v>0</v>
      </c>
      <c r="G62" s="6"/>
      <c r="H62" s="3"/>
      <c r="I62" s="3"/>
      <c r="J62" s="5">
        <f t="shared" si="1"/>
        <v>0</v>
      </c>
      <c r="K62" s="6"/>
      <c r="L62" s="7"/>
      <c r="M62" s="7"/>
      <c r="N62" s="8">
        <f t="shared" si="2"/>
        <v>0</v>
      </c>
      <c r="O62" s="7"/>
      <c r="P62" s="7"/>
      <c r="Q62" s="7"/>
      <c r="R62" s="8">
        <f t="shared" si="3"/>
        <v>0</v>
      </c>
    </row>
    <row r="63" spans="2:18" s="2" customFormat="1">
      <c r="B63">
        <v>3</v>
      </c>
      <c r="C63">
        <v>2</v>
      </c>
      <c r="D63" s="3"/>
      <c r="E63" s="3"/>
      <c r="F63" s="5">
        <f t="shared" si="0"/>
        <v>0</v>
      </c>
      <c r="G63" s="6"/>
      <c r="H63" s="3"/>
      <c r="I63" s="3"/>
      <c r="J63" s="5">
        <f t="shared" si="1"/>
        <v>0</v>
      </c>
      <c r="K63" s="6"/>
      <c r="L63" s="7"/>
      <c r="M63" s="7"/>
      <c r="N63" s="8">
        <f t="shared" si="2"/>
        <v>0</v>
      </c>
      <c r="O63" s="7"/>
      <c r="P63" s="7"/>
      <c r="Q63" s="7"/>
      <c r="R63" s="8">
        <f t="shared" si="3"/>
        <v>0</v>
      </c>
    </row>
    <row r="64" spans="2:18" s="2" customFormat="1">
      <c r="B64">
        <v>4</v>
      </c>
      <c r="C64">
        <v>2</v>
      </c>
      <c r="D64" s="3"/>
      <c r="E64" s="3"/>
      <c r="F64" s="5">
        <f t="shared" si="0"/>
        <v>0</v>
      </c>
      <c r="G64" s="6"/>
      <c r="H64" s="3"/>
      <c r="I64" s="3"/>
      <c r="J64" s="5">
        <f t="shared" si="1"/>
        <v>0</v>
      </c>
      <c r="K64" s="6"/>
      <c r="L64" s="7"/>
      <c r="M64" s="7"/>
      <c r="N64" s="8">
        <f t="shared" si="2"/>
        <v>0</v>
      </c>
      <c r="O64" s="7"/>
      <c r="P64" s="7"/>
      <c r="Q64" s="7"/>
      <c r="R64" s="8">
        <f t="shared" si="3"/>
        <v>0</v>
      </c>
    </row>
    <row r="65" spans="2:18" s="2" customFormat="1">
      <c r="B65">
        <v>3</v>
      </c>
      <c r="C65">
        <v>3</v>
      </c>
      <c r="D65" s="3"/>
      <c r="E65" s="3"/>
      <c r="F65" s="5">
        <f t="shared" si="0"/>
        <v>0</v>
      </c>
      <c r="G65" s="6"/>
      <c r="H65" s="3"/>
      <c r="I65" s="3"/>
      <c r="J65" s="5">
        <f t="shared" si="1"/>
        <v>0</v>
      </c>
      <c r="K65" s="6"/>
      <c r="L65" s="7"/>
      <c r="M65" s="7"/>
      <c r="N65" s="8">
        <f t="shared" si="2"/>
        <v>0</v>
      </c>
      <c r="O65" s="7"/>
      <c r="P65" s="7"/>
      <c r="Q65" s="7"/>
      <c r="R65" s="8">
        <f t="shared" si="3"/>
        <v>0</v>
      </c>
    </row>
    <row r="66" spans="2:18" s="2" customFormat="1">
      <c r="B66">
        <v>2</v>
      </c>
      <c r="C66">
        <v>3</v>
      </c>
      <c r="D66" s="3"/>
      <c r="E66" s="3"/>
      <c r="F66" s="5">
        <f t="shared" si="0"/>
        <v>0</v>
      </c>
      <c r="G66" s="6"/>
      <c r="H66" s="3"/>
      <c r="I66" s="3"/>
      <c r="J66" s="5">
        <f t="shared" si="1"/>
        <v>0</v>
      </c>
      <c r="K66" s="6"/>
      <c r="L66" s="7"/>
      <c r="M66" s="7"/>
      <c r="N66" s="8">
        <f t="shared" si="2"/>
        <v>0</v>
      </c>
      <c r="O66" s="7"/>
      <c r="P66" s="7"/>
      <c r="Q66" s="7"/>
      <c r="R66" s="8">
        <f t="shared" si="3"/>
        <v>0</v>
      </c>
    </row>
    <row r="67" spans="2:18" s="2" customFormat="1">
      <c r="B67">
        <v>1</v>
      </c>
      <c r="C67">
        <v>3</v>
      </c>
      <c r="D67" s="3"/>
      <c r="E67" s="3"/>
      <c r="F67" s="5">
        <f t="shared" si="0"/>
        <v>0</v>
      </c>
      <c r="G67" s="6"/>
      <c r="H67" s="3"/>
      <c r="I67" s="3"/>
      <c r="J67" s="5">
        <f t="shared" si="1"/>
        <v>0</v>
      </c>
      <c r="K67" s="6"/>
      <c r="L67" s="7"/>
      <c r="M67" s="7"/>
      <c r="N67" s="8">
        <f t="shared" si="2"/>
        <v>0</v>
      </c>
      <c r="O67" s="7"/>
      <c r="P67" s="7"/>
      <c r="Q67" s="7"/>
      <c r="R67" s="8">
        <f t="shared" si="3"/>
        <v>0</v>
      </c>
    </row>
    <row r="68" spans="2:18" s="2" customFormat="1">
      <c r="B68">
        <v>0</v>
      </c>
      <c r="C68">
        <v>3</v>
      </c>
      <c r="D68" s="3"/>
      <c r="E68" s="3"/>
      <c r="F68" s="5">
        <f t="shared" si="0"/>
        <v>0</v>
      </c>
      <c r="G68" s="6"/>
      <c r="H68" s="3"/>
      <c r="I68" s="3"/>
      <c r="J68" s="5">
        <f t="shared" si="1"/>
        <v>0</v>
      </c>
      <c r="K68" s="6"/>
      <c r="L68" s="7"/>
      <c r="M68" s="7"/>
      <c r="N68" s="8">
        <f t="shared" si="2"/>
        <v>0</v>
      </c>
      <c r="O68" s="7"/>
      <c r="P68" s="7"/>
      <c r="Q68" s="7"/>
      <c r="R68" s="8">
        <f t="shared" si="3"/>
        <v>0</v>
      </c>
    </row>
    <row r="69" spans="2:18" s="2" customFormat="1">
      <c r="B69">
        <v>-1</v>
      </c>
      <c r="C69">
        <v>3</v>
      </c>
      <c r="D69" s="3"/>
      <c r="E69" s="3"/>
      <c r="F69" s="5">
        <f t="shared" ref="F69:F74" si="4">D69-E69</f>
        <v>0</v>
      </c>
      <c r="G69" s="6"/>
      <c r="H69" s="3"/>
      <c r="I69" s="3"/>
      <c r="J69" s="5">
        <f t="shared" ref="J69:J74" si="5">H69-I69</f>
        <v>0</v>
      </c>
      <c r="K69" s="6"/>
      <c r="L69" s="7"/>
      <c r="M69" s="7"/>
      <c r="N69" s="8">
        <f t="shared" ref="N69:N74" si="6">L69-M69</f>
        <v>0</v>
      </c>
      <c r="O69" s="7"/>
      <c r="P69" s="7"/>
      <c r="Q69" s="7"/>
      <c r="R69" s="8">
        <f t="shared" ref="R69:R74" si="7">P69-Q69</f>
        <v>0</v>
      </c>
    </row>
    <row r="70" spans="2:18" s="2" customFormat="1">
      <c r="B70">
        <v>-2</v>
      </c>
      <c r="C70">
        <v>3</v>
      </c>
      <c r="D70" s="3"/>
      <c r="E70" s="3"/>
      <c r="F70" s="5">
        <f t="shared" si="4"/>
        <v>0</v>
      </c>
      <c r="G70" s="6"/>
      <c r="H70" s="3"/>
      <c r="I70" s="3"/>
      <c r="J70" s="5">
        <f t="shared" si="5"/>
        <v>0</v>
      </c>
      <c r="K70" s="6"/>
      <c r="L70" s="7"/>
      <c r="M70" s="7"/>
      <c r="N70" s="8">
        <f t="shared" si="6"/>
        <v>0</v>
      </c>
      <c r="O70" s="7"/>
      <c r="P70" s="7"/>
      <c r="Q70" s="7"/>
      <c r="R70" s="8">
        <f t="shared" si="7"/>
        <v>0</v>
      </c>
    </row>
    <row r="71" spans="2:18" s="2" customFormat="1">
      <c r="B71">
        <v>-3</v>
      </c>
      <c r="C71">
        <v>3</v>
      </c>
      <c r="D71" s="3"/>
      <c r="E71" s="3"/>
      <c r="F71" s="5">
        <f t="shared" si="4"/>
        <v>0</v>
      </c>
      <c r="G71" s="6"/>
      <c r="H71" s="3"/>
      <c r="I71" s="3"/>
      <c r="J71" s="5">
        <f t="shared" si="5"/>
        <v>0</v>
      </c>
      <c r="K71" s="6"/>
      <c r="L71" s="7"/>
      <c r="M71" s="7"/>
      <c r="N71" s="8">
        <f t="shared" si="6"/>
        <v>0</v>
      </c>
      <c r="O71" s="7"/>
      <c r="P71" s="7"/>
      <c r="Q71" s="7"/>
      <c r="R71" s="8">
        <f t="shared" si="7"/>
        <v>0</v>
      </c>
    </row>
    <row r="72" spans="2:18" s="2" customFormat="1">
      <c r="B72">
        <v>-1</v>
      </c>
      <c r="C72">
        <v>4</v>
      </c>
      <c r="D72" s="3"/>
      <c r="E72" s="3"/>
      <c r="F72" s="5">
        <f t="shared" si="4"/>
        <v>0</v>
      </c>
      <c r="G72" s="6"/>
      <c r="H72" s="3"/>
      <c r="I72" s="3"/>
      <c r="J72" s="5">
        <f t="shared" si="5"/>
        <v>0</v>
      </c>
      <c r="K72" s="6"/>
      <c r="L72" s="7"/>
      <c r="M72" s="7"/>
      <c r="N72" s="8">
        <f t="shared" si="6"/>
        <v>0</v>
      </c>
      <c r="O72" s="7"/>
      <c r="P72" s="7"/>
      <c r="Q72" s="7"/>
      <c r="R72" s="8">
        <f t="shared" si="7"/>
        <v>0</v>
      </c>
    </row>
    <row r="73" spans="2:18" s="2" customFormat="1">
      <c r="B73">
        <v>0</v>
      </c>
      <c r="C73">
        <v>4</v>
      </c>
      <c r="D73" s="3"/>
      <c r="E73" s="3"/>
      <c r="F73" s="5">
        <f t="shared" si="4"/>
        <v>0</v>
      </c>
      <c r="G73" s="6"/>
      <c r="H73" s="3"/>
      <c r="I73" s="3"/>
      <c r="J73" s="5">
        <f t="shared" si="5"/>
        <v>0</v>
      </c>
      <c r="K73" s="6"/>
      <c r="L73" s="7"/>
      <c r="M73" s="7"/>
      <c r="N73" s="8">
        <f t="shared" si="6"/>
        <v>0</v>
      </c>
      <c r="O73" s="7"/>
      <c r="P73" s="7"/>
      <c r="Q73" s="7"/>
      <c r="R73" s="8">
        <f t="shared" si="7"/>
        <v>0</v>
      </c>
    </row>
    <row r="74" spans="2:18" s="2" customFormat="1">
      <c r="B74">
        <v>1</v>
      </c>
      <c r="C74">
        <v>4</v>
      </c>
      <c r="D74" s="3"/>
      <c r="E74" s="3"/>
      <c r="F74" s="5">
        <f t="shared" si="4"/>
        <v>0</v>
      </c>
      <c r="G74" s="6"/>
      <c r="H74" s="3"/>
      <c r="I74" s="3"/>
      <c r="J74" s="5">
        <f t="shared" si="5"/>
        <v>0</v>
      </c>
      <c r="K74" s="6"/>
      <c r="L74" s="7"/>
      <c r="M74" s="7"/>
      <c r="N74" s="8">
        <f t="shared" si="6"/>
        <v>0</v>
      </c>
      <c r="O74" s="7"/>
      <c r="P74" s="7"/>
      <c r="Q74" s="7"/>
      <c r="R74" s="8">
        <f t="shared" si="7"/>
        <v>0</v>
      </c>
    </row>
    <row r="75" spans="2:18" s="2" customFormat="1">
      <c r="D75" s="3"/>
      <c r="G75" s="4"/>
      <c r="H75" s="3"/>
      <c r="K75" s="4"/>
      <c r="M75" s="7"/>
    </row>
    <row r="76" spans="2:18" s="2" customFormat="1" ht="14.25" thickBot="1">
      <c r="D76" s="3"/>
      <c r="G76" s="4"/>
      <c r="H76" s="3"/>
      <c r="K76" s="4"/>
    </row>
    <row r="77" spans="2:18">
      <c r="C77" s="15" t="s">
        <v>24</v>
      </c>
      <c r="D77" s="18" t="s">
        <v>20</v>
      </c>
      <c r="E77" s="19" t="s">
        <v>21</v>
      </c>
      <c r="F77" s="19" t="s">
        <v>23</v>
      </c>
      <c r="G77" s="19"/>
      <c r="H77" s="19" t="s">
        <v>20</v>
      </c>
      <c r="I77" s="19" t="s">
        <v>21</v>
      </c>
      <c r="J77" s="19" t="s">
        <v>23</v>
      </c>
      <c r="K77" s="19"/>
      <c r="L77" s="19" t="s">
        <v>20</v>
      </c>
      <c r="M77" s="19" t="s">
        <v>21</v>
      </c>
      <c r="N77" s="19" t="s">
        <v>23</v>
      </c>
      <c r="O77" s="19"/>
      <c r="P77" s="19" t="s">
        <v>20</v>
      </c>
      <c r="Q77" s="19" t="s">
        <v>21</v>
      </c>
      <c r="R77" s="20" t="s">
        <v>23</v>
      </c>
    </row>
    <row r="78" spans="2:18">
      <c r="C78" s="15" t="e">
        <f>1/SQRT(D1*F1)</f>
        <v>#DIV/0!</v>
      </c>
      <c r="D78" s="21" t="e">
        <f>AVERAGE(D4:E74)</f>
        <v>#DIV/0!</v>
      </c>
      <c r="E78" s="16"/>
      <c r="F78" s="16">
        <f>STDEV(F4:F74)</f>
        <v>0</v>
      </c>
      <c r="G78" s="16"/>
      <c r="H78" s="17" t="e">
        <f>AVERAGE(H4:I74)</f>
        <v>#DIV/0!</v>
      </c>
      <c r="I78" s="16"/>
      <c r="J78" s="16">
        <f>STDEV(J4:J74)</f>
        <v>0</v>
      </c>
      <c r="K78" s="16"/>
      <c r="L78" s="17" t="e">
        <f>AVERAGE(L4:M74)</f>
        <v>#DIV/0!</v>
      </c>
      <c r="M78" s="16"/>
      <c r="N78" s="16">
        <f>STDEV(N4:N74)</f>
        <v>0</v>
      </c>
      <c r="O78" s="16"/>
      <c r="P78" s="17" t="e">
        <f>AVERAGE(P4:Q74)</f>
        <v>#DIV/0!</v>
      </c>
      <c r="Q78" s="16"/>
      <c r="R78" s="22">
        <f>STDEV(R4:R74)</f>
        <v>0</v>
      </c>
    </row>
    <row r="79" spans="2:18">
      <c r="D79" s="23"/>
      <c r="E79" s="16"/>
      <c r="F79" s="16" t="s">
        <v>22</v>
      </c>
      <c r="G79" s="16"/>
      <c r="H79" s="16"/>
      <c r="I79" s="16"/>
      <c r="J79" s="16" t="s">
        <v>22</v>
      </c>
      <c r="K79" s="16"/>
      <c r="L79" s="16"/>
      <c r="M79" s="16"/>
      <c r="N79" s="16" t="s">
        <v>22</v>
      </c>
      <c r="O79" s="16"/>
      <c r="P79" s="16"/>
      <c r="Q79" s="16"/>
      <c r="R79" s="22" t="s">
        <v>22</v>
      </c>
    </row>
    <row r="80" spans="2:18" ht="14.25" thickBot="1">
      <c r="D80" s="24"/>
      <c r="E80" s="25"/>
      <c r="F80" s="25" t="e">
        <f>F78/E78</f>
        <v>#DIV/0!</v>
      </c>
      <c r="G80" s="25"/>
      <c r="H80" s="25"/>
      <c r="I80" s="25"/>
      <c r="J80" s="25" t="e">
        <f>J78/I78</f>
        <v>#DIV/0!</v>
      </c>
      <c r="K80" s="25"/>
      <c r="L80" s="25"/>
      <c r="M80" s="25"/>
      <c r="N80" s="25">
        <f>N78</f>
        <v>0</v>
      </c>
      <c r="O80" s="25"/>
      <c r="P80" s="25"/>
      <c r="Q80" s="25"/>
      <c r="R80" s="26">
        <f>R78</f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opLeftCell="A70" workbookViewId="0">
      <selection activeCell="F94" sqref="F94"/>
    </sheetView>
  </sheetViews>
  <sheetFormatPr defaultRowHeight="13.5"/>
  <cols>
    <col min="4" max="4" width="9.5" bestFit="1" customWidth="1"/>
    <col min="5" max="5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1.8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45.229799999999997</v>
      </c>
      <c r="E4" s="1">
        <v>45.152799999999999</v>
      </c>
      <c r="F4" s="5">
        <f>D4-E4</f>
        <v>7.6999999999998181E-2</v>
      </c>
      <c r="G4" s="6"/>
      <c r="H4" s="1">
        <v>0.32872600000000002</v>
      </c>
      <c r="I4" s="1">
        <v>0.33025199999999999</v>
      </c>
      <c r="J4" s="5">
        <f>H4-I4</f>
        <v>-1.5259999999999718E-3</v>
      </c>
      <c r="K4" s="6"/>
      <c r="L4" s="1">
        <v>0.32740000000000002</v>
      </c>
      <c r="M4" s="1">
        <v>0.32550000000000001</v>
      </c>
      <c r="N4" s="8">
        <f>L4-M4</f>
        <v>1.9000000000000128E-3</v>
      </c>
      <c r="O4" s="7"/>
      <c r="P4" s="1">
        <v>0.3135</v>
      </c>
      <c r="Q4" s="1">
        <v>0.31319999999999998</v>
      </c>
      <c r="R4" s="8">
        <f>P4-Q4</f>
        <v>3.0000000000002247E-4</v>
      </c>
    </row>
    <row r="5" spans="1:18" s="2" customFormat="1">
      <c r="B5">
        <v>0</v>
      </c>
      <c r="C5">
        <v>-4</v>
      </c>
      <c r="D5" s="1">
        <v>45.504300000000001</v>
      </c>
      <c r="E5" s="1">
        <v>45.4285</v>
      </c>
      <c r="F5" s="5">
        <f t="shared" ref="F5:F65" si="0">D5-E5</f>
        <v>7.5800000000000978E-2</v>
      </c>
      <c r="G5" s="6"/>
      <c r="H5" s="1">
        <v>0.33025399999999999</v>
      </c>
      <c r="I5" s="1">
        <v>0.32958599999999999</v>
      </c>
      <c r="J5" s="5">
        <f t="shared" ref="J5:J65" si="1">H5-I5</f>
        <v>6.6800000000000193E-4</v>
      </c>
      <c r="K5" s="6"/>
      <c r="L5" s="1">
        <v>0.32769999999999999</v>
      </c>
      <c r="M5" s="1">
        <v>0.32940000000000003</v>
      </c>
      <c r="N5" s="8">
        <f t="shared" ref="N5:N65" si="2">L5-M5</f>
        <v>-1.7000000000000348E-3</v>
      </c>
      <c r="O5" s="7"/>
      <c r="P5" s="1">
        <v>0.3135</v>
      </c>
      <c r="Q5" s="1">
        <v>0.31669999999999998</v>
      </c>
      <c r="R5" s="8">
        <f t="shared" ref="R5:R65" si="3">P5-Q5</f>
        <v>-3.1999999999999806E-3</v>
      </c>
    </row>
    <row r="6" spans="1:18" s="2" customFormat="1">
      <c r="B6">
        <v>1</v>
      </c>
      <c r="C6">
        <v>-4</v>
      </c>
      <c r="D6" s="1">
        <v>45.589599999999997</v>
      </c>
      <c r="E6" s="1">
        <v>45.413200000000003</v>
      </c>
      <c r="F6" s="5">
        <f t="shared" si="0"/>
        <v>0.1763999999999939</v>
      </c>
      <c r="G6" s="6"/>
      <c r="H6" s="1">
        <v>0.33236300000000002</v>
      </c>
      <c r="I6" s="1">
        <v>0.32982099999999998</v>
      </c>
      <c r="J6" s="5">
        <f t="shared" si="1"/>
        <v>2.5420000000000442E-3</v>
      </c>
      <c r="K6" s="6"/>
      <c r="L6" s="1">
        <v>0.32769999999999999</v>
      </c>
      <c r="M6" s="1">
        <v>0.33179999999999998</v>
      </c>
      <c r="N6" s="8">
        <f t="shared" si="2"/>
        <v>-4.0999999999999925E-3</v>
      </c>
      <c r="O6" s="7"/>
      <c r="P6" s="1">
        <v>0.315</v>
      </c>
      <c r="Q6" s="1">
        <v>0.31819999999999998</v>
      </c>
      <c r="R6" s="8">
        <f t="shared" si="3"/>
        <v>-3.1999999999999806E-3</v>
      </c>
    </row>
    <row r="7" spans="1:18" s="2" customFormat="1">
      <c r="B7">
        <v>3</v>
      </c>
      <c r="C7">
        <v>-3</v>
      </c>
      <c r="D7" s="1">
        <v>45.858400000000003</v>
      </c>
      <c r="E7" s="1">
        <v>45.670999999999999</v>
      </c>
      <c r="F7" s="5">
        <f t="shared" si="0"/>
        <v>0.18740000000000379</v>
      </c>
      <c r="G7" s="6"/>
      <c r="H7" s="1">
        <v>0.33563799999999999</v>
      </c>
      <c r="I7" s="1">
        <v>0.33448499999999998</v>
      </c>
      <c r="J7" s="5">
        <f t="shared" si="1"/>
        <v>1.1530000000000151E-3</v>
      </c>
      <c r="K7" s="6"/>
      <c r="L7" s="1">
        <v>0.32229999999999998</v>
      </c>
      <c r="M7" s="1">
        <v>0.32279999999999998</v>
      </c>
      <c r="N7" s="8">
        <f t="shared" si="2"/>
        <v>-5.0000000000000044E-4</v>
      </c>
      <c r="O7" s="7"/>
      <c r="P7" s="1">
        <v>0.30959999999999999</v>
      </c>
      <c r="Q7" s="1">
        <v>0.31190000000000001</v>
      </c>
      <c r="R7" s="8">
        <f t="shared" si="3"/>
        <v>-2.3000000000000242E-3</v>
      </c>
    </row>
    <row r="8" spans="1:18" s="2" customFormat="1">
      <c r="B8">
        <v>2</v>
      </c>
      <c r="C8">
        <v>-3</v>
      </c>
      <c r="D8" s="1">
        <v>45.554499999999997</v>
      </c>
      <c r="E8" s="1">
        <v>45.509500000000003</v>
      </c>
      <c r="F8" s="5">
        <f t="shared" si="0"/>
        <v>4.49999999999946E-2</v>
      </c>
      <c r="G8" s="6"/>
      <c r="H8" s="1">
        <v>0.331897</v>
      </c>
      <c r="I8" s="1">
        <v>0.33151799999999998</v>
      </c>
      <c r="J8" s="5">
        <f t="shared" si="1"/>
        <v>3.7900000000001821E-4</v>
      </c>
      <c r="K8" s="6"/>
      <c r="L8" s="1">
        <v>0.32619999999999999</v>
      </c>
      <c r="M8" s="1">
        <v>0.33040000000000003</v>
      </c>
      <c r="N8" s="8">
        <f t="shared" si="2"/>
        <v>-4.200000000000037E-3</v>
      </c>
      <c r="O8" s="7"/>
      <c r="P8" s="1">
        <v>0.31330000000000002</v>
      </c>
      <c r="Q8" s="1">
        <v>0.31890000000000002</v>
      </c>
      <c r="R8" s="8">
        <f t="shared" si="3"/>
        <v>-5.5999999999999939E-3</v>
      </c>
    </row>
    <row r="9" spans="1:18" s="2" customFormat="1">
      <c r="B9">
        <v>1</v>
      </c>
      <c r="C9">
        <v>-3</v>
      </c>
      <c r="D9" s="1">
        <v>45.319499999999998</v>
      </c>
      <c r="E9" s="1">
        <v>45.272599999999997</v>
      </c>
      <c r="F9" s="5">
        <f t="shared" si="0"/>
        <v>4.690000000000083E-2</v>
      </c>
      <c r="G9" s="6"/>
      <c r="H9" s="1">
        <v>0.32673000000000002</v>
      </c>
      <c r="I9" s="1">
        <v>0.32848699999999997</v>
      </c>
      <c r="J9" s="5">
        <f t="shared" si="1"/>
        <v>-1.756999999999953E-3</v>
      </c>
      <c r="K9" s="6"/>
      <c r="L9" s="1">
        <v>0.33250000000000002</v>
      </c>
      <c r="M9" s="1">
        <v>0.33040000000000003</v>
      </c>
      <c r="N9" s="8">
        <f t="shared" si="2"/>
        <v>2.0999999999999908E-3</v>
      </c>
      <c r="O9" s="7"/>
      <c r="P9" s="1">
        <v>0.31890000000000002</v>
      </c>
      <c r="Q9" s="1">
        <v>0.31769999999999998</v>
      </c>
      <c r="R9" s="8">
        <f t="shared" si="3"/>
        <v>1.2000000000000344E-3</v>
      </c>
    </row>
    <row r="10" spans="1:18" s="2" customFormat="1">
      <c r="B10">
        <v>0</v>
      </c>
      <c r="C10">
        <v>-3</v>
      </c>
      <c r="D10" s="1">
        <v>45.238599999999998</v>
      </c>
      <c r="E10" s="1">
        <v>45.226700000000001</v>
      </c>
      <c r="F10" s="5">
        <f t="shared" si="0"/>
        <v>1.1899999999997135E-2</v>
      </c>
      <c r="G10" s="6"/>
      <c r="H10" s="1">
        <v>0.32656499999999999</v>
      </c>
      <c r="I10" s="1">
        <v>0.328708</v>
      </c>
      <c r="J10" s="5">
        <f t="shared" si="1"/>
        <v>-2.143000000000006E-3</v>
      </c>
      <c r="K10" s="6"/>
      <c r="L10" s="1">
        <v>0.33110000000000001</v>
      </c>
      <c r="M10" s="1">
        <v>0.32840000000000003</v>
      </c>
      <c r="N10" s="8">
        <f t="shared" si="2"/>
        <v>2.6999999999999802E-3</v>
      </c>
      <c r="O10" s="7"/>
      <c r="P10" s="1">
        <v>0.31690000000000002</v>
      </c>
      <c r="Q10" s="1">
        <v>0.31690000000000002</v>
      </c>
      <c r="R10" s="8">
        <f t="shared" si="3"/>
        <v>0</v>
      </c>
    </row>
    <row r="11" spans="1:18" s="2" customFormat="1">
      <c r="B11">
        <v>-1</v>
      </c>
      <c r="C11">
        <v>-3</v>
      </c>
      <c r="D11" s="1">
        <v>45.538600000000002</v>
      </c>
      <c r="E11" s="1">
        <v>45.494300000000003</v>
      </c>
      <c r="F11" s="5">
        <f t="shared" si="0"/>
        <v>4.4299999999999784E-2</v>
      </c>
      <c r="G11" s="6"/>
      <c r="H11" s="1">
        <v>0.331984</v>
      </c>
      <c r="I11" s="1">
        <v>0.33092100000000002</v>
      </c>
      <c r="J11" s="5">
        <f t="shared" si="1"/>
        <v>1.0629999999999806E-3</v>
      </c>
      <c r="K11" s="6"/>
      <c r="L11" s="1">
        <v>0.32529999999999998</v>
      </c>
      <c r="M11" s="1">
        <v>0.32619999999999999</v>
      </c>
      <c r="N11" s="8">
        <f t="shared" si="2"/>
        <v>-9.000000000000119E-4</v>
      </c>
      <c r="O11" s="7"/>
      <c r="P11" s="1">
        <v>0.31280000000000002</v>
      </c>
      <c r="Q11" s="1">
        <v>0.31369999999999998</v>
      </c>
      <c r="R11" s="8">
        <f t="shared" si="3"/>
        <v>-8.9999999999995639E-4</v>
      </c>
    </row>
    <row r="12" spans="1:18" s="2" customFormat="1">
      <c r="B12">
        <v>-2</v>
      </c>
      <c r="C12">
        <v>-3</v>
      </c>
      <c r="D12" s="1">
        <v>45.689900000000002</v>
      </c>
      <c r="E12" s="1">
        <v>45.472999999999999</v>
      </c>
      <c r="F12" s="5">
        <f t="shared" si="0"/>
        <v>0.21690000000000254</v>
      </c>
      <c r="G12" s="6"/>
      <c r="H12" s="1">
        <v>0.332903</v>
      </c>
      <c r="I12" s="1">
        <v>0.33137100000000003</v>
      </c>
      <c r="J12" s="5">
        <f t="shared" si="1"/>
        <v>1.5319999999999778E-3</v>
      </c>
      <c r="K12" s="6"/>
      <c r="L12" s="1">
        <v>0.32550000000000001</v>
      </c>
      <c r="M12" s="1">
        <v>0.32650000000000001</v>
      </c>
      <c r="N12" s="8">
        <f t="shared" si="2"/>
        <v>-1.0000000000000009E-3</v>
      </c>
      <c r="O12" s="7"/>
      <c r="P12" s="1">
        <v>0.31059999999999999</v>
      </c>
      <c r="Q12" s="1">
        <v>0.3145</v>
      </c>
      <c r="R12" s="8">
        <f t="shared" si="3"/>
        <v>-3.9000000000000146E-3</v>
      </c>
    </row>
    <row r="13" spans="1:18" s="2" customFormat="1">
      <c r="B13">
        <v>-3</v>
      </c>
      <c r="C13">
        <v>-3</v>
      </c>
      <c r="D13" s="1">
        <v>45.527099999999997</v>
      </c>
      <c r="E13" s="1">
        <v>45.435499999999998</v>
      </c>
      <c r="F13" s="5">
        <f t="shared" si="0"/>
        <v>9.1599999999999682E-2</v>
      </c>
      <c r="G13" s="6"/>
      <c r="H13" s="1">
        <v>0.33090700000000001</v>
      </c>
      <c r="I13" s="1">
        <v>0.33056099999999999</v>
      </c>
      <c r="J13" s="5">
        <f t="shared" si="1"/>
        <v>3.4600000000001296E-4</v>
      </c>
      <c r="K13" s="6"/>
      <c r="L13" s="1">
        <v>0.3286</v>
      </c>
      <c r="M13" s="1">
        <v>0.32750000000000001</v>
      </c>
      <c r="N13" s="8">
        <f t="shared" si="2"/>
        <v>1.0999999999999899E-3</v>
      </c>
      <c r="O13" s="7"/>
      <c r="P13" s="1">
        <v>0.31430000000000002</v>
      </c>
      <c r="Q13" s="1">
        <v>0.31530000000000002</v>
      </c>
      <c r="R13" s="8">
        <f t="shared" si="3"/>
        <v>-1.0000000000000009E-3</v>
      </c>
    </row>
    <row r="14" spans="1:18" s="2" customFormat="1">
      <c r="B14">
        <v>-4</v>
      </c>
      <c r="C14">
        <v>-2</v>
      </c>
      <c r="D14" s="1">
        <v>45.312899999999999</v>
      </c>
      <c r="E14" s="1">
        <v>45.244399999999999</v>
      </c>
      <c r="F14" s="5">
        <f t="shared" si="0"/>
        <v>6.8500000000000227E-2</v>
      </c>
      <c r="G14" s="6"/>
      <c r="H14" s="1">
        <v>0.32800699999999999</v>
      </c>
      <c r="I14" s="1">
        <v>0.329096</v>
      </c>
      <c r="J14" s="5">
        <f t="shared" si="1"/>
        <v>-1.0890000000000066E-3</v>
      </c>
      <c r="K14" s="6"/>
      <c r="L14" s="1">
        <v>0.33029999999999998</v>
      </c>
      <c r="M14" s="1">
        <v>0.32979999999999998</v>
      </c>
      <c r="N14" s="8">
        <f t="shared" si="2"/>
        <v>5.0000000000000044E-4</v>
      </c>
      <c r="O14" s="7"/>
      <c r="P14" s="1">
        <v>0.31469999999999998</v>
      </c>
      <c r="Q14" s="1">
        <v>0.3165</v>
      </c>
      <c r="R14" s="8">
        <f t="shared" si="3"/>
        <v>-1.8000000000000238E-3</v>
      </c>
    </row>
    <row r="15" spans="1:18" s="2" customFormat="1">
      <c r="B15">
        <v>-3</v>
      </c>
      <c r="C15">
        <v>-2</v>
      </c>
      <c r="D15" s="1">
        <v>45.578099999999999</v>
      </c>
      <c r="E15" s="1">
        <v>45.551200000000001</v>
      </c>
      <c r="F15" s="5">
        <f t="shared" si="0"/>
        <v>2.6899999999997704E-2</v>
      </c>
      <c r="G15" s="6"/>
      <c r="H15" s="1">
        <v>0.33154299999999998</v>
      </c>
      <c r="I15" s="1">
        <v>0.33387699999999998</v>
      </c>
      <c r="J15" s="5">
        <f t="shared" si="1"/>
        <v>-2.3340000000000027E-3</v>
      </c>
      <c r="K15" s="6"/>
      <c r="L15" s="1">
        <v>0.32769999999999999</v>
      </c>
      <c r="M15" s="1">
        <v>0.32550000000000001</v>
      </c>
      <c r="N15" s="8">
        <f t="shared" si="2"/>
        <v>2.1999999999999797E-3</v>
      </c>
      <c r="O15" s="7"/>
      <c r="P15" s="1">
        <v>0.314</v>
      </c>
      <c r="Q15" s="1">
        <v>0.31369999999999998</v>
      </c>
      <c r="R15" s="8">
        <f t="shared" si="3"/>
        <v>3.0000000000002247E-4</v>
      </c>
    </row>
    <row r="16" spans="1:18" s="2" customFormat="1">
      <c r="B16">
        <v>-2</v>
      </c>
      <c r="C16">
        <v>-2</v>
      </c>
      <c r="D16" s="1">
        <v>45.211199999999998</v>
      </c>
      <c r="E16" s="1">
        <v>45.138100000000001</v>
      </c>
      <c r="F16" s="5">
        <f t="shared" si="0"/>
        <v>7.3099999999996612E-2</v>
      </c>
      <c r="G16" s="6"/>
      <c r="H16" s="1">
        <v>0.327818</v>
      </c>
      <c r="I16" s="1">
        <v>0.32670199999999999</v>
      </c>
      <c r="J16" s="5">
        <f t="shared" si="1"/>
        <v>1.1160000000000059E-3</v>
      </c>
      <c r="K16" s="6"/>
      <c r="L16" s="1">
        <v>0.33040000000000003</v>
      </c>
      <c r="M16" s="1">
        <v>0.33110000000000001</v>
      </c>
      <c r="N16" s="8">
        <f t="shared" si="2"/>
        <v>-6.9999999999997842E-4</v>
      </c>
      <c r="O16" s="7"/>
      <c r="P16" s="1">
        <v>0.31790000000000002</v>
      </c>
      <c r="Q16" s="1">
        <v>0.31830000000000003</v>
      </c>
      <c r="R16" s="8">
        <f t="shared" si="3"/>
        <v>-4.0000000000001146E-4</v>
      </c>
    </row>
    <row r="17" spans="2:18" s="2" customFormat="1">
      <c r="B17">
        <v>-1</v>
      </c>
      <c r="C17">
        <v>-2</v>
      </c>
      <c r="D17" s="1">
        <v>45.322899999999997</v>
      </c>
      <c r="E17" s="1">
        <v>45.320599999999999</v>
      </c>
      <c r="F17" s="5">
        <f t="shared" si="0"/>
        <v>2.2999999999981924E-3</v>
      </c>
      <c r="G17" s="6"/>
      <c r="H17" s="1">
        <v>0.32844000000000001</v>
      </c>
      <c r="I17" s="1">
        <v>0.327627</v>
      </c>
      <c r="J17" s="5">
        <f t="shared" si="1"/>
        <v>8.1300000000000816E-4</v>
      </c>
      <c r="K17" s="6"/>
      <c r="L17" s="1">
        <v>0.3291</v>
      </c>
      <c r="M17" s="1">
        <v>0.32990000000000003</v>
      </c>
      <c r="N17" s="8">
        <f t="shared" si="2"/>
        <v>-8.0000000000002292E-4</v>
      </c>
      <c r="O17" s="7"/>
      <c r="P17" s="1">
        <v>0.31669999999999998</v>
      </c>
      <c r="Q17" s="1">
        <v>0.31690000000000002</v>
      </c>
      <c r="R17" s="8">
        <f t="shared" si="3"/>
        <v>-2.0000000000003348E-4</v>
      </c>
    </row>
    <row r="18" spans="2:18" s="2" customFormat="1">
      <c r="B18">
        <v>0</v>
      </c>
      <c r="C18">
        <v>-2</v>
      </c>
      <c r="D18" s="1">
        <v>45.052300000000002</v>
      </c>
      <c r="E18" s="1">
        <v>45.0518</v>
      </c>
      <c r="F18" s="5">
        <f t="shared" si="0"/>
        <v>5.0000000000238742E-4</v>
      </c>
      <c r="G18" s="6"/>
      <c r="H18" s="1">
        <v>0.32428699999999999</v>
      </c>
      <c r="I18" s="1">
        <v>0.32559900000000003</v>
      </c>
      <c r="J18" s="5">
        <f t="shared" si="1"/>
        <v>-1.3120000000000354E-3</v>
      </c>
      <c r="K18" s="6"/>
      <c r="L18" s="1">
        <v>0.33329999999999999</v>
      </c>
      <c r="M18" s="1">
        <v>0.33040000000000003</v>
      </c>
      <c r="N18" s="8">
        <f t="shared" si="2"/>
        <v>2.8999999999999582E-3</v>
      </c>
      <c r="O18" s="7"/>
      <c r="P18" s="1">
        <v>0.31919999999999998</v>
      </c>
      <c r="Q18" s="1">
        <v>0.31859999999999999</v>
      </c>
      <c r="R18" s="8">
        <f t="shared" si="3"/>
        <v>5.9999999999998943E-4</v>
      </c>
    </row>
    <row r="19" spans="2:18" s="2" customFormat="1">
      <c r="B19">
        <v>1</v>
      </c>
      <c r="C19">
        <v>-2</v>
      </c>
      <c r="D19" s="1">
        <v>45.101300000000002</v>
      </c>
      <c r="E19" s="1">
        <v>44.971200000000003</v>
      </c>
      <c r="F19" s="5">
        <f t="shared" si="0"/>
        <v>0.13009999999999877</v>
      </c>
      <c r="G19" s="6"/>
      <c r="H19" s="1">
        <v>0.326739</v>
      </c>
      <c r="I19" s="1">
        <v>0.324318</v>
      </c>
      <c r="J19" s="5">
        <f t="shared" si="1"/>
        <v>2.4210000000000065E-3</v>
      </c>
      <c r="K19" s="6"/>
      <c r="L19" s="1">
        <v>0.33169999999999999</v>
      </c>
      <c r="M19" s="1">
        <v>0.33250000000000002</v>
      </c>
      <c r="N19" s="8">
        <f t="shared" si="2"/>
        <v>-8.0000000000002292E-4</v>
      </c>
      <c r="O19" s="7"/>
      <c r="P19" s="1">
        <v>0.31940000000000002</v>
      </c>
      <c r="Q19" s="1">
        <v>0.32040000000000002</v>
      </c>
      <c r="R19" s="8">
        <f t="shared" si="3"/>
        <v>-1.0000000000000009E-3</v>
      </c>
    </row>
    <row r="20" spans="2:18" s="2" customFormat="1">
      <c r="B20">
        <v>2</v>
      </c>
      <c r="C20">
        <v>-2</v>
      </c>
      <c r="D20" s="1">
        <v>45.290199999999999</v>
      </c>
      <c r="E20" s="1">
        <v>45.220399999999998</v>
      </c>
      <c r="F20" s="5">
        <f t="shared" si="0"/>
        <v>6.980000000000075E-2</v>
      </c>
      <c r="G20" s="6"/>
      <c r="H20" s="1">
        <v>0.32791799999999999</v>
      </c>
      <c r="I20" s="1">
        <v>0.32799499999999998</v>
      </c>
      <c r="J20" s="5">
        <f t="shared" si="1"/>
        <v>-7.699999999999374E-5</v>
      </c>
      <c r="K20" s="6"/>
      <c r="L20" s="1">
        <v>0.3296</v>
      </c>
      <c r="M20" s="1">
        <v>0.32940000000000003</v>
      </c>
      <c r="N20" s="8">
        <f t="shared" si="2"/>
        <v>1.9999999999997797E-4</v>
      </c>
      <c r="O20" s="7"/>
      <c r="P20" s="1">
        <v>0.31780000000000003</v>
      </c>
      <c r="Q20" s="1">
        <v>0.31709999999999999</v>
      </c>
      <c r="R20" s="8">
        <f t="shared" si="3"/>
        <v>7.0000000000003393E-4</v>
      </c>
    </row>
    <row r="21" spans="2:18" s="2" customFormat="1">
      <c r="B21">
        <v>3</v>
      </c>
      <c r="C21">
        <v>-2</v>
      </c>
      <c r="D21" s="1">
        <v>45.393099999999997</v>
      </c>
      <c r="E21" s="1">
        <v>45.317999999999998</v>
      </c>
      <c r="F21" s="5">
        <f t="shared" si="0"/>
        <v>7.5099999999999056E-2</v>
      </c>
      <c r="G21" s="6"/>
      <c r="H21" s="1">
        <v>0.32969399999999999</v>
      </c>
      <c r="I21" s="1">
        <v>0.32978000000000002</v>
      </c>
      <c r="J21" s="5">
        <f t="shared" si="1"/>
        <v>-8.6000000000030496E-5</v>
      </c>
      <c r="K21" s="6"/>
      <c r="L21" s="1">
        <v>0.32719999999999999</v>
      </c>
      <c r="M21" s="1">
        <v>0.32600000000000001</v>
      </c>
      <c r="N21" s="8">
        <f t="shared" si="2"/>
        <v>1.1999999999999789E-3</v>
      </c>
      <c r="O21" s="7"/>
      <c r="P21" s="1">
        <v>0.315</v>
      </c>
      <c r="Q21" s="1">
        <v>0.313</v>
      </c>
      <c r="R21" s="8">
        <f t="shared" si="3"/>
        <v>2.0000000000000018E-3</v>
      </c>
    </row>
    <row r="22" spans="2:18" s="2" customFormat="1">
      <c r="B22">
        <v>4</v>
      </c>
      <c r="C22">
        <v>-2</v>
      </c>
      <c r="D22" s="1">
        <v>45.668500000000002</v>
      </c>
      <c r="E22" s="1">
        <v>45.617400000000004</v>
      </c>
      <c r="F22" s="5">
        <f t="shared" si="0"/>
        <v>5.1099999999998147E-2</v>
      </c>
      <c r="G22" s="6"/>
      <c r="H22" s="1">
        <v>0.332486</v>
      </c>
      <c r="I22" s="1">
        <v>0.333233</v>
      </c>
      <c r="J22" s="5">
        <f t="shared" si="1"/>
        <v>-7.4699999999999767E-4</v>
      </c>
      <c r="K22" s="6"/>
      <c r="L22" s="1">
        <v>0.32569999999999999</v>
      </c>
      <c r="M22" s="1">
        <v>0.32719999999999999</v>
      </c>
      <c r="N22" s="8">
        <f t="shared" si="2"/>
        <v>-1.5000000000000013E-3</v>
      </c>
      <c r="O22" s="7"/>
      <c r="P22" s="1">
        <v>0.31140000000000001</v>
      </c>
      <c r="Q22" s="1">
        <v>0.31530000000000002</v>
      </c>
      <c r="R22" s="8">
        <f t="shared" si="3"/>
        <v>-3.9000000000000146E-3</v>
      </c>
    </row>
    <row r="23" spans="2:18" s="2" customFormat="1">
      <c r="B23">
        <v>5</v>
      </c>
      <c r="C23">
        <v>-1</v>
      </c>
      <c r="D23" s="1">
        <v>45.802799999999998</v>
      </c>
      <c r="E23" s="1">
        <v>45.698</v>
      </c>
      <c r="F23" s="5">
        <f t="shared" si="0"/>
        <v>0.10479999999999734</v>
      </c>
      <c r="G23" s="6"/>
      <c r="H23" s="1">
        <v>0.33606999999999998</v>
      </c>
      <c r="I23" s="1">
        <v>0.335146</v>
      </c>
      <c r="J23" s="5">
        <f t="shared" si="1"/>
        <v>9.2399999999998039E-4</v>
      </c>
      <c r="K23" s="6"/>
      <c r="L23" s="1">
        <v>0.3241</v>
      </c>
      <c r="M23" s="1">
        <v>0.32550000000000001</v>
      </c>
      <c r="N23" s="8">
        <f t="shared" si="2"/>
        <v>-1.4000000000000123E-3</v>
      </c>
      <c r="O23" s="7"/>
      <c r="P23" s="1">
        <v>0.31059999999999999</v>
      </c>
      <c r="Q23" s="1">
        <v>0.3135</v>
      </c>
      <c r="R23" s="8">
        <f t="shared" si="3"/>
        <v>-2.9000000000000137E-3</v>
      </c>
    </row>
    <row r="24" spans="2:18" s="2" customFormat="1">
      <c r="B24">
        <v>4</v>
      </c>
      <c r="C24">
        <v>-1</v>
      </c>
      <c r="D24" s="1">
        <v>45.2301</v>
      </c>
      <c r="E24" s="1">
        <v>45.369599999999998</v>
      </c>
      <c r="F24" s="5">
        <f t="shared" si="0"/>
        <v>-0.13949999999999818</v>
      </c>
      <c r="G24" s="6"/>
      <c r="H24" s="1">
        <v>0.33097300000000002</v>
      </c>
      <c r="I24" s="1">
        <v>0.33117799999999997</v>
      </c>
      <c r="J24" s="5">
        <f t="shared" si="1"/>
        <v>-2.0499999999995522E-4</v>
      </c>
      <c r="K24" s="6"/>
      <c r="L24" s="1">
        <v>0.32619999999999999</v>
      </c>
      <c r="M24" s="1">
        <v>0.32700000000000001</v>
      </c>
      <c r="N24" s="8">
        <f t="shared" si="2"/>
        <v>-8.0000000000002292E-4</v>
      </c>
      <c r="O24" s="7"/>
      <c r="P24" s="1">
        <v>0.313</v>
      </c>
      <c r="Q24" s="1">
        <v>0.31330000000000002</v>
      </c>
      <c r="R24" s="8">
        <f t="shared" si="3"/>
        <v>-3.0000000000002247E-4</v>
      </c>
    </row>
    <row r="25" spans="2:18" s="2" customFormat="1">
      <c r="B25">
        <v>3</v>
      </c>
      <c r="C25">
        <v>-1</v>
      </c>
      <c r="D25" s="1">
        <v>45.285899999999998</v>
      </c>
      <c r="E25" s="1">
        <v>45.274700000000003</v>
      </c>
      <c r="F25" s="5">
        <f t="shared" si="0"/>
        <v>1.1199999999995214E-2</v>
      </c>
      <c r="G25" s="6"/>
      <c r="H25" s="1">
        <v>0.32913700000000001</v>
      </c>
      <c r="I25" s="1">
        <v>0.32834999999999998</v>
      </c>
      <c r="J25" s="5">
        <f t="shared" si="1"/>
        <v>7.8700000000003767E-4</v>
      </c>
      <c r="K25" s="6"/>
      <c r="L25" s="1">
        <v>0.32750000000000001</v>
      </c>
      <c r="M25" s="1">
        <v>0.32790000000000002</v>
      </c>
      <c r="N25" s="8">
        <f t="shared" si="2"/>
        <v>-4.0000000000001146E-4</v>
      </c>
      <c r="O25" s="7"/>
      <c r="P25" s="1">
        <v>0.31530000000000002</v>
      </c>
      <c r="Q25" s="1">
        <v>0.31469999999999998</v>
      </c>
      <c r="R25" s="8">
        <f t="shared" si="3"/>
        <v>6.0000000000004494E-4</v>
      </c>
    </row>
    <row r="26" spans="2:18" s="2" customFormat="1">
      <c r="B26">
        <v>2</v>
      </c>
      <c r="C26">
        <v>-1</v>
      </c>
      <c r="D26" s="1">
        <v>44.970399999999998</v>
      </c>
      <c r="E26" s="1">
        <v>45.067700000000002</v>
      </c>
      <c r="F26" s="5">
        <f t="shared" si="0"/>
        <v>-9.7300000000004161E-2</v>
      </c>
      <c r="G26" s="6"/>
      <c r="H26" s="1">
        <v>0.327096</v>
      </c>
      <c r="I26" s="1">
        <v>0.32645000000000002</v>
      </c>
      <c r="J26" s="5">
        <f t="shared" si="1"/>
        <v>6.4599999999997992E-4</v>
      </c>
      <c r="K26" s="6"/>
      <c r="L26" s="1">
        <v>0.33040000000000003</v>
      </c>
      <c r="M26" s="1">
        <v>0.3286</v>
      </c>
      <c r="N26" s="8">
        <f t="shared" si="2"/>
        <v>1.8000000000000238E-3</v>
      </c>
      <c r="O26" s="7"/>
      <c r="P26" s="1">
        <v>0.31690000000000002</v>
      </c>
      <c r="Q26" s="1">
        <v>0.316</v>
      </c>
      <c r="R26" s="8">
        <f t="shared" si="3"/>
        <v>9.000000000000119E-4</v>
      </c>
    </row>
    <row r="27" spans="2:18" s="2" customFormat="1">
      <c r="B27">
        <v>1</v>
      </c>
      <c r="C27">
        <v>-1</v>
      </c>
      <c r="D27" s="1">
        <v>45.062800000000003</v>
      </c>
      <c r="E27" s="1">
        <v>45.024299999999997</v>
      </c>
      <c r="F27" s="5">
        <f t="shared" si="0"/>
        <v>3.8500000000006196E-2</v>
      </c>
      <c r="G27" s="6"/>
      <c r="H27" s="1">
        <v>0.32525300000000001</v>
      </c>
      <c r="I27" s="1">
        <v>0.32445299999999999</v>
      </c>
      <c r="J27" s="5">
        <f t="shared" si="1"/>
        <v>8.0000000000002292E-4</v>
      </c>
      <c r="K27" s="6"/>
      <c r="L27" s="1">
        <v>0.33329999999999999</v>
      </c>
      <c r="M27" s="1">
        <v>0.33179999999999998</v>
      </c>
      <c r="N27" s="8">
        <f t="shared" si="2"/>
        <v>1.5000000000000013E-3</v>
      </c>
      <c r="O27" s="7"/>
      <c r="P27" s="1">
        <v>0.31940000000000002</v>
      </c>
      <c r="Q27" s="1">
        <v>0.31919999999999998</v>
      </c>
      <c r="R27" s="8">
        <f t="shared" si="3"/>
        <v>2.0000000000003348E-4</v>
      </c>
    </row>
    <row r="28" spans="2:18" s="2" customFormat="1">
      <c r="B28">
        <v>0</v>
      </c>
      <c r="C28">
        <v>-1</v>
      </c>
      <c r="D28" s="1">
        <v>45.022500000000001</v>
      </c>
      <c r="E28" s="1">
        <v>44.994</v>
      </c>
      <c r="F28" s="5">
        <f t="shared" si="0"/>
        <v>2.850000000000108E-2</v>
      </c>
      <c r="G28" s="6"/>
      <c r="H28" s="1">
        <v>0.32366899999999998</v>
      </c>
      <c r="I28" s="1">
        <v>0.32452399999999998</v>
      </c>
      <c r="J28" s="5">
        <f t="shared" si="1"/>
        <v>-8.5499999999999465E-4</v>
      </c>
      <c r="K28" s="6"/>
      <c r="L28" s="1">
        <v>0.33479999999999999</v>
      </c>
      <c r="M28" s="1">
        <v>0.33300000000000002</v>
      </c>
      <c r="N28" s="8">
        <f t="shared" si="2"/>
        <v>1.7999999999999683E-3</v>
      </c>
      <c r="O28" s="7"/>
      <c r="P28" s="1">
        <v>0.3216</v>
      </c>
      <c r="Q28" s="1">
        <v>0.3206</v>
      </c>
      <c r="R28" s="8">
        <f t="shared" si="3"/>
        <v>1.0000000000000009E-3</v>
      </c>
    </row>
    <row r="29" spans="2:18" s="2" customFormat="1">
      <c r="B29">
        <v>-1</v>
      </c>
      <c r="C29">
        <v>-1</v>
      </c>
      <c r="D29" s="1">
        <v>45.134500000000003</v>
      </c>
      <c r="E29" s="1">
        <v>44.995600000000003</v>
      </c>
      <c r="F29" s="5">
        <f t="shared" si="0"/>
        <v>0.13889999999999958</v>
      </c>
      <c r="G29" s="6"/>
      <c r="H29" s="1">
        <v>0.32618000000000003</v>
      </c>
      <c r="I29" s="1">
        <v>0.32474999999999998</v>
      </c>
      <c r="J29" s="5">
        <f t="shared" si="1"/>
        <v>1.4300000000000423E-3</v>
      </c>
      <c r="K29" s="6"/>
      <c r="L29" s="1">
        <v>0.33229999999999998</v>
      </c>
      <c r="M29" s="1">
        <v>0.33040000000000003</v>
      </c>
      <c r="N29" s="8">
        <f t="shared" si="2"/>
        <v>1.8999999999999573E-3</v>
      </c>
      <c r="O29" s="7"/>
      <c r="P29" s="1">
        <v>0.31900000000000001</v>
      </c>
      <c r="Q29" s="1">
        <v>0.31850000000000001</v>
      </c>
      <c r="R29" s="8">
        <f t="shared" si="3"/>
        <v>5.0000000000000044E-4</v>
      </c>
    </row>
    <row r="30" spans="2:18" s="2" customFormat="1">
      <c r="B30">
        <v>-2</v>
      </c>
      <c r="C30">
        <v>-1</v>
      </c>
      <c r="D30" s="1">
        <v>44.962000000000003</v>
      </c>
      <c r="E30" s="1">
        <v>44.889899999999997</v>
      </c>
      <c r="F30" s="5">
        <f t="shared" si="0"/>
        <v>7.2100000000006048E-2</v>
      </c>
      <c r="G30" s="6"/>
      <c r="H30" s="1">
        <v>0.324434</v>
      </c>
      <c r="I30" s="1">
        <v>0.32322899999999999</v>
      </c>
      <c r="J30" s="5">
        <f t="shared" si="1"/>
        <v>1.2050000000000116E-3</v>
      </c>
      <c r="K30" s="6"/>
      <c r="L30" s="1">
        <v>0.33139999999999997</v>
      </c>
      <c r="M30" s="1">
        <v>0.33400000000000002</v>
      </c>
      <c r="N30" s="8">
        <f t="shared" si="2"/>
        <v>-2.6000000000000467E-3</v>
      </c>
      <c r="O30" s="7"/>
      <c r="P30" s="1">
        <v>0.31919999999999998</v>
      </c>
      <c r="Q30" s="1">
        <v>0.32179999999999997</v>
      </c>
      <c r="R30" s="8">
        <f t="shared" si="3"/>
        <v>-2.5999999999999912E-3</v>
      </c>
    </row>
    <row r="31" spans="2:18" s="2" customFormat="1">
      <c r="B31">
        <v>-3</v>
      </c>
      <c r="C31">
        <v>-1</v>
      </c>
      <c r="D31" s="1">
        <v>45.500700000000002</v>
      </c>
      <c r="E31" s="1">
        <v>45.372599999999998</v>
      </c>
      <c r="F31" s="5">
        <f t="shared" si="0"/>
        <v>0.12810000000000343</v>
      </c>
      <c r="G31" s="6"/>
      <c r="H31" s="1">
        <v>0.33236599999999999</v>
      </c>
      <c r="I31" s="1">
        <v>0.330069</v>
      </c>
      <c r="J31" s="5">
        <f t="shared" si="1"/>
        <v>2.2969999999999935E-3</v>
      </c>
      <c r="K31" s="6"/>
      <c r="L31" s="1">
        <v>0.32700000000000001</v>
      </c>
      <c r="M31" s="1">
        <v>0.32790000000000002</v>
      </c>
      <c r="N31" s="8">
        <f t="shared" si="2"/>
        <v>-9.000000000000119E-4</v>
      </c>
      <c r="O31" s="7"/>
      <c r="P31" s="1">
        <v>0.314</v>
      </c>
      <c r="Q31" s="1">
        <v>0.31340000000000001</v>
      </c>
      <c r="R31" s="8">
        <f t="shared" si="3"/>
        <v>5.9999999999998943E-4</v>
      </c>
    </row>
    <row r="32" spans="2:18" s="2" customFormat="1">
      <c r="B32">
        <v>-4</v>
      </c>
      <c r="C32">
        <v>-1</v>
      </c>
      <c r="D32" s="1">
        <v>45.493699999999997</v>
      </c>
      <c r="E32" s="1">
        <v>45.275700000000001</v>
      </c>
      <c r="F32" s="5">
        <f t="shared" si="0"/>
        <v>0.21799999999999642</v>
      </c>
      <c r="G32" s="6"/>
      <c r="H32" s="1">
        <v>0.33203100000000002</v>
      </c>
      <c r="I32" s="1">
        <v>0.33066499999999999</v>
      </c>
      <c r="J32" s="5">
        <f t="shared" si="1"/>
        <v>1.3660000000000339E-3</v>
      </c>
      <c r="K32" s="6"/>
      <c r="L32" s="1">
        <v>0.32619999999999999</v>
      </c>
      <c r="M32" s="1">
        <v>0.32469999999999999</v>
      </c>
      <c r="N32" s="8">
        <f t="shared" si="2"/>
        <v>1.5000000000000013E-3</v>
      </c>
      <c r="O32" s="7"/>
      <c r="P32" s="1">
        <v>0.31240000000000001</v>
      </c>
      <c r="Q32" s="1">
        <v>0.31190000000000001</v>
      </c>
      <c r="R32" s="8">
        <f t="shared" si="3"/>
        <v>5.0000000000000044E-4</v>
      </c>
    </row>
    <row r="33" spans="2:18" s="2" customFormat="1">
      <c r="B33">
        <v>-5</v>
      </c>
      <c r="C33">
        <v>-1</v>
      </c>
      <c r="D33" s="1">
        <v>45.585599999999999</v>
      </c>
      <c r="E33" s="1">
        <v>45.497900000000001</v>
      </c>
      <c r="F33" s="5">
        <f t="shared" si="0"/>
        <v>8.7699999999998113E-2</v>
      </c>
      <c r="G33" s="6"/>
      <c r="H33" s="1">
        <v>0.333505</v>
      </c>
      <c r="I33" s="1">
        <v>0.33304</v>
      </c>
      <c r="J33" s="5">
        <f t="shared" si="1"/>
        <v>4.649999999999932E-4</v>
      </c>
      <c r="K33" s="6"/>
      <c r="L33" s="1">
        <v>0.32690000000000002</v>
      </c>
      <c r="M33" s="1">
        <v>0.32550000000000001</v>
      </c>
      <c r="N33" s="8">
        <f t="shared" si="2"/>
        <v>1.4000000000000123E-3</v>
      </c>
      <c r="O33" s="7"/>
      <c r="P33" s="1">
        <v>0.31369999999999998</v>
      </c>
      <c r="Q33" s="1">
        <v>0.313</v>
      </c>
      <c r="R33" s="8">
        <f t="shared" si="3"/>
        <v>6.9999999999997842E-4</v>
      </c>
    </row>
    <row r="34" spans="2:18" s="2" customFormat="1">
      <c r="B34">
        <v>-5</v>
      </c>
      <c r="C34">
        <v>0</v>
      </c>
      <c r="D34" s="1">
        <v>45.415999999999997</v>
      </c>
      <c r="E34" s="1">
        <v>45.367100000000001</v>
      </c>
      <c r="F34" s="5">
        <f t="shared" si="0"/>
        <v>4.8899999999996169E-2</v>
      </c>
      <c r="G34" s="6"/>
      <c r="H34" s="1">
        <v>0.33149699999999999</v>
      </c>
      <c r="I34" s="1">
        <v>0.33167600000000003</v>
      </c>
      <c r="J34" s="5">
        <f t="shared" si="1"/>
        <v>-1.7900000000004024E-4</v>
      </c>
      <c r="K34" s="6"/>
      <c r="L34" s="1">
        <v>0.32590000000000002</v>
      </c>
      <c r="M34" s="1">
        <v>0.32500000000000001</v>
      </c>
      <c r="N34" s="8">
        <f t="shared" si="2"/>
        <v>9.000000000000119E-4</v>
      </c>
      <c r="O34" s="7"/>
      <c r="P34" s="1">
        <v>0.31259999999999999</v>
      </c>
      <c r="Q34" s="1">
        <v>0.31159999999999999</v>
      </c>
      <c r="R34" s="8">
        <f t="shared" si="3"/>
        <v>1.0000000000000009E-3</v>
      </c>
    </row>
    <row r="35" spans="2:18" s="2" customFormat="1">
      <c r="B35">
        <v>-4</v>
      </c>
      <c r="C35">
        <v>0</v>
      </c>
      <c r="D35" s="1">
        <v>45.372500000000002</v>
      </c>
      <c r="E35" s="1">
        <v>45.256799999999998</v>
      </c>
      <c r="F35" s="5">
        <f t="shared" si="0"/>
        <v>0.11570000000000391</v>
      </c>
      <c r="G35" s="6"/>
      <c r="H35" s="1">
        <v>0.33033800000000002</v>
      </c>
      <c r="I35" s="1">
        <v>0.32994000000000001</v>
      </c>
      <c r="J35" s="5">
        <f t="shared" si="1"/>
        <v>3.9800000000000946E-4</v>
      </c>
      <c r="K35" s="6"/>
      <c r="L35" s="1">
        <v>0.32840000000000003</v>
      </c>
      <c r="M35" s="1">
        <v>0.32700000000000001</v>
      </c>
      <c r="N35" s="8">
        <f t="shared" si="2"/>
        <v>1.4000000000000123E-3</v>
      </c>
      <c r="O35" s="7"/>
      <c r="P35" s="1">
        <v>0.31380000000000002</v>
      </c>
      <c r="Q35" s="1">
        <v>0.315</v>
      </c>
      <c r="R35" s="8">
        <f t="shared" si="3"/>
        <v>-1.1999999999999789E-3</v>
      </c>
    </row>
    <row r="36" spans="2:18" s="2" customFormat="1">
      <c r="B36">
        <v>-3</v>
      </c>
      <c r="C36">
        <v>0</v>
      </c>
      <c r="D36" s="1">
        <v>45.237099999999998</v>
      </c>
      <c r="E36" s="1">
        <v>45.334699999999998</v>
      </c>
      <c r="F36" s="5">
        <f t="shared" si="0"/>
        <v>-9.7599999999999909E-2</v>
      </c>
      <c r="G36" s="6"/>
      <c r="H36" s="1">
        <v>0.32983600000000002</v>
      </c>
      <c r="I36" s="1">
        <v>0.33022099999999999</v>
      </c>
      <c r="J36" s="5">
        <f t="shared" si="1"/>
        <v>-3.849999999999687E-4</v>
      </c>
      <c r="K36" s="6"/>
      <c r="L36" s="1">
        <v>0.32640000000000002</v>
      </c>
      <c r="M36" s="1">
        <v>0.32690000000000002</v>
      </c>
      <c r="N36" s="8">
        <f t="shared" si="2"/>
        <v>-5.0000000000000044E-4</v>
      </c>
      <c r="O36" s="7"/>
      <c r="P36" s="1">
        <v>0.314</v>
      </c>
      <c r="Q36" s="1">
        <v>0.315</v>
      </c>
      <c r="R36" s="8">
        <f t="shared" si="3"/>
        <v>-1.0000000000000009E-3</v>
      </c>
    </row>
    <row r="37" spans="2:18" s="2" customFormat="1">
      <c r="B37">
        <v>-2</v>
      </c>
      <c r="C37">
        <v>0</v>
      </c>
      <c r="D37" s="1">
        <v>44.543900000000001</v>
      </c>
      <c r="E37" s="1">
        <v>44.722999999999999</v>
      </c>
      <c r="F37" s="5">
        <f t="shared" si="0"/>
        <v>-0.17909999999999826</v>
      </c>
      <c r="G37" s="6"/>
      <c r="H37" s="1">
        <v>0.32260899999999998</v>
      </c>
      <c r="I37" s="1">
        <v>0.32326300000000002</v>
      </c>
      <c r="J37" s="5">
        <f t="shared" si="1"/>
        <v>-6.5400000000004344E-4</v>
      </c>
      <c r="K37" s="6"/>
      <c r="L37" s="1">
        <v>0.33279999999999998</v>
      </c>
      <c r="M37" s="1">
        <v>0.33090000000000003</v>
      </c>
      <c r="N37" s="8">
        <f t="shared" si="2"/>
        <v>1.8999999999999573E-3</v>
      </c>
      <c r="O37" s="7"/>
      <c r="P37" s="1">
        <v>0.31990000000000002</v>
      </c>
      <c r="Q37" s="1">
        <v>0.31859999999999999</v>
      </c>
      <c r="R37" s="8">
        <f t="shared" si="3"/>
        <v>1.3000000000000234E-3</v>
      </c>
    </row>
    <row r="38" spans="2:18" s="2" customFormat="1">
      <c r="B38">
        <v>-1</v>
      </c>
      <c r="C38">
        <v>0</v>
      </c>
      <c r="D38" s="1">
        <v>45.202199999999998</v>
      </c>
      <c r="E38" s="1">
        <v>44.959099999999999</v>
      </c>
      <c r="F38" s="5">
        <f t="shared" si="0"/>
        <v>0.24309999999999832</v>
      </c>
      <c r="G38" s="6"/>
      <c r="H38" s="1">
        <v>0.32552500000000001</v>
      </c>
      <c r="I38" s="1">
        <v>0.32420900000000002</v>
      </c>
      <c r="J38" s="5">
        <f t="shared" si="1"/>
        <v>1.3159999999999838E-3</v>
      </c>
      <c r="K38" s="6"/>
      <c r="L38" s="1">
        <v>0.33139999999999997</v>
      </c>
      <c r="M38" s="1">
        <v>0.33479999999999999</v>
      </c>
      <c r="N38" s="8">
        <f t="shared" si="2"/>
        <v>-3.4000000000000141E-3</v>
      </c>
      <c r="O38" s="7"/>
      <c r="P38" s="1">
        <v>0.31790000000000002</v>
      </c>
      <c r="Q38" s="1">
        <v>0.32250000000000001</v>
      </c>
      <c r="R38" s="8">
        <f t="shared" si="3"/>
        <v>-4.599999999999993E-3</v>
      </c>
    </row>
    <row r="39" spans="2:18" s="2" customFormat="1">
      <c r="B39">
        <v>0</v>
      </c>
      <c r="C39">
        <v>0</v>
      </c>
      <c r="D39" s="1">
        <v>45.064100000000003</v>
      </c>
      <c r="E39" s="1">
        <v>45.085799999999999</v>
      </c>
      <c r="F39" s="5">
        <f t="shared" si="0"/>
        <v>-2.1699999999995612E-2</v>
      </c>
      <c r="G39" s="6"/>
      <c r="H39" s="1">
        <v>0.32429599999999997</v>
      </c>
      <c r="I39" s="1">
        <v>0.32719500000000001</v>
      </c>
      <c r="J39" s="5">
        <f t="shared" si="1"/>
        <v>-2.8990000000000404E-3</v>
      </c>
      <c r="K39" s="6"/>
      <c r="L39" s="1">
        <v>0.33350000000000002</v>
      </c>
      <c r="M39" s="1">
        <v>0.3301</v>
      </c>
      <c r="N39" s="8">
        <f t="shared" si="2"/>
        <v>3.4000000000000141E-3</v>
      </c>
      <c r="O39" s="7"/>
      <c r="P39" s="1">
        <v>0.32029999999999997</v>
      </c>
      <c r="Q39" s="1">
        <v>0.31859999999999999</v>
      </c>
      <c r="R39" s="8">
        <f t="shared" si="3"/>
        <v>1.6999999999999793E-3</v>
      </c>
    </row>
    <row r="40" spans="2:18" s="2" customFormat="1">
      <c r="B40">
        <v>1</v>
      </c>
      <c r="C40">
        <v>0</v>
      </c>
      <c r="D40" s="1">
        <v>45.174700000000001</v>
      </c>
      <c r="E40" s="1">
        <v>45.251199999999997</v>
      </c>
      <c r="F40" s="5">
        <f t="shared" si="0"/>
        <v>-7.6499999999995794E-2</v>
      </c>
      <c r="G40" s="6"/>
      <c r="H40" s="1">
        <v>0.32625799999999999</v>
      </c>
      <c r="I40" s="1">
        <v>0.32605699999999999</v>
      </c>
      <c r="J40" s="5">
        <f t="shared" si="1"/>
        <v>2.0100000000000673E-4</v>
      </c>
      <c r="K40" s="6"/>
      <c r="L40" s="1">
        <v>0.33279999999999998</v>
      </c>
      <c r="M40" s="1">
        <v>0.33229999999999998</v>
      </c>
      <c r="N40" s="8">
        <f t="shared" si="2"/>
        <v>5.0000000000000044E-4</v>
      </c>
      <c r="O40" s="7"/>
      <c r="P40" s="1">
        <v>0.31890000000000002</v>
      </c>
      <c r="Q40" s="1">
        <v>0.3196</v>
      </c>
      <c r="R40" s="8">
        <f t="shared" si="3"/>
        <v>-6.9999999999997842E-4</v>
      </c>
    </row>
    <row r="41" spans="2:18" s="2" customFormat="1">
      <c r="B41">
        <v>2</v>
      </c>
      <c r="C41">
        <v>0</v>
      </c>
      <c r="D41" s="1">
        <v>45.195999999999998</v>
      </c>
      <c r="E41" s="1">
        <v>45.233899999999998</v>
      </c>
      <c r="F41" s="5">
        <f t="shared" si="0"/>
        <v>-3.7900000000000489E-2</v>
      </c>
      <c r="G41" s="6"/>
      <c r="H41" s="1">
        <v>0.32811200000000001</v>
      </c>
      <c r="I41" s="1">
        <v>0.32860200000000001</v>
      </c>
      <c r="J41" s="5">
        <f t="shared" si="1"/>
        <v>-4.8999999999999044E-4</v>
      </c>
      <c r="K41" s="6"/>
      <c r="L41" s="1">
        <v>0.32990000000000003</v>
      </c>
      <c r="M41" s="1">
        <v>0.32890000000000003</v>
      </c>
      <c r="N41" s="8">
        <f t="shared" si="2"/>
        <v>1.0000000000000009E-3</v>
      </c>
      <c r="O41" s="7"/>
      <c r="P41" s="1">
        <v>0.3165</v>
      </c>
      <c r="Q41" s="1">
        <v>0.31619999999999998</v>
      </c>
      <c r="R41" s="8">
        <f t="shared" si="3"/>
        <v>3.0000000000002247E-4</v>
      </c>
    </row>
    <row r="42" spans="2:18" s="2" customFormat="1">
      <c r="B42">
        <v>3</v>
      </c>
      <c r="C42">
        <v>0</v>
      </c>
      <c r="D42" s="1">
        <v>45.113799999999998</v>
      </c>
      <c r="E42" s="1">
        <v>45.213099999999997</v>
      </c>
      <c r="F42" s="5">
        <f t="shared" si="0"/>
        <v>-9.92999999999995E-2</v>
      </c>
      <c r="G42" s="6"/>
      <c r="H42" s="1">
        <v>0.32910299999999998</v>
      </c>
      <c r="I42" s="1">
        <v>0.32869300000000001</v>
      </c>
      <c r="J42" s="5">
        <f t="shared" si="1"/>
        <v>4.0999999999996595E-4</v>
      </c>
      <c r="K42" s="6"/>
      <c r="L42" s="1">
        <v>0.3291</v>
      </c>
      <c r="M42" s="1">
        <v>0.32640000000000002</v>
      </c>
      <c r="N42" s="8">
        <f t="shared" si="2"/>
        <v>2.6999999999999802E-3</v>
      </c>
      <c r="O42" s="7"/>
      <c r="P42" s="1">
        <v>0.31669999999999998</v>
      </c>
      <c r="Q42" s="1">
        <v>0.31380000000000002</v>
      </c>
      <c r="R42" s="8">
        <f t="shared" si="3"/>
        <v>2.8999999999999582E-3</v>
      </c>
    </row>
    <row r="43" spans="2:18" s="2" customFormat="1">
      <c r="B43">
        <v>4</v>
      </c>
      <c r="C43">
        <v>0</v>
      </c>
      <c r="D43" s="1">
        <v>45.697600000000001</v>
      </c>
      <c r="E43" s="1">
        <v>45.571100000000001</v>
      </c>
      <c r="F43" s="5">
        <f t="shared" si="0"/>
        <v>0.12650000000000006</v>
      </c>
      <c r="G43" s="6"/>
      <c r="H43" s="1">
        <v>0.33268500000000001</v>
      </c>
      <c r="I43" s="1">
        <v>0.33274799999999999</v>
      </c>
      <c r="J43" s="5">
        <f t="shared" si="1"/>
        <v>-6.2999999999979739E-5</v>
      </c>
      <c r="K43" s="6"/>
      <c r="L43" s="1">
        <v>0.32550000000000001</v>
      </c>
      <c r="M43" s="1">
        <v>0.32590000000000002</v>
      </c>
      <c r="N43" s="8">
        <f t="shared" si="2"/>
        <v>-4.0000000000001146E-4</v>
      </c>
      <c r="O43" s="7"/>
      <c r="P43" s="1">
        <v>0.31159999999999999</v>
      </c>
      <c r="Q43" s="1">
        <v>0.31380000000000002</v>
      </c>
      <c r="R43" s="8">
        <f t="shared" si="3"/>
        <v>-2.2000000000000353E-3</v>
      </c>
    </row>
    <row r="44" spans="2:18" s="2" customFormat="1">
      <c r="B44">
        <v>5</v>
      </c>
      <c r="C44">
        <v>0</v>
      </c>
      <c r="D44" s="1">
        <v>45.6706</v>
      </c>
      <c r="E44" s="1">
        <v>45.770299999999999</v>
      </c>
      <c r="F44" s="5">
        <f t="shared" si="0"/>
        <v>-9.9699999999998568E-2</v>
      </c>
      <c r="G44" s="6"/>
      <c r="H44" s="1">
        <v>0.33486300000000002</v>
      </c>
      <c r="I44" s="1">
        <v>0.33661200000000002</v>
      </c>
      <c r="J44" s="5">
        <f t="shared" si="1"/>
        <v>-1.7490000000000006E-3</v>
      </c>
      <c r="K44" s="6"/>
      <c r="L44" s="1">
        <v>0.3231</v>
      </c>
      <c r="M44" s="1">
        <v>0.32390000000000002</v>
      </c>
      <c r="N44" s="8">
        <f t="shared" si="2"/>
        <v>-8.0000000000002292E-4</v>
      </c>
      <c r="O44" s="7"/>
      <c r="P44" s="1">
        <v>0.31109999999999999</v>
      </c>
      <c r="Q44" s="1">
        <v>0.31240000000000001</v>
      </c>
      <c r="R44" s="8">
        <f t="shared" si="3"/>
        <v>-1.3000000000000234E-3</v>
      </c>
    </row>
    <row r="45" spans="2:18" s="2" customFormat="1">
      <c r="B45">
        <v>5</v>
      </c>
      <c r="C45">
        <v>1</v>
      </c>
      <c r="D45" s="1">
        <v>45.292700000000004</v>
      </c>
      <c r="E45" s="1">
        <v>45.280099999999997</v>
      </c>
      <c r="F45" s="5">
        <f t="shared" si="0"/>
        <v>1.2600000000006162E-2</v>
      </c>
      <c r="G45" s="6"/>
      <c r="H45" s="1">
        <v>0.333287</v>
      </c>
      <c r="I45" s="1">
        <v>0.331617</v>
      </c>
      <c r="J45" s="5">
        <f t="shared" si="1"/>
        <v>1.6700000000000048E-3</v>
      </c>
      <c r="K45" s="6"/>
      <c r="L45" s="1">
        <v>0.32450000000000001</v>
      </c>
      <c r="M45" s="1">
        <v>0.32490000000000002</v>
      </c>
      <c r="N45" s="8">
        <f t="shared" si="2"/>
        <v>-4.0000000000001146E-4</v>
      </c>
      <c r="O45" s="7"/>
      <c r="P45" s="1">
        <v>0.31140000000000001</v>
      </c>
      <c r="Q45" s="1">
        <v>0.31140000000000001</v>
      </c>
      <c r="R45" s="8">
        <f t="shared" si="3"/>
        <v>0</v>
      </c>
    </row>
    <row r="46" spans="2:18" s="2" customFormat="1">
      <c r="B46">
        <v>4</v>
      </c>
      <c r="C46">
        <v>1</v>
      </c>
      <c r="D46" s="1">
        <v>43.985999999999997</v>
      </c>
      <c r="E46" s="1">
        <v>43.723799999999997</v>
      </c>
      <c r="F46" s="5">
        <f t="shared" si="0"/>
        <v>0.26219999999999999</v>
      </c>
      <c r="G46" s="6"/>
      <c r="H46" s="1">
        <v>0.32662400000000003</v>
      </c>
      <c r="I46" s="1">
        <v>0.32446199999999997</v>
      </c>
      <c r="J46" s="5">
        <f t="shared" si="1"/>
        <v>2.1620000000000528E-3</v>
      </c>
      <c r="K46" s="6"/>
      <c r="L46" s="1">
        <v>0.3226</v>
      </c>
      <c r="M46" s="1">
        <v>0.32469999999999999</v>
      </c>
      <c r="N46" s="8">
        <f t="shared" si="2"/>
        <v>-2.0999999999999908E-3</v>
      </c>
      <c r="O46" s="7"/>
      <c r="P46" s="1">
        <v>0.30990000000000001</v>
      </c>
      <c r="Q46" s="1">
        <v>0.31140000000000001</v>
      </c>
      <c r="R46" s="8">
        <f t="shared" si="3"/>
        <v>-1.5000000000000013E-3</v>
      </c>
    </row>
    <row r="47" spans="2:18" s="2" customFormat="1">
      <c r="B47">
        <v>3</v>
      </c>
      <c r="C47">
        <v>1</v>
      </c>
      <c r="D47" s="1">
        <v>41.117800000000003</v>
      </c>
      <c r="E47" s="1">
        <v>42.749400000000001</v>
      </c>
      <c r="F47" s="5">
        <f t="shared" si="0"/>
        <v>-1.6315999999999988</v>
      </c>
      <c r="G47" s="6"/>
      <c r="H47" s="1">
        <v>0.31507400000000002</v>
      </c>
      <c r="I47" s="1">
        <v>0.31500099999999998</v>
      </c>
      <c r="J47" s="5">
        <f t="shared" si="1"/>
        <v>7.3000000000045251E-5</v>
      </c>
      <c r="K47" s="6"/>
      <c r="L47" s="1">
        <v>0.32600000000000001</v>
      </c>
      <c r="M47" s="1">
        <v>0.32619999999999999</v>
      </c>
      <c r="N47" s="8">
        <f t="shared" si="2"/>
        <v>-1.9999999999997797E-4</v>
      </c>
      <c r="O47" s="7"/>
      <c r="P47" s="1">
        <v>0.31330000000000002</v>
      </c>
      <c r="Q47" s="1">
        <v>0.31330000000000002</v>
      </c>
      <c r="R47" s="8">
        <f t="shared" si="3"/>
        <v>0</v>
      </c>
    </row>
    <row r="48" spans="2:18" s="2" customFormat="1">
      <c r="B48">
        <v>2</v>
      </c>
      <c r="C48">
        <v>1</v>
      </c>
      <c r="D48" s="1">
        <v>45.3185</v>
      </c>
      <c r="E48" s="1">
        <v>45.215499999999999</v>
      </c>
      <c r="F48" s="5">
        <f t="shared" si="0"/>
        <v>0.10300000000000153</v>
      </c>
      <c r="G48" s="6"/>
      <c r="H48" s="1">
        <v>0.32895200000000002</v>
      </c>
      <c r="I48" s="1">
        <v>0.32709500000000002</v>
      </c>
      <c r="J48" s="5">
        <f t="shared" si="1"/>
        <v>1.8569999999999975E-3</v>
      </c>
      <c r="K48" s="6"/>
      <c r="L48" s="1">
        <v>0.32840000000000003</v>
      </c>
      <c r="M48" s="1">
        <v>0.3291</v>
      </c>
      <c r="N48" s="8">
        <f t="shared" si="2"/>
        <v>-6.9999999999997842E-4</v>
      </c>
      <c r="O48" s="7"/>
      <c r="P48" s="1">
        <v>0.315</v>
      </c>
      <c r="Q48" s="1">
        <v>0.31609999999999999</v>
      </c>
      <c r="R48" s="8">
        <f t="shared" si="3"/>
        <v>-1.0999999999999899E-3</v>
      </c>
    </row>
    <row r="49" spans="2:18" s="2" customFormat="1">
      <c r="B49">
        <v>1</v>
      </c>
      <c r="C49">
        <v>1</v>
      </c>
      <c r="D49" s="1">
        <v>44.864899999999999</v>
      </c>
      <c r="E49" s="1">
        <v>44.8523</v>
      </c>
      <c r="F49" s="5">
        <f t="shared" si="0"/>
        <v>1.2599999999999056E-2</v>
      </c>
      <c r="G49" s="6"/>
      <c r="H49" s="1">
        <v>0.32471899999999998</v>
      </c>
      <c r="I49" s="1">
        <v>0.32355099999999998</v>
      </c>
      <c r="J49" s="5">
        <f t="shared" si="1"/>
        <v>1.1680000000000024E-3</v>
      </c>
      <c r="K49" s="6"/>
      <c r="L49" s="1">
        <v>0.32850000000000001</v>
      </c>
      <c r="M49" s="1">
        <v>0.33300000000000002</v>
      </c>
      <c r="N49" s="8">
        <f t="shared" si="2"/>
        <v>-4.500000000000004E-3</v>
      </c>
      <c r="O49" s="7"/>
      <c r="P49" s="1">
        <v>0.315</v>
      </c>
      <c r="Q49" s="1">
        <v>0.3206</v>
      </c>
      <c r="R49" s="8">
        <f t="shared" si="3"/>
        <v>-5.5999999999999939E-3</v>
      </c>
    </row>
    <row r="50" spans="2:18" s="2" customFormat="1">
      <c r="B50">
        <v>0</v>
      </c>
      <c r="C50">
        <v>1</v>
      </c>
      <c r="D50" s="1">
        <v>45.000100000000003</v>
      </c>
      <c r="E50" s="1">
        <v>44.9206</v>
      </c>
      <c r="F50" s="5">
        <f t="shared" si="0"/>
        <v>7.9500000000003013E-2</v>
      </c>
      <c r="G50" s="6"/>
      <c r="H50" s="1">
        <v>0.32494200000000001</v>
      </c>
      <c r="I50" s="1">
        <v>0.32475999999999999</v>
      </c>
      <c r="J50" s="5">
        <f t="shared" si="1"/>
        <v>1.8200000000001548E-4</v>
      </c>
      <c r="K50" s="6"/>
      <c r="L50" s="1">
        <v>0.33129999999999998</v>
      </c>
      <c r="M50" s="1">
        <v>0.3301</v>
      </c>
      <c r="N50" s="8">
        <f t="shared" si="2"/>
        <v>1.1999999999999789E-3</v>
      </c>
      <c r="O50" s="7"/>
      <c r="P50" s="1">
        <v>0.31669999999999998</v>
      </c>
      <c r="Q50" s="1">
        <v>0.31740000000000002</v>
      </c>
      <c r="R50" s="8">
        <f t="shared" si="3"/>
        <v>-7.0000000000003393E-4</v>
      </c>
    </row>
    <row r="51" spans="2:18" s="2" customFormat="1">
      <c r="B51">
        <v>-1</v>
      </c>
      <c r="C51">
        <v>1</v>
      </c>
      <c r="D51" s="1">
        <v>44.819099999999999</v>
      </c>
      <c r="E51" s="1">
        <v>45.058100000000003</v>
      </c>
      <c r="F51" s="5">
        <f t="shared" si="0"/>
        <v>-0.23900000000000432</v>
      </c>
      <c r="G51" s="6"/>
      <c r="H51" s="1">
        <v>0.32330599999999998</v>
      </c>
      <c r="I51" s="1">
        <v>0.32529999999999998</v>
      </c>
      <c r="J51" s="5">
        <f t="shared" si="1"/>
        <v>-1.9939999999999958E-3</v>
      </c>
      <c r="K51" s="6"/>
      <c r="L51" s="1">
        <v>0.33189999999999997</v>
      </c>
      <c r="M51" s="1">
        <v>0.33079999999999998</v>
      </c>
      <c r="N51" s="8">
        <f t="shared" si="2"/>
        <v>1.0999999999999899E-3</v>
      </c>
      <c r="O51" s="7"/>
      <c r="P51" s="1">
        <v>0.31919999999999998</v>
      </c>
      <c r="Q51" s="1">
        <v>0.31740000000000002</v>
      </c>
      <c r="R51" s="8">
        <f t="shared" si="3"/>
        <v>1.7999999999999683E-3</v>
      </c>
    </row>
    <row r="52" spans="2:18" s="2" customFormat="1">
      <c r="B52">
        <v>-2</v>
      </c>
      <c r="C52">
        <v>1</v>
      </c>
      <c r="D52" s="1">
        <v>45.138300000000001</v>
      </c>
      <c r="E52" s="1">
        <v>44.997500000000002</v>
      </c>
      <c r="F52" s="5">
        <f t="shared" si="0"/>
        <v>0.1407999999999987</v>
      </c>
      <c r="G52" s="6"/>
      <c r="H52" s="1">
        <v>0.32667299999999999</v>
      </c>
      <c r="I52" s="1">
        <v>0.32648500000000003</v>
      </c>
      <c r="J52" s="5">
        <f t="shared" si="1"/>
        <v>1.8799999999996597E-4</v>
      </c>
      <c r="K52" s="6"/>
      <c r="L52" s="1">
        <v>0.32969999999999999</v>
      </c>
      <c r="M52" s="1">
        <v>0.32819999999999999</v>
      </c>
      <c r="N52" s="8">
        <f t="shared" si="2"/>
        <v>1.5000000000000013E-3</v>
      </c>
      <c r="O52" s="7"/>
      <c r="P52" s="1">
        <v>0.3165</v>
      </c>
      <c r="Q52" s="1">
        <v>0.3165</v>
      </c>
      <c r="R52" s="8">
        <f t="shared" si="3"/>
        <v>0</v>
      </c>
    </row>
    <row r="53" spans="2:18" s="2" customFormat="1">
      <c r="B53">
        <v>-3</v>
      </c>
      <c r="C53">
        <v>1</v>
      </c>
      <c r="D53" s="1">
        <v>45.605600000000003</v>
      </c>
      <c r="E53" s="1">
        <v>45.576700000000002</v>
      </c>
      <c r="F53" s="5">
        <f t="shared" si="0"/>
        <v>2.8900000000000148E-2</v>
      </c>
      <c r="G53" s="6"/>
      <c r="H53" s="1">
        <v>0.33238899999999999</v>
      </c>
      <c r="I53" s="1">
        <v>0.33310499999999998</v>
      </c>
      <c r="J53" s="5">
        <f t="shared" si="1"/>
        <v>-7.1599999999999442E-4</v>
      </c>
      <c r="K53" s="6"/>
      <c r="L53" s="1">
        <v>0.32590000000000002</v>
      </c>
      <c r="M53" s="1">
        <v>0.32719999999999999</v>
      </c>
      <c r="N53" s="8">
        <f t="shared" si="2"/>
        <v>-1.2999999999999678E-3</v>
      </c>
      <c r="O53" s="7"/>
      <c r="P53" s="1">
        <v>0.31209999999999999</v>
      </c>
      <c r="Q53" s="1">
        <v>0.31440000000000001</v>
      </c>
      <c r="R53" s="8">
        <f t="shared" si="3"/>
        <v>-2.3000000000000242E-3</v>
      </c>
    </row>
    <row r="54" spans="2:18" s="2" customFormat="1">
      <c r="B54">
        <v>-4</v>
      </c>
      <c r="C54">
        <v>1</v>
      </c>
      <c r="D54" s="1">
        <v>45.344499999999996</v>
      </c>
      <c r="E54" s="1">
        <v>45.258099999999999</v>
      </c>
      <c r="F54" s="5">
        <f t="shared" si="0"/>
        <v>8.639999999999759E-2</v>
      </c>
      <c r="G54" s="6"/>
      <c r="H54" s="1">
        <v>0.330181</v>
      </c>
      <c r="I54" s="1">
        <v>0.329592</v>
      </c>
      <c r="J54" s="5">
        <f t="shared" si="1"/>
        <v>5.8900000000000619E-4</v>
      </c>
      <c r="K54" s="6"/>
      <c r="L54" s="1">
        <v>0.33129999999999998</v>
      </c>
      <c r="M54" s="1">
        <v>0.32900000000000001</v>
      </c>
      <c r="N54" s="8">
        <f t="shared" si="2"/>
        <v>2.2999999999999687E-3</v>
      </c>
      <c r="O54" s="7"/>
      <c r="P54" s="1">
        <v>0.31630000000000003</v>
      </c>
      <c r="Q54" s="1">
        <v>0.31719999999999998</v>
      </c>
      <c r="R54" s="8">
        <f t="shared" si="3"/>
        <v>-8.9999999999995639E-4</v>
      </c>
    </row>
    <row r="55" spans="2:18" s="2" customFormat="1">
      <c r="B55">
        <v>-5</v>
      </c>
      <c r="C55">
        <v>1</v>
      </c>
      <c r="D55" s="1">
        <v>45.252800000000001</v>
      </c>
      <c r="E55" s="1">
        <v>45.123600000000003</v>
      </c>
      <c r="F55" s="5">
        <f t="shared" si="0"/>
        <v>0.12919999999999732</v>
      </c>
      <c r="G55" s="6"/>
      <c r="H55" s="1">
        <v>0.33088000000000001</v>
      </c>
      <c r="I55" s="1">
        <v>0.32944099999999998</v>
      </c>
      <c r="J55" s="5">
        <f t="shared" si="1"/>
        <v>1.4390000000000236E-3</v>
      </c>
      <c r="K55" s="6"/>
      <c r="L55" s="1">
        <v>0.32800000000000001</v>
      </c>
      <c r="M55" s="1">
        <v>0.32600000000000001</v>
      </c>
      <c r="N55" s="8">
        <f t="shared" si="2"/>
        <v>2.0000000000000018E-3</v>
      </c>
      <c r="O55" s="7"/>
      <c r="P55" s="1">
        <v>0.31430000000000002</v>
      </c>
      <c r="Q55" s="1">
        <v>0.313</v>
      </c>
      <c r="R55" s="8">
        <f t="shared" si="3"/>
        <v>1.3000000000000234E-3</v>
      </c>
    </row>
    <row r="56" spans="2:18" s="2" customFormat="1">
      <c r="B56">
        <v>-4</v>
      </c>
      <c r="C56">
        <v>2</v>
      </c>
      <c r="D56" s="1">
        <v>45.3583</v>
      </c>
      <c r="E56" s="1">
        <v>45.217700000000001</v>
      </c>
      <c r="F56" s="5">
        <f t="shared" si="0"/>
        <v>0.14059999999999917</v>
      </c>
      <c r="G56" s="6"/>
      <c r="H56" s="1">
        <v>0.33212799999999998</v>
      </c>
      <c r="I56" s="1">
        <v>0.32788400000000001</v>
      </c>
      <c r="J56" s="5">
        <f t="shared" si="1"/>
        <v>4.24399999999997E-3</v>
      </c>
      <c r="K56" s="6"/>
      <c r="L56" s="1">
        <v>0.32669999999999999</v>
      </c>
      <c r="M56" s="1">
        <v>0.3291</v>
      </c>
      <c r="N56" s="8">
        <f t="shared" si="2"/>
        <v>-2.4000000000000132E-3</v>
      </c>
      <c r="O56" s="7"/>
      <c r="P56" s="1">
        <v>0.3135</v>
      </c>
      <c r="Q56" s="1">
        <v>0.31430000000000002</v>
      </c>
      <c r="R56" s="8">
        <f t="shared" si="3"/>
        <v>-8.0000000000002292E-4</v>
      </c>
    </row>
    <row r="57" spans="2:18" s="2" customFormat="1">
      <c r="B57">
        <v>-3</v>
      </c>
      <c r="C57">
        <v>2</v>
      </c>
      <c r="D57" s="1">
        <v>44.633699999999997</v>
      </c>
      <c r="E57" s="1">
        <v>44.303400000000003</v>
      </c>
      <c r="F57" s="5">
        <f t="shared" si="0"/>
        <v>0.33029999999999404</v>
      </c>
      <c r="G57" s="6"/>
      <c r="H57" s="1">
        <v>0.32627</v>
      </c>
      <c r="I57" s="1">
        <v>0.32660400000000001</v>
      </c>
      <c r="J57" s="5">
        <f t="shared" si="1"/>
        <v>-3.3400000000000096E-4</v>
      </c>
      <c r="K57" s="6"/>
      <c r="L57" s="1">
        <v>0.32669999999999999</v>
      </c>
      <c r="M57" s="1">
        <v>0.32590000000000002</v>
      </c>
      <c r="N57" s="8">
        <f t="shared" si="2"/>
        <v>7.999999999999674E-4</v>
      </c>
      <c r="O57" s="7"/>
      <c r="P57" s="1">
        <v>0.31140000000000001</v>
      </c>
      <c r="Q57" s="1">
        <v>0.313</v>
      </c>
      <c r="R57" s="8">
        <f t="shared" si="3"/>
        <v>-1.5999999999999903E-3</v>
      </c>
    </row>
    <row r="58" spans="2:18" s="2" customFormat="1">
      <c r="B58">
        <v>-2</v>
      </c>
      <c r="C58">
        <v>2</v>
      </c>
      <c r="D58" s="1">
        <v>45.674599999999998</v>
      </c>
      <c r="E58" s="1">
        <v>45.578699999999998</v>
      </c>
      <c r="F58" s="5">
        <f t="shared" si="0"/>
        <v>9.5900000000000318E-2</v>
      </c>
      <c r="G58" s="6"/>
      <c r="H58" s="1">
        <v>0.33458599999999999</v>
      </c>
      <c r="I58" s="1">
        <v>0.33254499999999998</v>
      </c>
      <c r="J58" s="5">
        <f t="shared" si="1"/>
        <v>2.041000000000015E-3</v>
      </c>
      <c r="K58" s="6"/>
      <c r="L58" s="1">
        <v>0.32240000000000002</v>
      </c>
      <c r="M58" s="1">
        <v>0.32450000000000001</v>
      </c>
      <c r="N58" s="8">
        <f t="shared" si="2"/>
        <v>-2.0999999999999908E-3</v>
      </c>
      <c r="O58" s="7"/>
      <c r="P58" s="1">
        <v>0.31090000000000001</v>
      </c>
      <c r="Q58" s="1">
        <v>0.31130000000000002</v>
      </c>
      <c r="R58" s="8">
        <f t="shared" si="3"/>
        <v>-4.0000000000001146E-4</v>
      </c>
    </row>
    <row r="59" spans="2:18" s="2" customFormat="1">
      <c r="B59">
        <v>-1</v>
      </c>
      <c r="C59">
        <v>2</v>
      </c>
      <c r="D59" s="1">
        <v>45.181100000000001</v>
      </c>
      <c r="E59" s="1">
        <v>45.154600000000002</v>
      </c>
      <c r="F59" s="5">
        <f t="shared" si="0"/>
        <v>2.6499999999998636E-2</v>
      </c>
      <c r="G59" s="6"/>
      <c r="H59" s="1">
        <v>0.32873999999999998</v>
      </c>
      <c r="I59" s="1">
        <v>0.32835399999999998</v>
      </c>
      <c r="J59" s="5">
        <f t="shared" si="1"/>
        <v>3.8599999999999746E-4</v>
      </c>
      <c r="K59" s="6"/>
      <c r="L59" s="1">
        <v>0.32890000000000003</v>
      </c>
      <c r="M59" s="1">
        <v>0.32700000000000001</v>
      </c>
      <c r="N59" s="8">
        <f t="shared" si="2"/>
        <v>1.9000000000000128E-3</v>
      </c>
      <c r="O59" s="7"/>
      <c r="P59" s="1">
        <v>0.31519999999999998</v>
      </c>
      <c r="Q59" s="1">
        <v>0.314</v>
      </c>
      <c r="R59" s="8">
        <f t="shared" si="3"/>
        <v>1.1999999999999789E-3</v>
      </c>
    </row>
    <row r="60" spans="2:18" s="2" customFormat="1">
      <c r="B60">
        <v>0</v>
      </c>
      <c r="C60">
        <v>2</v>
      </c>
      <c r="D60" s="1">
        <v>44.871099999999998</v>
      </c>
      <c r="E60" s="1">
        <v>45.007899999999999</v>
      </c>
      <c r="F60" s="5">
        <f t="shared" si="0"/>
        <v>-0.13680000000000092</v>
      </c>
      <c r="G60" s="6"/>
      <c r="H60" s="1">
        <v>0.32458500000000001</v>
      </c>
      <c r="I60" s="1">
        <v>0.325652</v>
      </c>
      <c r="J60" s="5">
        <f t="shared" si="1"/>
        <v>-1.0669999999999846E-3</v>
      </c>
      <c r="K60" s="6"/>
      <c r="L60" s="1">
        <v>0.33160000000000001</v>
      </c>
      <c r="M60" s="1">
        <v>0.33079999999999998</v>
      </c>
      <c r="N60" s="8">
        <f t="shared" si="2"/>
        <v>8.0000000000002292E-4</v>
      </c>
      <c r="O60" s="7"/>
      <c r="P60" s="1">
        <v>0.31859999999999999</v>
      </c>
      <c r="Q60" s="1">
        <v>0.31830000000000003</v>
      </c>
      <c r="R60" s="8">
        <f t="shared" si="3"/>
        <v>2.9999999999996696E-4</v>
      </c>
    </row>
    <row r="61" spans="2:18" s="2" customFormat="1">
      <c r="B61">
        <v>3</v>
      </c>
      <c r="C61">
        <v>2</v>
      </c>
      <c r="D61" s="1">
        <v>45.799799999999998</v>
      </c>
      <c r="E61" s="1">
        <v>45.640799999999999</v>
      </c>
      <c r="F61" s="5">
        <f t="shared" si="0"/>
        <v>0.15899999999999892</v>
      </c>
      <c r="G61" s="6"/>
      <c r="H61" s="1">
        <v>0.33448099999999997</v>
      </c>
      <c r="I61" s="1">
        <v>0.333453</v>
      </c>
      <c r="J61" s="5">
        <f t="shared" si="1"/>
        <v>1.0279999999999734E-3</v>
      </c>
      <c r="K61" s="6"/>
      <c r="L61" s="1">
        <v>0.3241</v>
      </c>
      <c r="M61" s="1">
        <v>0.32600000000000001</v>
      </c>
      <c r="N61" s="8">
        <f t="shared" si="2"/>
        <v>-1.9000000000000128E-3</v>
      </c>
      <c r="O61" s="7"/>
      <c r="P61" s="1">
        <v>0.30930000000000002</v>
      </c>
      <c r="Q61" s="1">
        <v>0.313</v>
      </c>
      <c r="R61" s="8">
        <f t="shared" si="3"/>
        <v>-3.6999999999999811E-3</v>
      </c>
    </row>
    <row r="62" spans="2:18" s="2" customFormat="1">
      <c r="B62">
        <v>4</v>
      </c>
      <c r="C62">
        <v>2</v>
      </c>
      <c r="D62" s="1">
        <v>39.502600000000001</v>
      </c>
      <c r="E62" s="1">
        <v>39.205199999999998</v>
      </c>
      <c r="F62" s="5">
        <f t="shared" si="0"/>
        <v>0.29740000000000322</v>
      </c>
      <c r="G62" s="6"/>
      <c r="H62" s="1">
        <v>0.30704399999999998</v>
      </c>
      <c r="I62" s="1">
        <v>0.30630200000000002</v>
      </c>
      <c r="J62" s="5">
        <f t="shared" si="1"/>
        <v>7.4199999999996491E-4</v>
      </c>
      <c r="K62" s="6"/>
      <c r="L62" s="1">
        <v>0.32650000000000001</v>
      </c>
      <c r="M62" s="1">
        <v>0.32890000000000003</v>
      </c>
      <c r="N62" s="8">
        <f t="shared" si="2"/>
        <v>-2.4000000000000132E-3</v>
      </c>
      <c r="O62" s="7"/>
      <c r="P62" s="1">
        <v>0.3135</v>
      </c>
      <c r="Q62" s="1">
        <v>0.3155</v>
      </c>
      <c r="R62" s="8">
        <f t="shared" si="3"/>
        <v>-2.0000000000000018E-3</v>
      </c>
    </row>
    <row r="63" spans="2:18" s="2" customFormat="1">
      <c r="B63">
        <v>3</v>
      </c>
      <c r="C63">
        <v>3</v>
      </c>
      <c r="D63" s="1">
        <v>43.107199999999999</v>
      </c>
      <c r="E63" s="1">
        <v>43.209200000000003</v>
      </c>
      <c r="F63" s="5">
        <f t="shared" si="0"/>
        <v>-0.10200000000000387</v>
      </c>
      <c r="G63" s="6"/>
      <c r="H63" s="1">
        <v>0.31679099999999999</v>
      </c>
      <c r="I63" s="1">
        <v>0.31656800000000002</v>
      </c>
      <c r="J63" s="5">
        <f t="shared" si="1"/>
        <v>2.2299999999997322E-4</v>
      </c>
      <c r="K63" s="6"/>
      <c r="L63" s="1">
        <v>0.32769999999999999</v>
      </c>
      <c r="M63" s="1">
        <v>0.32729999999999998</v>
      </c>
      <c r="N63" s="8">
        <f t="shared" si="2"/>
        <v>4.0000000000001146E-4</v>
      </c>
      <c r="O63" s="7"/>
      <c r="P63" s="1">
        <v>0.3145</v>
      </c>
      <c r="Q63" s="1">
        <v>0.31469999999999998</v>
      </c>
      <c r="R63" s="8">
        <f t="shared" si="3"/>
        <v>-1.9999999999997797E-4</v>
      </c>
    </row>
    <row r="64" spans="2:18" s="2" customFormat="1">
      <c r="B64">
        <v>2</v>
      </c>
      <c r="C64">
        <v>3</v>
      </c>
      <c r="D64" s="1">
        <v>7.7512800000000004</v>
      </c>
      <c r="E64" s="1">
        <v>26.6647</v>
      </c>
      <c r="F64" s="5">
        <f t="shared" si="0"/>
        <v>-18.913419999999999</v>
      </c>
      <c r="G64" s="6"/>
      <c r="H64" s="1">
        <v>0.188828</v>
      </c>
      <c r="I64" s="1">
        <v>0.197579</v>
      </c>
      <c r="J64" s="5">
        <f t="shared" si="1"/>
        <v>-8.7510000000000088E-3</v>
      </c>
      <c r="K64" s="6"/>
      <c r="L64" s="1">
        <v>0.36130000000000001</v>
      </c>
      <c r="M64" s="1">
        <v>0.37509999999999999</v>
      </c>
      <c r="N64" s="8">
        <f t="shared" si="2"/>
        <v>-1.3799999999999979E-2</v>
      </c>
      <c r="O64" s="7"/>
      <c r="P64" s="1">
        <v>0.40629999999999999</v>
      </c>
      <c r="Q64" s="1">
        <v>0.40629999999999999</v>
      </c>
      <c r="R64" s="8">
        <f t="shared" si="3"/>
        <v>0</v>
      </c>
    </row>
    <row r="65" spans="2:18" s="2" customFormat="1">
      <c r="B65">
        <v>0</v>
      </c>
      <c r="C65">
        <v>3</v>
      </c>
      <c r="D65" s="1">
        <v>45.361800000000002</v>
      </c>
      <c r="E65" s="1">
        <v>45.306800000000003</v>
      </c>
      <c r="F65" s="5">
        <f t="shared" si="0"/>
        <v>5.4999999999999716E-2</v>
      </c>
      <c r="G65" s="6"/>
      <c r="H65" s="1">
        <v>0.32868199999999997</v>
      </c>
      <c r="I65" s="1">
        <v>0.32913399999999998</v>
      </c>
      <c r="J65" s="5">
        <f t="shared" si="1"/>
        <v>-4.5200000000000795E-4</v>
      </c>
      <c r="K65" s="6"/>
      <c r="L65" s="1">
        <v>0.32700000000000001</v>
      </c>
      <c r="M65" s="1">
        <v>0.32750000000000001</v>
      </c>
      <c r="N65" s="8">
        <f t="shared" si="2"/>
        <v>-5.0000000000000044E-4</v>
      </c>
      <c r="O65" s="7"/>
      <c r="P65" s="1">
        <v>0.31330000000000002</v>
      </c>
      <c r="Q65" s="1">
        <v>0.314</v>
      </c>
      <c r="R65" s="8">
        <f t="shared" si="3"/>
        <v>-6.9999999999997842E-4</v>
      </c>
    </row>
    <row r="66" spans="2:18" s="2" customFormat="1">
      <c r="B66">
        <v>-1</v>
      </c>
      <c r="C66">
        <v>3</v>
      </c>
      <c r="D66" s="1">
        <v>44.623199999999997</v>
      </c>
      <c r="E66" s="1">
        <v>44.62</v>
      </c>
      <c r="F66" s="5">
        <f t="shared" ref="F66:F71" si="4">D66-E66</f>
        <v>3.1999999999996476E-3</v>
      </c>
      <c r="G66" s="6"/>
      <c r="H66" s="1">
        <v>0.324017</v>
      </c>
      <c r="I66" s="1">
        <v>0.326127</v>
      </c>
      <c r="J66" s="5">
        <f t="shared" ref="J66:J71" si="5">H66-I66</f>
        <v>-2.1100000000000008E-3</v>
      </c>
      <c r="K66" s="6"/>
      <c r="L66" s="1">
        <v>0.32990000000000003</v>
      </c>
      <c r="M66" s="1">
        <v>0.32600000000000001</v>
      </c>
      <c r="N66" s="8">
        <f t="shared" ref="N66:N71" si="6">L66-M66</f>
        <v>3.9000000000000146E-3</v>
      </c>
      <c r="O66" s="7"/>
      <c r="P66" s="1">
        <v>0.31559999999999999</v>
      </c>
      <c r="Q66" s="1">
        <v>0.31380000000000002</v>
      </c>
      <c r="R66" s="8">
        <f t="shared" ref="R66:R71" si="7">P66-Q66</f>
        <v>1.7999999999999683E-3</v>
      </c>
    </row>
    <row r="67" spans="2:18" s="2" customFormat="1">
      <c r="B67">
        <v>-2</v>
      </c>
      <c r="C67">
        <v>3</v>
      </c>
      <c r="D67" s="1">
        <v>45.222999999999999</v>
      </c>
      <c r="E67" s="1">
        <v>45.218499999999999</v>
      </c>
      <c r="F67" s="5">
        <f t="shared" si="4"/>
        <v>4.5000000000001705E-3</v>
      </c>
      <c r="G67" s="6"/>
      <c r="H67" s="1">
        <v>0.329959</v>
      </c>
      <c r="I67" s="1">
        <v>0.33018999999999998</v>
      </c>
      <c r="J67" s="5">
        <f t="shared" si="5"/>
        <v>-2.3099999999998122E-4</v>
      </c>
      <c r="K67" s="6"/>
      <c r="L67" s="1">
        <v>0.32750000000000001</v>
      </c>
      <c r="M67" s="1">
        <v>0.32800000000000001</v>
      </c>
      <c r="N67" s="8">
        <f t="shared" si="6"/>
        <v>-5.0000000000000044E-4</v>
      </c>
      <c r="O67" s="7"/>
      <c r="P67" s="1">
        <v>0.31480000000000002</v>
      </c>
      <c r="Q67" s="1">
        <v>0.31519999999999998</v>
      </c>
      <c r="R67" s="8">
        <f t="shared" si="7"/>
        <v>-3.9999999999995595E-4</v>
      </c>
    </row>
    <row r="68" spans="2:18" s="2" customFormat="1">
      <c r="B68">
        <v>-3</v>
      </c>
      <c r="C68">
        <v>3</v>
      </c>
      <c r="D68" s="1">
        <v>39.749600000000001</v>
      </c>
      <c r="E68" s="1">
        <v>40.126199999999997</v>
      </c>
      <c r="F68" s="5">
        <f t="shared" si="4"/>
        <v>-0.37659999999999627</v>
      </c>
      <c r="G68" s="6"/>
      <c r="H68" s="1">
        <v>0.29703499999999999</v>
      </c>
      <c r="I68" s="1">
        <v>0.29427199999999998</v>
      </c>
      <c r="J68" s="5">
        <f t="shared" si="5"/>
        <v>2.7630000000000154E-3</v>
      </c>
      <c r="K68" s="6"/>
      <c r="L68" s="1">
        <v>0.32650000000000001</v>
      </c>
      <c r="M68" s="1">
        <v>0.32750000000000001</v>
      </c>
      <c r="N68" s="8">
        <f t="shared" si="6"/>
        <v>-1.0000000000000009E-3</v>
      </c>
      <c r="O68" s="7"/>
      <c r="P68" s="1">
        <v>0.313</v>
      </c>
      <c r="Q68" s="1">
        <v>0.3145</v>
      </c>
      <c r="R68" s="8">
        <f t="shared" si="7"/>
        <v>-1.5000000000000013E-3</v>
      </c>
    </row>
    <row r="69" spans="2:18" s="2" customFormat="1">
      <c r="B69">
        <v>-1</v>
      </c>
      <c r="C69">
        <v>4</v>
      </c>
      <c r="D69" s="1">
        <v>44.944299999999998</v>
      </c>
      <c r="E69" s="1">
        <v>41.5745</v>
      </c>
      <c r="F69" s="5">
        <f t="shared" si="4"/>
        <v>3.3697999999999979</v>
      </c>
      <c r="G69" s="6"/>
      <c r="H69" s="1">
        <v>0.33073900000000001</v>
      </c>
      <c r="I69" s="1">
        <v>0.32791100000000001</v>
      </c>
      <c r="J69" s="5">
        <f t="shared" si="5"/>
        <v>2.8279999999999972E-3</v>
      </c>
      <c r="K69" s="6"/>
      <c r="L69" s="1">
        <v>0.32690000000000002</v>
      </c>
      <c r="M69" s="1">
        <v>0.32769999999999999</v>
      </c>
      <c r="N69" s="8">
        <f t="shared" si="6"/>
        <v>-7.999999999999674E-4</v>
      </c>
      <c r="O69" s="7"/>
      <c r="P69" s="1">
        <v>0.31480000000000002</v>
      </c>
      <c r="Q69" s="1">
        <v>0.31419999999999998</v>
      </c>
      <c r="R69" s="8">
        <f t="shared" si="7"/>
        <v>6.0000000000004494E-4</v>
      </c>
    </row>
    <row r="70" spans="2:18" s="2" customFormat="1">
      <c r="B70">
        <v>0</v>
      </c>
      <c r="C70">
        <v>4</v>
      </c>
      <c r="D70" s="1">
        <v>45.460599999999999</v>
      </c>
      <c r="E70" s="1">
        <v>45.294699999999999</v>
      </c>
      <c r="F70" s="5">
        <f t="shared" si="4"/>
        <v>0.1659000000000006</v>
      </c>
      <c r="G70" s="6"/>
      <c r="H70" s="1">
        <v>0.330984</v>
      </c>
      <c r="I70" s="1">
        <v>0.33091300000000001</v>
      </c>
      <c r="J70" s="5">
        <f t="shared" si="5"/>
        <v>7.099999999998774E-5</v>
      </c>
      <c r="K70" s="6"/>
      <c r="L70" s="1">
        <v>0.32750000000000001</v>
      </c>
      <c r="M70" s="1">
        <v>0.32890000000000003</v>
      </c>
      <c r="N70" s="8">
        <f t="shared" si="6"/>
        <v>-1.4000000000000123E-3</v>
      </c>
      <c r="O70" s="7"/>
      <c r="P70" s="1">
        <v>0.313</v>
      </c>
      <c r="Q70" s="1">
        <v>0.31630000000000003</v>
      </c>
      <c r="R70" s="8">
        <f t="shared" si="7"/>
        <v>-3.3000000000000251E-3</v>
      </c>
    </row>
    <row r="71" spans="2:18" s="2" customFormat="1">
      <c r="B71">
        <v>1</v>
      </c>
      <c r="C71">
        <v>4</v>
      </c>
      <c r="D71" s="1">
        <v>45.056399999999996</v>
      </c>
      <c r="E71" s="1">
        <v>44.7423</v>
      </c>
      <c r="F71" s="5">
        <f t="shared" si="4"/>
        <v>0.31409999999999627</v>
      </c>
      <c r="G71" s="6"/>
      <c r="H71" s="1">
        <v>0.32870100000000002</v>
      </c>
      <c r="I71" s="1">
        <v>0.32729900000000001</v>
      </c>
      <c r="J71" s="5">
        <f t="shared" si="5"/>
        <v>1.4020000000000143E-3</v>
      </c>
      <c r="K71" s="6"/>
      <c r="L71" s="1">
        <v>0.32740000000000002</v>
      </c>
      <c r="M71" s="1">
        <v>0.3291</v>
      </c>
      <c r="N71" s="8">
        <f t="shared" si="6"/>
        <v>-1.6999999999999793E-3</v>
      </c>
      <c r="O71" s="7"/>
      <c r="P71" s="1">
        <v>0.31369999999999998</v>
      </c>
      <c r="Q71" s="1">
        <v>0.31690000000000002</v>
      </c>
      <c r="R71" s="8">
        <f t="shared" si="7"/>
        <v>-3.2000000000000361E-3</v>
      </c>
    </row>
    <row r="72" spans="2:18" s="2" customFormat="1">
      <c r="D72" s="3"/>
      <c r="G72" s="4"/>
      <c r="H72" s="3"/>
      <c r="K72" s="4"/>
      <c r="M72" s="7"/>
    </row>
    <row r="73" spans="2:18" s="2" customFormat="1" ht="14.25" thickBot="1">
      <c r="D73" s="3"/>
      <c r="G73" s="4"/>
      <c r="H73" s="3"/>
      <c r="K73" s="4"/>
    </row>
    <row r="74" spans="2:18">
      <c r="C74" s="15" t="s">
        <v>24</v>
      </c>
      <c r="D74" s="18" t="s">
        <v>20</v>
      </c>
      <c r="E74" s="19" t="s">
        <v>21</v>
      </c>
      <c r="F74" s="19" t="s">
        <v>23</v>
      </c>
      <c r="G74" s="19"/>
      <c r="H74" s="19" t="s">
        <v>20</v>
      </c>
      <c r="I74" s="19" t="s">
        <v>21</v>
      </c>
      <c r="J74" s="19" t="s">
        <v>23</v>
      </c>
      <c r="K74" s="19"/>
      <c r="L74" s="19" t="s">
        <v>20</v>
      </c>
      <c r="M74" s="19" t="s">
        <v>21</v>
      </c>
      <c r="N74" s="19" t="s">
        <v>23</v>
      </c>
      <c r="O74" s="19"/>
      <c r="P74" s="19" t="s">
        <v>20</v>
      </c>
      <c r="Q74" s="19" t="s">
        <v>21</v>
      </c>
      <c r="R74" s="20" t="s">
        <v>23</v>
      </c>
    </row>
    <row r="75" spans="2:18">
      <c r="C75" s="15">
        <f>1/SQRT(D1*F1)</f>
        <v>0.27777777777777779</v>
      </c>
      <c r="D75" s="21">
        <f>AVERAGE(D4:E71)</f>
        <v>44.552326323529428</v>
      </c>
      <c r="E75" s="17">
        <f>0.0000476346*1000000</f>
        <v>47.634599999999999</v>
      </c>
      <c r="F75" s="16">
        <f>STDEV(F4:F71)</f>
        <v>2.3507239459644236</v>
      </c>
      <c r="G75" s="16"/>
      <c r="H75" s="17">
        <f>AVERAGE(H4:I71)</f>
        <v>0.32579069852941189</v>
      </c>
      <c r="I75" s="17">
        <f>0.000341798*1000</f>
        <v>0.34179799999999999</v>
      </c>
      <c r="J75" s="16">
        <f>STDEV(J4:J71)</f>
        <v>1.7588498997725113E-3</v>
      </c>
      <c r="K75" s="16"/>
      <c r="L75" s="17">
        <f>AVERAGE(L4:M71)</f>
        <v>0.32884191176470579</v>
      </c>
      <c r="M75" s="16"/>
      <c r="N75" s="16">
        <f>STDEV(N4:N71)</f>
        <v>2.4947051039653258E-3</v>
      </c>
      <c r="O75" s="16"/>
      <c r="P75" s="17">
        <f>AVERAGE(P4:Q71)</f>
        <v>0.3166014705882354</v>
      </c>
      <c r="Q75" s="16"/>
      <c r="R75" s="22">
        <f>STDEV(R4:R71)</f>
        <v>1.8280926506183859E-3</v>
      </c>
    </row>
    <row r="76" spans="2:18">
      <c r="D76" s="23"/>
      <c r="E76" s="16"/>
      <c r="F76" s="16" t="s">
        <v>22</v>
      </c>
      <c r="G76" s="16"/>
      <c r="H76" s="16"/>
      <c r="I76" s="16"/>
      <c r="J76" s="16" t="s">
        <v>22</v>
      </c>
      <c r="K76" s="16"/>
      <c r="L76" s="16"/>
      <c r="M76" s="16"/>
      <c r="N76" s="16" t="s">
        <v>22</v>
      </c>
      <c r="O76" s="16"/>
      <c r="P76" s="16"/>
      <c r="Q76" s="16"/>
      <c r="R76" s="22" t="s">
        <v>22</v>
      </c>
    </row>
    <row r="77" spans="2:18" ht="14.25" thickBot="1">
      <c r="D77" s="24"/>
      <c r="E77" s="25"/>
      <c r="F77" s="25">
        <f>F75/E75</f>
        <v>4.934908545394364E-2</v>
      </c>
      <c r="G77" s="25"/>
      <c r="H77" s="25"/>
      <c r="I77" s="25"/>
      <c r="J77" s="25">
        <f>J75/I75</f>
        <v>5.1458753409104538E-3</v>
      </c>
      <c r="K77" s="25"/>
      <c r="L77" s="25"/>
      <c r="M77" s="25"/>
      <c r="N77" s="25">
        <f>N75</f>
        <v>2.4947051039653258E-3</v>
      </c>
      <c r="O77" s="25"/>
      <c r="P77" s="25"/>
      <c r="Q77" s="25"/>
      <c r="R77" s="26">
        <f>R75</f>
        <v>1.8280926506183859E-3</v>
      </c>
    </row>
    <row r="81" spans="2:18" s="2" customFormat="1">
      <c r="B81">
        <v>1</v>
      </c>
      <c r="C81">
        <v>2</v>
      </c>
      <c r="D81" s="1">
        <v>45.116900000000001</v>
      </c>
      <c r="E81" s="27">
        <v>-1.2E-5</v>
      </c>
      <c r="F81" s="5">
        <f>D81-E81</f>
        <v>45.116911999999999</v>
      </c>
      <c r="G81" s="6"/>
      <c r="H81" s="1">
        <v>0.32822200000000001</v>
      </c>
      <c r="I81" s="1">
        <v>1.8699999999999999E-7</v>
      </c>
      <c r="J81" s="5">
        <f>H81-I81</f>
        <v>0.32822181300000003</v>
      </c>
      <c r="K81" s="6"/>
      <c r="L81" s="1">
        <v>0.3301</v>
      </c>
      <c r="M81" s="27">
        <v>-7777778</v>
      </c>
      <c r="N81" s="8">
        <f>L81-M81</f>
        <v>7777778.3300999999</v>
      </c>
      <c r="O81" s="7"/>
      <c r="P81" s="1">
        <v>0.316</v>
      </c>
      <c r="Q81" s="27">
        <v>-8888889</v>
      </c>
      <c r="R81" s="8">
        <f>P81-Q81</f>
        <v>8888889.3159999996</v>
      </c>
    </row>
    <row r="82" spans="2:18" s="2" customFormat="1">
      <c r="B82">
        <v>2</v>
      </c>
      <c r="C82">
        <v>2</v>
      </c>
      <c r="D82" s="27">
        <v>9.0000000000000002E-6</v>
      </c>
      <c r="E82" s="1">
        <v>43.146000000000001</v>
      </c>
      <c r="F82" s="5">
        <f>D82-E82</f>
        <v>-43.145991000000002</v>
      </c>
      <c r="G82" s="6"/>
      <c r="H82" s="1">
        <v>1.0780000000000001E-6</v>
      </c>
      <c r="I82" s="1">
        <v>0.31522299999999998</v>
      </c>
      <c r="J82" s="5">
        <f>H82-I82</f>
        <v>-0.31522192199999999</v>
      </c>
      <c r="K82" s="6"/>
      <c r="L82" s="27">
        <v>-7777778</v>
      </c>
      <c r="M82" s="1">
        <v>0.32279999999999998</v>
      </c>
      <c r="N82" s="8">
        <f>L82-M82</f>
        <v>-7777778.3228000002</v>
      </c>
      <c r="O82" s="7"/>
      <c r="P82" s="27">
        <v>-8888889</v>
      </c>
      <c r="Q82" s="1">
        <v>0.31109999999999999</v>
      </c>
      <c r="R82" s="8">
        <f>P82-Q82</f>
        <v>-8888889.3111000005</v>
      </c>
    </row>
    <row r="83" spans="2:18" s="2" customFormat="1">
      <c r="B83">
        <v>1</v>
      </c>
      <c r="C83">
        <v>3</v>
      </c>
      <c r="D83" s="1">
        <v>3.6000000000000001E-5</v>
      </c>
      <c r="E83" s="1">
        <v>7.1647000000000002E-2</v>
      </c>
      <c r="F83" s="5">
        <f>D83-E83</f>
        <v>-7.1611000000000008E-2</v>
      </c>
      <c r="G83" s="6"/>
      <c r="H83" s="1">
        <v>2.6919999999999998E-6</v>
      </c>
      <c r="I83" s="1">
        <v>1.4253899999999999E-3</v>
      </c>
      <c r="J83" s="5">
        <f>H83-I83</f>
        <v>-1.4226979999999998E-3</v>
      </c>
      <c r="K83" s="6"/>
      <c r="L83" s="27">
        <v>-7777778</v>
      </c>
      <c r="M83" s="27">
        <v>-8888889</v>
      </c>
      <c r="N83" s="8">
        <f>L83-M83</f>
        <v>1111111</v>
      </c>
      <c r="O83" s="7"/>
      <c r="P83" s="27">
        <v>-8888889</v>
      </c>
      <c r="Q83" s="1">
        <v>0.40799999999999997</v>
      </c>
      <c r="R83" s="8">
        <f>P83-Q83</f>
        <v>-8888889.4079999998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"/>
  <sheetViews>
    <sheetView topLeftCell="A55" workbookViewId="0">
      <selection activeCell="E69" sqref="E69"/>
    </sheetView>
  </sheetViews>
  <sheetFormatPr defaultRowHeight="13.5"/>
  <cols>
    <col min="2" max="2" width="9.5" bestFit="1" customWidth="1"/>
    <col min="4" max="5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0.9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82.749700000000004</v>
      </c>
      <c r="E4" s="1">
        <v>82.758799999999994</v>
      </c>
      <c r="F4" s="5">
        <f>D4-E4</f>
        <v>-9.0999999999894499E-3</v>
      </c>
      <c r="G4" s="6"/>
      <c r="H4" s="1">
        <v>0.59363600000000005</v>
      </c>
      <c r="I4" s="1">
        <v>0.593777</v>
      </c>
      <c r="J4" s="5">
        <f>H4-I4</f>
        <v>-1.4099999999994672E-4</v>
      </c>
      <c r="K4" s="6"/>
      <c r="L4" s="1">
        <v>0.34770000000000001</v>
      </c>
      <c r="M4" s="1">
        <v>0.34470000000000001</v>
      </c>
      <c r="N4" s="8">
        <f>L4-M4</f>
        <v>3.0000000000000027E-3</v>
      </c>
      <c r="O4" s="7"/>
      <c r="P4" s="1">
        <v>0.33400000000000002</v>
      </c>
      <c r="Q4" s="1">
        <v>0.3301</v>
      </c>
      <c r="R4" s="8">
        <f>P4-Q4</f>
        <v>3.9000000000000146E-3</v>
      </c>
    </row>
    <row r="5" spans="1:18" s="2" customFormat="1">
      <c r="B5">
        <v>0</v>
      </c>
      <c r="C5">
        <v>-4</v>
      </c>
      <c r="D5" s="1">
        <v>83.292199999999994</v>
      </c>
      <c r="E5" s="1">
        <v>83.305800000000005</v>
      </c>
      <c r="F5" s="5">
        <f t="shared" ref="F5:F66" si="0">D5-E5</f>
        <v>-1.3600000000010937E-2</v>
      </c>
      <c r="G5" s="6"/>
      <c r="H5" s="1">
        <v>0.59574000000000005</v>
      </c>
      <c r="I5" s="1">
        <v>0.59903099999999998</v>
      </c>
      <c r="J5" s="5">
        <f t="shared" ref="J5:J66" si="1">H5-I5</f>
        <v>-3.2909999999999329E-3</v>
      </c>
      <c r="K5" s="6"/>
      <c r="L5" s="1">
        <v>0.34739999999999999</v>
      </c>
      <c r="M5" s="1">
        <v>0.34420000000000001</v>
      </c>
      <c r="N5" s="8">
        <f t="shared" ref="N5:N66" si="2">L5-M5</f>
        <v>3.1999999999999806E-3</v>
      </c>
      <c r="O5" s="7"/>
      <c r="P5" s="1">
        <v>0.33229999999999998</v>
      </c>
      <c r="Q5" s="1">
        <v>0.32840000000000003</v>
      </c>
      <c r="R5" s="8">
        <f t="shared" ref="R5:R66" si="3">P5-Q5</f>
        <v>3.8999999999999591E-3</v>
      </c>
    </row>
    <row r="6" spans="1:18" s="2" customFormat="1">
      <c r="B6">
        <v>1</v>
      </c>
      <c r="C6">
        <v>-4</v>
      </c>
      <c r="D6" s="1">
        <v>82.980900000000005</v>
      </c>
      <c r="E6" s="1">
        <v>83.287400000000005</v>
      </c>
      <c r="F6" s="5">
        <f t="shared" si="0"/>
        <v>-0.30649999999999977</v>
      </c>
      <c r="G6" s="6"/>
      <c r="H6" s="1">
        <v>0.59326999999999996</v>
      </c>
      <c r="I6" s="1">
        <v>0.59870400000000001</v>
      </c>
      <c r="J6" s="5">
        <f t="shared" si="1"/>
        <v>-5.4340000000000499E-3</v>
      </c>
      <c r="K6" s="6"/>
      <c r="L6" s="1">
        <v>0.34960000000000002</v>
      </c>
      <c r="M6" s="1">
        <v>0.34439999999999998</v>
      </c>
      <c r="N6" s="8">
        <f t="shared" si="2"/>
        <v>5.2000000000000379E-3</v>
      </c>
      <c r="O6" s="7"/>
      <c r="P6" s="1">
        <v>0.33400000000000002</v>
      </c>
      <c r="Q6" s="1">
        <v>0.3286</v>
      </c>
      <c r="R6" s="8">
        <f t="shared" si="3"/>
        <v>5.4000000000000159E-3</v>
      </c>
    </row>
    <row r="7" spans="1:18" s="2" customFormat="1">
      <c r="B7">
        <v>3</v>
      </c>
      <c r="C7">
        <v>-3</v>
      </c>
      <c r="D7" s="1">
        <v>83.535600000000002</v>
      </c>
      <c r="E7" s="1">
        <v>83.149299999999997</v>
      </c>
      <c r="F7" s="5">
        <f t="shared" si="0"/>
        <v>0.38630000000000564</v>
      </c>
      <c r="G7" s="6"/>
      <c r="H7" s="1">
        <v>0.60033199999999998</v>
      </c>
      <c r="I7" s="1">
        <v>0.60060599999999997</v>
      </c>
      <c r="J7" s="5">
        <f t="shared" si="1"/>
        <v>-2.7399999999999647E-4</v>
      </c>
      <c r="K7" s="6"/>
      <c r="L7" s="1">
        <v>0.34649999999999997</v>
      </c>
      <c r="M7" s="1">
        <v>0.34310000000000002</v>
      </c>
      <c r="N7" s="8">
        <f t="shared" si="2"/>
        <v>3.3999999999999586E-3</v>
      </c>
      <c r="O7" s="7"/>
      <c r="P7" s="1">
        <v>0.33329999999999999</v>
      </c>
      <c r="Q7" s="1">
        <v>0.32890000000000003</v>
      </c>
      <c r="R7" s="8">
        <f t="shared" si="3"/>
        <v>4.3999999999999595E-3</v>
      </c>
    </row>
    <row r="8" spans="1:18" s="2" customFormat="1">
      <c r="B8">
        <v>2</v>
      </c>
      <c r="C8">
        <v>-3</v>
      </c>
      <c r="D8" s="1">
        <v>83.362799999999993</v>
      </c>
      <c r="E8" s="1">
        <v>83.349000000000004</v>
      </c>
      <c r="F8" s="5">
        <f t="shared" si="0"/>
        <v>1.3799999999989154E-2</v>
      </c>
      <c r="G8" s="6"/>
      <c r="H8" s="1">
        <v>0.59579800000000005</v>
      </c>
      <c r="I8" s="1">
        <v>0.59558299999999997</v>
      </c>
      <c r="J8" s="5">
        <f t="shared" si="1"/>
        <v>2.1500000000007624E-4</v>
      </c>
      <c r="K8" s="6"/>
      <c r="L8" s="1">
        <v>0.34549999999999997</v>
      </c>
      <c r="M8" s="1">
        <v>0.34599999999999997</v>
      </c>
      <c r="N8" s="8">
        <f t="shared" si="2"/>
        <v>-5.0000000000000044E-4</v>
      </c>
      <c r="O8" s="7"/>
      <c r="P8" s="1">
        <v>0.33129999999999998</v>
      </c>
      <c r="Q8" s="1">
        <v>0.32890000000000003</v>
      </c>
      <c r="R8" s="8">
        <f t="shared" si="3"/>
        <v>2.3999999999999577E-3</v>
      </c>
    </row>
    <row r="9" spans="1:18" s="2" customFormat="1">
      <c r="B9">
        <v>1</v>
      </c>
      <c r="C9">
        <v>-3</v>
      </c>
      <c r="D9" s="1">
        <v>82.834299999999999</v>
      </c>
      <c r="E9" s="1">
        <v>82.552000000000007</v>
      </c>
      <c r="F9" s="5">
        <f t="shared" si="0"/>
        <v>0.28229999999999222</v>
      </c>
      <c r="G9" s="6"/>
      <c r="H9" s="1">
        <v>0.58972899999999995</v>
      </c>
      <c r="I9" s="1">
        <v>0.58794000000000002</v>
      </c>
      <c r="J9" s="5">
        <f t="shared" si="1"/>
        <v>1.7889999999999295E-3</v>
      </c>
      <c r="K9" s="6"/>
      <c r="L9" s="1">
        <v>0.35010000000000002</v>
      </c>
      <c r="M9" s="1">
        <v>0.3493</v>
      </c>
      <c r="N9" s="8">
        <f t="shared" si="2"/>
        <v>8.0000000000002292E-4</v>
      </c>
      <c r="O9" s="7"/>
      <c r="P9" s="1">
        <v>0.33479999999999999</v>
      </c>
      <c r="Q9" s="1">
        <v>0.3332</v>
      </c>
      <c r="R9" s="8">
        <f t="shared" si="3"/>
        <v>1.5999999999999903E-3</v>
      </c>
    </row>
    <row r="10" spans="1:18" s="2" customFormat="1">
      <c r="B10">
        <v>0</v>
      </c>
      <c r="C10">
        <v>-3</v>
      </c>
      <c r="D10" s="1">
        <v>82.915400000000005</v>
      </c>
      <c r="E10" s="1">
        <v>81.982500000000002</v>
      </c>
      <c r="F10" s="5">
        <f t="shared" si="0"/>
        <v>0.93290000000000362</v>
      </c>
      <c r="G10" s="6"/>
      <c r="H10" s="1">
        <v>0.59218899999999997</v>
      </c>
      <c r="I10" s="1">
        <v>0.59004699999999999</v>
      </c>
      <c r="J10" s="5">
        <f t="shared" si="1"/>
        <v>2.1419999999999773E-3</v>
      </c>
      <c r="K10" s="6"/>
      <c r="L10" s="1">
        <v>0.34689999999999999</v>
      </c>
      <c r="M10" s="1">
        <v>0.34989999999999999</v>
      </c>
      <c r="N10" s="8">
        <f t="shared" si="2"/>
        <v>-3.0000000000000027E-3</v>
      </c>
      <c r="O10" s="7"/>
      <c r="P10" s="1">
        <v>0.33179999999999998</v>
      </c>
      <c r="Q10" s="1">
        <v>0.33450000000000002</v>
      </c>
      <c r="R10" s="8">
        <f t="shared" si="3"/>
        <v>-2.7000000000000357E-3</v>
      </c>
    </row>
    <row r="11" spans="1:18" s="2" customFormat="1">
      <c r="B11">
        <v>-1</v>
      </c>
      <c r="C11">
        <v>-3</v>
      </c>
      <c r="D11" s="1">
        <v>83.271600000000007</v>
      </c>
      <c r="E11" s="1">
        <v>82.6584</v>
      </c>
      <c r="F11" s="5">
        <f t="shared" si="0"/>
        <v>0.61320000000000618</v>
      </c>
      <c r="G11" s="6"/>
      <c r="H11" s="1">
        <v>0.594472</v>
      </c>
      <c r="I11" s="1">
        <v>0.59207699999999996</v>
      </c>
      <c r="J11" s="5">
        <f t="shared" si="1"/>
        <v>2.395000000000036E-3</v>
      </c>
      <c r="K11" s="6"/>
      <c r="L11" s="1">
        <v>0.34770000000000001</v>
      </c>
      <c r="M11" s="1">
        <v>0.34839999999999999</v>
      </c>
      <c r="N11" s="8">
        <f t="shared" si="2"/>
        <v>-6.9999999999997842E-4</v>
      </c>
      <c r="O11" s="7"/>
      <c r="P11" s="1">
        <v>0.33350000000000002</v>
      </c>
      <c r="Q11" s="1">
        <v>0.33429999999999999</v>
      </c>
      <c r="R11" s="8">
        <f t="shared" si="3"/>
        <v>-7.999999999999674E-4</v>
      </c>
    </row>
    <row r="12" spans="1:18" s="2" customFormat="1">
      <c r="B12">
        <v>-2</v>
      </c>
      <c r="C12">
        <v>-3</v>
      </c>
      <c r="D12" s="1">
        <v>83.3523</v>
      </c>
      <c r="E12" s="1">
        <v>83.175600000000003</v>
      </c>
      <c r="F12" s="5">
        <f t="shared" si="0"/>
        <v>0.17669999999999675</v>
      </c>
      <c r="G12" s="6"/>
      <c r="H12" s="1">
        <v>0.59444600000000003</v>
      </c>
      <c r="I12" s="1">
        <v>0.59774400000000005</v>
      </c>
      <c r="J12" s="5">
        <f t="shared" si="1"/>
        <v>-3.2980000000000231E-3</v>
      </c>
      <c r="K12" s="6"/>
      <c r="L12" s="1">
        <v>0.34599999999999997</v>
      </c>
      <c r="M12" s="1">
        <v>0.34310000000000002</v>
      </c>
      <c r="N12" s="8">
        <f t="shared" si="2"/>
        <v>2.8999999999999582E-3</v>
      </c>
      <c r="O12" s="7"/>
      <c r="P12" s="1">
        <v>0.33160000000000001</v>
      </c>
      <c r="Q12" s="1">
        <v>0.32940000000000003</v>
      </c>
      <c r="R12" s="8">
        <f t="shared" si="3"/>
        <v>2.1999999999999797E-3</v>
      </c>
    </row>
    <row r="13" spans="1:18" s="2" customFormat="1">
      <c r="B13">
        <v>-3</v>
      </c>
      <c r="C13">
        <v>-3</v>
      </c>
      <c r="D13" s="1">
        <v>83.125799999999998</v>
      </c>
      <c r="E13" s="1">
        <v>82.903800000000004</v>
      </c>
      <c r="F13" s="5">
        <f t="shared" si="0"/>
        <v>0.2219999999999942</v>
      </c>
      <c r="G13" s="6"/>
      <c r="H13" s="1">
        <v>0.59621800000000003</v>
      </c>
      <c r="I13" s="1">
        <v>0.59362499999999996</v>
      </c>
      <c r="J13" s="5">
        <f t="shared" si="1"/>
        <v>2.5930000000000675E-3</v>
      </c>
      <c r="K13" s="6"/>
      <c r="L13" s="1">
        <v>0.34749999999999998</v>
      </c>
      <c r="M13" s="1">
        <v>0.34860000000000002</v>
      </c>
      <c r="N13" s="8">
        <f t="shared" si="2"/>
        <v>-1.1000000000000454E-3</v>
      </c>
      <c r="O13" s="7"/>
      <c r="P13" s="1">
        <v>0.33350000000000002</v>
      </c>
      <c r="Q13" s="1">
        <v>0.33279999999999998</v>
      </c>
      <c r="R13" s="8">
        <f t="shared" si="3"/>
        <v>7.0000000000003393E-4</v>
      </c>
    </row>
    <row r="14" spans="1:18" s="2" customFormat="1">
      <c r="B14">
        <v>-4</v>
      </c>
      <c r="C14">
        <v>-2</v>
      </c>
      <c r="D14" s="1">
        <v>82.580699999999993</v>
      </c>
      <c r="E14" s="1">
        <v>82.955399999999997</v>
      </c>
      <c r="F14" s="5">
        <f t="shared" si="0"/>
        <v>-0.37470000000000425</v>
      </c>
      <c r="G14" s="6"/>
      <c r="H14" s="1">
        <v>0.59305799999999997</v>
      </c>
      <c r="I14" s="1">
        <v>0.59382199999999996</v>
      </c>
      <c r="J14" s="5">
        <f t="shared" si="1"/>
        <v>-7.6399999999998691E-4</v>
      </c>
      <c r="K14" s="6"/>
      <c r="L14" s="1">
        <v>0.34770000000000001</v>
      </c>
      <c r="M14" s="1">
        <v>0.34810000000000002</v>
      </c>
      <c r="N14" s="8">
        <f t="shared" si="2"/>
        <v>-4.0000000000001146E-4</v>
      </c>
      <c r="O14" s="7"/>
      <c r="P14" s="1">
        <v>0.33279999999999998</v>
      </c>
      <c r="Q14" s="1">
        <v>0.33300000000000002</v>
      </c>
      <c r="R14" s="8">
        <f t="shared" si="3"/>
        <v>-2.0000000000003348E-4</v>
      </c>
    </row>
    <row r="15" spans="1:18" s="2" customFormat="1">
      <c r="B15">
        <v>-3</v>
      </c>
      <c r="C15">
        <v>-2</v>
      </c>
      <c r="D15" s="1">
        <v>83.165999999999997</v>
      </c>
      <c r="E15" s="1">
        <v>83.185000000000002</v>
      </c>
      <c r="F15" s="5">
        <f t="shared" si="0"/>
        <v>-1.9000000000005457E-2</v>
      </c>
      <c r="G15" s="6"/>
      <c r="H15" s="1">
        <v>0.59663600000000006</v>
      </c>
      <c r="I15" s="1">
        <v>0.59753100000000003</v>
      </c>
      <c r="J15" s="5">
        <f t="shared" si="1"/>
        <v>-8.9499999999997915E-4</v>
      </c>
      <c r="K15" s="6"/>
      <c r="L15" s="1">
        <v>0.34379999999999999</v>
      </c>
      <c r="M15" s="1">
        <v>0.34599999999999997</v>
      </c>
      <c r="N15" s="8">
        <f t="shared" si="2"/>
        <v>-2.1999999999999797E-3</v>
      </c>
      <c r="O15" s="7"/>
      <c r="P15" s="1">
        <v>0.32690000000000002</v>
      </c>
      <c r="Q15" s="1">
        <v>0.33090000000000003</v>
      </c>
      <c r="R15" s="8">
        <f t="shared" si="3"/>
        <v>-4.0000000000000036E-3</v>
      </c>
    </row>
    <row r="16" spans="1:18" s="2" customFormat="1">
      <c r="B16">
        <v>-2</v>
      </c>
      <c r="C16">
        <v>-2</v>
      </c>
      <c r="D16" s="1">
        <v>82.757300000000001</v>
      </c>
      <c r="E16" s="1">
        <v>82.391199999999998</v>
      </c>
      <c r="F16" s="5">
        <f t="shared" si="0"/>
        <v>0.36610000000000298</v>
      </c>
      <c r="G16" s="6"/>
      <c r="H16" s="1">
        <v>0.59263200000000005</v>
      </c>
      <c r="I16" s="1">
        <v>0.58823800000000004</v>
      </c>
      <c r="J16" s="5">
        <f t="shared" si="1"/>
        <v>4.394000000000009E-3</v>
      </c>
      <c r="K16" s="6"/>
      <c r="L16" s="1">
        <v>0.34449999999999997</v>
      </c>
      <c r="M16" s="1">
        <v>0.34839999999999999</v>
      </c>
      <c r="N16" s="8">
        <f t="shared" si="2"/>
        <v>-3.9000000000000146E-3</v>
      </c>
      <c r="O16" s="7"/>
      <c r="P16" s="1">
        <v>0.3301</v>
      </c>
      <c r="Q16" s="1">
        <v>0.33210000000000001</v>
      </c>
      <c r="R16" s="8">
        <f t="shared" si="3"/>
        <v>-2.0000000000000018E-3</v>
      </c>
    </row>
    <row r="17" spans="2:18" s="2" customFormat="1">
      <c r="B17">
        <v>-1</v>
      </c>
      <c r="C17">
        <v>-2</v>
      </c>
      <c r="D17" s="1">
        <v>82.581999999999994</v>
      </c>
      <c r="E17" s="1">
        <v>82.363600000000005</v>
      </c>
      <c r="F17" s="5">
        <f t="shared" si="0"/>
        <v>0.21839999999998838</v>
      </c>
      <c r="G17" s="6"/>
      <c r="H17" s="1">
        <v>0.58512600000000003</v>
      </c>
      <c r="I17" s="1">
        <v>0.58703799999999995</v>
      </c>
      <c r="J17" s="5">
        <f t="shared" si="1"/>
        <v>-1.9119999999999138E-3</v>
      </c>
      <c r="K17" s="6"/>
      <c r="L17" s="1">
        <v>0.35160000000000002</v>
      </c>
      <c r="M17" s="1">
        <v>0.34860000000000002</v>
      </c>
      <c r="N17" s="8">
        <f t="shared" si="2"/>
        <v>3.0000000000000027E-3</v>
      </c>
      <c r="O17" s="7"/>
      <c r="P17" s="1">
        <v>0.33789999999999998</v>
      </c>
      <c r="Q17" s="1">
        <v>0.33400000000000002</v>
      </c>
      <c r="R17" s="8">
        <f t="shared" si="3"/>
        <v>3.8999999999999591E-3</v>
      </c>
    </row>
    <row r="18" spans="2:18" s="2" customFormat="1">
      <c r="B18">
        <v>0</v>
      </c>
      <c r="C18">
        <v>-2</v>
      </c>
      <c r="D18" s="1">
        <v>82.145200000000003</v>
      </c>
      <c r="E18" s="1">
        <v>82.530299999999997</v>
      </c>
      <c r="F18" s="5">
        <f t="shared" si="0"/>
        <v>-0.38509999999999422</v>
      </c>
      <c r="G18" s="6"/>
      <c r="H18" s="1">
        <v>0.58103700000000003</v>
      </c>
      <c r="I18" s="1">
        <v>0.58269000000000004</v>
      </c>
      <c r="J18" s="5">
        <f t="shared" si="1"/>
        <v>-1.6530000000000156E-3</v>
      </c>
      <c r="K18" s="6"/>
      <c r="L18" s="1">
        <v>0.3538</v>
      </c>
      <c r="M18" s="1">
        <v>0.35320000000000001</v>
      </c>
      <c r="N18" s="8">
        <f t="shared" si="2"/>
        <v>5.9999999999998943E-4</v>
      </c>
      <c r="O18" s="7"/>
      <c r="P18" s="1">
        <v>0.3387</v>
      </c>
      <c r="Q18" s="1">
        <v>0.33700000000000002</v>
      </c>
      <c r="R18" s="8">
        <f t="shared" si="3"/>
        <v>1.6999999999999793E-3</v>
      </c>
    </row>
    <row r="19" spans="2:18" s="2" customFormat="1">
      <c r="B19">
        <v>1</v>
      </c>
      <c r="C19">
        <v>-2</v>
      </c>
      <c r="D19" s="1">
        <v>82.355800000000002</v>
      </c>
      <c r="E19" s="1">
        <v>82.279899999999998</v>
      </c>
      <c r="F19" s="5">
        <f t="shared" si="0"/>
        <v>7.5900000000004297E-2</v>
      </c>
      <c r="G19" s="6"/>
      <c r="H19" s="1">
        <v>0.58738000000000001</v>
      </c>
      <c r="I19" s="1">
        <v>0.58669800000000005</v>
      </c>
      <c r="J19" s="5">
        <f t="shared" si="1"/>
        <v>6.8199999999996042E-4</v>
      </c>
      <c r="K19" s="6"/>
      <c r="L19" s="1">
        <v>0.35110000000000002</v>
      </c>
      <c r="M19" s="1">
        <v>0.35060000000000002</v>
      </c>
      <c r="N19" s="8">
        <f t="shared" si="2"/>
        <v>5.0000000000000044E-4</v>
      </c>
      <c r="O19" s="7"/>
      <c r="P19" s="1">
        <v>0.33710000000000001</v>
      </c>
      <c r="Q19" s="1">
        <v>0.33579999999999999</v>
      </c>
      <c r="R19" s="8">
        <f t="shared" si="3"/>
        <v>1.3000000000000234E-3</v>
      </c>
    </row>
    <row r="20" spans="2:18" s="2" customFormat="1">
      <c r="B20">
        <v>2</v>
      </c>
      <c r="C20">
        <v>-2</v>
      </c>
      <c r="D20" s="1">
        <v>82.855000000000004</v>
      </c>
      <c r="E20" s="1">
        <v>82.895600000000002</v>
      </c>
      <c r="F20" s="5">
        <f t="shared" si="0"/>
        <v>-4.0599999999997749E-2</v>
      </c>
      <c r="G20" s="6"/>
      <c r="H20" s="1">
        <v>0.59078699999999995</v>
      </c>
      <c r="I20" s="1">
        <v>0.59138199999999996</v>
      </c>
      <c r="J20" s="5">
        <f t="shared" si="1"/>
        <v>-5.9500000000001219E-4</v>
      </c>
      <c r="K20" s="6"/>
      <c r="L20" s="1">
        <v>0.34670000000000001</v>
      </c>
      <c r="M20" s="1">
        <v>0.34789999999999999</v>
      </c>
      <c r="N20" s="8">
        <f t="shared" si="2"/>
        <v>-1.1999999999999789E-3</v>
      </c>
      <c r="O20" s="7"/>
      <c r="P20" s="1">
        <v>0.33300000000000002</v>
      </c>
      <c r="Q20" s="1">
        <v>0.33400000000000002</v>
      </c>
      <c r="R20" s="8">
        <f t="shared" si="3"/>
        <v>-1.0000000000000009E-3</v>
      </c>
    </row>
    <row r="21" spans="2:18" s="2" customFormat="1">
      <c r="B21">
        <v>3</v>
      </c>
      <c r="C21">
        <v>-2</v>
      </c>
      <c r="D21" s="1">
        <v>83.152799999999999</v>
      </c>
      <c r="E21" s="1">
        <v>82.650099999999995</v>
      </c>
      <c r="F21" s="5">
        <f t="shared" si="0"/>
        <v>0.50270000000000437</v>
      </c>
      <c r="G21" s="6"/>
      <c r="H21" s="1">
        <v>0.59468399999999999</v>
      </c>
      <c r="I21" s="1">
        <v>0.59339699999999995</v>
      </c>
      <c r="J21" s="5">
        <f t="shared" si="1"/>
        <v>1.2870000000000381E-3</v>
      </c>
      <c r="K21" s="6"/>
      <c r="L21" s="1">
        <v>0.34470000000000001</v>
      </c>
      <c r="M21" s="1">
        <v>0.34639999999999999</v>
      </c>
      <c r="N21" s="8">
        <f t="shared" si="2"/>
        <v>-1.6999999999999793E-3</v>
      </c>
      <c r="O21" s="7"/>
      <c r="P21" s="1">
        <v>0.32990000000000003</v>
      </c>
      <c r="Q21" s="1">
        <v>0.32990000000000003</v>
      </c>
      <c r="R21" s="8">
        <f t="shared" si="3"/>
        <v>0</v>
      </c>
    </row>
    <row r="22" spans="2:18" s="2" customFormat="1">
      <c r="B22">
        <v>4</v>
      </c>
      <c r="C22">
        <v>-2</v>
      </c>
      <c r="D22" s="1">
        <v>83.190399999999997</v>
      </c>
      <c r="E22" s="1">
        <v>83.228800000000007</v>
      </c>
      <c r="F22" s="5">
        <f t="shared" si="0"/>
        <v>-3.8400000000009982E-2</v>
      </c>
      <c r="G22" s="6"/>
      <c r="H22" s="1">
        <v>0.59784899999999996</v>
      </c>
      <c r="I22" s="1">
        <v>0.59947700000000004</v>
      </c>
      <c r="J22" s="5">
        <f t="shared" si="1"/>
        <v>-1.6280000000000738E-3</v>
      </c>
      <c r="K22" s="6"/>
      <c r="L22" s="1">
        <v>0.34599999999999997</v>
      </c>
      <c r="M22" s="1">
        <v>0.34329999999999999</v>
      </c>
      <c r="N22" s="8">
        <f t="shared" si="2"/>
        <v>2.6999999999999802E-3</v>
      </c>
      <c r="O22" s="7"/>
      <c r="P22" s="1">
        <v>0.33129999999999998</v>
      </c>
      <c r="Q22" s="1">
        <v>0.32800000000000001</v>
      </c>
      <c r="R22" s="8">
        <f t="shared" si="3"/>
        <v>3.2999999999999696E-3</v>
      </c>
    </row>
    <row r="23" spans="2:18" s="2" customFormat="1">
      <c r="B23">
        <v>5</v>
      </c>
      <c r="C23">
        <v>-1</v>
      </c>
      <c r="D23" s="1">
        <v>83.376800000000003</v>
      </c>
      <c r="E23" s="1">
        <v>83.106899999999996</v>
      </c>
      <c r="F23" s="5">
        <f t="shared" si="0"/>
        <v>0.26990000000000691</v>
      </c>
      <c r="G23" s="6"/>
      <c r="H23" s="1">
        <v>0.59936100000000003</v>
      </c>
      <c r="I23" s="1">
        <v>0.5948</v>
      </c>
      <c r="J23" s="5">
        <f t="shared" si="1"/>
        <v>4.5610000000000372E-3</v>
      </c>
      <c r="K23" s="6"/>
      <c r="L23" s="1">
        <v>0.34399999999999997</v>
      </c>
      <c r="M23" s="1">
        <v>0.34589999999999999</v>
      </c>
      <c r="N23" s="8">
        <f t="shared" si="2"/>
        <v>-1.9000000000000128E-3</v>
      </c>
      <c r="O23" s="7"/>
      <c r="P23" s="1">
        <v>0.32990000000000003</v>
      </c>
      <c r="Q23" s="1">
        <v>0.3296</v>
      </c>
      <c r="R23" s="8">
        <f t="shared" si="3"/>
        <v>3.0000000000002247E-4</v>
      </c>
    </row>
    <row r="24" spans="2:18" s="2" customFormat="1">
      <c r="B24">
        <v>4</v>
      </c>
      <c r="C24">
        <v>-1</v>
      </c>
      <c r="D24" s="1">
        <v>83.01</v>
      </c>
      <c r="E24" s="1">
        <v>82.872200000000007</v>
      </c>
      <c r="F24" s="5">
        <f t="shared" si="0"/>
        <v>0.13779999999999859</v>
      </c>
      <c r="G24" s="6"/>
      <c r="H24" s="1">
        <v>0.59659099999999998</v>
      </c>
      <c r="I24" s="1">
        <v>0.60006199999999998</v>
      </c>
      <c r="J24" s="5">
        <f t="shared" si="1"/>
        <v>-3.4710000000000019E-3</v>
      </c>
      <c r="K24" s="6"/>
      <c r="L24" s="1">
        <v>0.34399999999999997</v>
      </c>
      <c r="M24" s="1">
        <v>0.34520000000000001</v>
      </c>
      <c r="N24" s="8">
        <f t="shared" si="2"/>
        <v>-1.2000000000000344E-3</v>
      </c>
      <c r="O24" s="7"/>
      <c r="P24" s="1">
        <v>0.3291</v>
      </c>
      <c r="Q24" s="1">
        <v>0.32990000000000003</v>
      </c>
      <c r="R24" s="8">
        <f t="shared" si="3"/>
        <v>-8.0000000000002292E-4</v>
      </c>
    </row>
    <row r="25" spans="2:18" s="2" customFormat="1">
      <c r="B25">
        <v>3</v>
      </c>
      <c r="C25">
        <v>-1</v>
      </c>
      <c r="D25" s="1">
        <v>82.304299999999998</v>
      </c>
      <c r="E25" s="1">
        <v>82.258499999999998</v>
      </c>
      <c r="F25" s="5">
        <f t="shared" si="0"/>
        <v>4.5799999999999841E-2</v>
      </c>
      <c r="G25" s="6"/>
      <c r="H25" s="1">
        <v>0.58514600000000005</v>
      </c>
      <c r="I25" s="1">
        <v>0.59291499999999997</v>
      </c>
      <c r="J25" s="5">
        <f t="shared" si="1"/>
        <v>-7.7689999999999149E-3</v>
      </c>
      <c r="K25" s="6"/>
      <c r="L25" s="1">
        <v>0.35010000000000002</v>
      </c>
      <c r="M25" s="1">
        <v>0.34810000000000002</v>
      </c>
      <c r="N25" s="8">
        <f t="shared" si="2"/>
        <v>2.0000000000000018E-3</v>
      </c>
      <c r="O25" s="7"/>
      <c r="P25" s="1">
        <v>0.33479999999999999</v>
      </c>
      <c r="Q25" s="1">
        <v>0.33379999999999999</v>
      </c>
      <c r="R25" s="8">
        <f t="shared" si="3"/>
        <v>1.0000000000000009E-3</v>
      </c>
    </row>
    <row r="26" spans="2:18" s="2" customFormat="1">
      <c r="B26">
        <v>2</v>
      </c>
      <c r="C26">
        <v>-1</v>
      </c>
      <c r="D26" s="1">
        <v>82.349900000000005</v>
      </c>
      <c r="E26" s="1">
        <v>82.136099999999999</v>
      </c>
      <c r="F26" s="5">
        <f t="shared" si="0"/>
        <v>0.21380000000000621</v>
      </c>
      <c r="G26" s="6"/>
      <c r="H26" s="1">
        <v>0.585063</v>
      </c>
      <c r="I26" s="1">
        <v>0.58717900000000001</v>
      </c>
      <c r="J26" s="5">
        <f t="shared" si="1"/>
        <v>-2.1160000000000068E-3</v>
      </c>
      <c r="K26" s="6"/>
      <c r="L26" s="1">
        <v>0.3483</v>
      </c>
      <c r="M26" s="1">
        <v>0.34739999999999999</v>
      </c>
      <c r="N26" s="8">
        <f t="shared" si="2"/>
        <v>9.000000000000119E-4</v>
      </c>
      <c r="O26" s="7"/>
      <c r="P26" s="1">
        <v>0.33479999999999999</v>
      </c>
      <c r="Q26" s="1">
        <v>0.33179999999999998</v>
      </c>
      <c r="R26" s="8">
        <f t="shared" si="3"/>
        <v>3.0000000000000027E-3</v>
      </c>
    </row>
    <row r="27" spans="2:18" s="2" customFormat="1">
      <c r="B27">
        <v>1</v>
      </c>
      <c r="C27">
        <v>-1</v>
      </c>
      <c r="D27" s="1">
        <v>82.593299999999999</v>
      </c>
      <c r="E27" s="1">
        <v>82.603300000000004</v>
      </c>
      <c r="F27" s="5">
        <f t="shared" si="0"/>
        <v>-1.0000000000005116E-2</v>
      </c>
      <c r="G27" s="6"/>
      <c r="H27" s="1">
        <v>0.585453</v>
      </c>
      <c r="I27" s="1">
        <v>0.58777800000000002</v>
      </c>
      <c r="J27" s="5">
        <f t="shared" si="1"/>
        <v>-2.3250000000000215E-3</v>
      </c>
      <c r="K27" s="6"/>
      <c r="L27" s="1">
        <v>0.35110000000000002</v>
      </c>
      <c r="M27" s="1">
        <v>0.34989999999999999</v>
      </c>
      <c r="N27" s="8">
        <f t="shared" si="2"/>
        <v>1.2000000000000344E-3</v>
      </c>
      <c r="O27" s="7"/>
      <c r="P27" s="1">
        <v>0.33839999999999998</v>
      </c>
      <c r="Q27" s="1">
        <v>0.33639999999999998</v>
      </c>
      <c r="R27" s="8">
        <f t="shared" si="3"/>
        <v>2.0000000000000018E-3</v>
      </c>
    </row>
    <row r="28" spans="2:18" s="2" customFormat="1">
      <c r="B28">
        <v>0</v>
      </c>
      <c r="C28">
        <v>-1</v>
      </c>
      <c r="D28" s="1">
        <v>82.430800000000005</v>
      </c>
      <c r="E28" s="1">
        <v>82.496200000000002</v>
      </c>
      <c r="F28" s="5">
        <f t="shared" si="0"/>
        <v>-6.5399999999996794E-2</v>
      </c>
      <c r="G28" s="6"/>
      <c r="H28" s="1">
        <v>0.58177199999999996</v>
      </c>
      <c r="I28" s="1">
        <v>0.58235599999999998</v>
      </c>
      <c r="J28" s="5">
        <f t="shared" si="1"/>
        <v>-5.8400000000002894E-4</v>
      </c>
      <c r="K28" s="6"/>
      <c r="L28" s="1">
        <v>0.35420000000000001</v>
      </c>
      <c r="M28" s="1">
        <v>0.34939999999999999</v>
      </c>
      <c r="N28" s="8">
        <f t="shared" si="2"/>
        <v>4.8000000000000265E-3</v>
      </c>
      <c r="O28" s="7"/>
      <c r="P28" s="1">
        <v>0.34029999999999999</v>
      </c>
      <c r="Q28" s="1">
        <v>0.33160000000000001</v>
      </c>
      <c r="R28" s="8">
        <f t="shared" si="3"/>
        <v>8.6999999999999855E-3</v>
      </c>
    </row>
    <row r="29" spans="2:18" s="2" customFormat="1">
      <c r="B29">
        <v>-1</v>
      </c>
      <c r="C29">
        <v>-1</v>
      </c>
      <c r="D29" s="1">
        <v>82.589200000000005</v>
      </c>
      <c r="E29" s="1">
        <v>82.381600000000006</v>
      </c>
      <c r="F29" s="5">
        <f t="shared" si="0"/>
        <v>0.20759999999999934</v>
      </c>
      <c r="G29" s="6"/>
      <c r="H29" s="1">
        <v>0.58286099999999996</v>
      </c>
      <c r="I29" s="1">
        <v>0.58567100000000005</v>
      </c>
      <c r="J29" s="5">
        <f t="shared" si="1"/>
        <v>-2.8100000000000902E-3</v>
      </c>
      <c r="K29" s="6"/>
      <c r="L29" s="1">
        <v>0.35199999999999998</v>
      </c>
      <c r="M29" s="1">
        <v>0.35320000000000001</v>
      </c>
      <c r="N29" s="8">
        <f t="shared" si="2"/>
        <v>-1.2000000000000344E-3</v>
      </c>
      <c r="O29" s="7"/>
      <c r="P29" s="1">
        <v>0.33739999999999998</v>
      </c>
      <c r="Q29" s="1">
        <v>0.3382</v>
      </c>
      <c r="R29" s="8">
        <f t="shared" si="3"/>
        <v>-8.0000000000002292E-4</v>
      </c>
    </row>
    <row r="30" spans="2:18" s="2" customFormat="1">
      <c r="B30">
        <v>-2</v>
      </c>
      <c r="C30">
        <v>-1</v>
      </c>
      <c r="D30" s="1">
        <v>82.632199999999997</v>
      </c>
      <c r="E30" s="1">
        <v>82.173500000000004</v>
      </c>
      <c r="F30" s="5">
        <f t="shared" si="0"/>
        <v>0.45869999999999322</v>
      </c>
      <c r="G30" s="6"/>
      <c r="H30" s="1">
        <v>0.59101999999999999</v>
      </c>
      <c r="I30" s="1">
        <v>0.58470800000000001</v>
      </c>
      <c r="J30" s="5">
        <f t="shared" si="1"/>
        <v>6.3119999999999843E-3</v>
      </c>
      <c r="K30" s="6"/>
      <c r="L30" s="1">
        <v>0.34749999999999998</v>
      </c>
      <c r="M30" s="1">
        <v>0.34770000000000001</v>
      </c>
      <c r="N30" s="8">
        <f t="shared" si="2"/>
        <v>-2.0000000000003348E-4</v>
      </c>
      <c r="O30" s="7"/>
      <c r="P30" s="1">
        <v>0.33450000000000002</v>
      </c>
      <c r="Q30" s="1">
        <v>0.33350000000000002</v>
      </c>
      <c r="R30" s="8">
        <f t="shared" si="3"/>
        <v>1.0000000000000009E-3</v>
      </c>
    </row>
    <row r="31" spans="2:18" s="2" customFormat="1">
      <c r="B31">
        <v>-3</v>
      </c>
      <c r="C31">
        <v>-1</v>
      </c>
      <c r="D31" s="1">
        <v>83.412099999999995</v>
      </c>
      <c r="E31" s="1">
        <v>83.105599999999995</v>
      </c>
      <c r="F31" s="5">
        <f t="shared" si="0"/>
        <v>0.30649999999999977</v>
      </c>
      <c r="G31" s="6"/>
      <c r="H31" s="1">
        <v>0.60111800000000004</v>
      </c>
      <c r="I31" s="1">
        <v>0.59864799999999996</v>
      </c>
      <c r="J31" s="5">
        <f t="shared" si="1"/>
        <v>2.4700000000000832E-3</v>
      </c>
      <c r="K31" s="6"/>
      <c r="L31" s="1">
        <v>0.34179999999999999</v>
      </c>
      <c r="M31" s="1">
        <v>0.34179999999999999</v>
      </c>
      <c r="N31" s="8">
        <f t="shared" si="2"/>
        <v>0</v>
      </c>
      <c r="O31" s="7"/>
      <c r="P31" s="1">
        <v>0.32719999999999999</v>
      </c>
      <c r="Q31" s="1">
        <v>0.32550000000000001</v>
      </c>
      <c r="R31" s="8">
        <f t="shared" si="3"/>
        <v>1.6999999999999793E-3</v>
      </c>
    </row>
    <row r="32" spans="2:18" s="2" customFormat="1">
      <c r="B32">
        <v>-4</v>
      </c>
      <c r="C32">
        <v>-1</v>
      </c>
      <c r="D32" s="1">
        <v>82.949700000000007</v>
      </c>
      <c r="E32" s="1">
        <v>82.8489</v>
      </c>
      <c r="F32" s="5">
        <f t="shared" si="0"/>
        <v>0.10080000000000666</v>
      </c>
      <c r="G32" s="6"/>
      <c r="H32" s="1">
        <v>0.59708700000000003</v>
      </c>
      <c r="I32" s="1">
        <v>0.59531000000000001</v>
      </c>
      <c r="J32" s="5">
        <f t="shared" si="1"/>
        <v>1.7770000000000286E-3</v>
      </c>
      <c r="K32" s="6"/>
      <c r="L32" s="1">
        <v>0.34570000000000001</v>
      </c>
      <c r="M32" s="1">
        <v>0.34329999999999999</v>
      </c>
      <c r="N32" s="8">
        <f t="shared" si="2"/>
        <v>2.4000000000000132E-3</v>
      </c>
      <c r="O32" s="7"/>
      <c r="P32" s="1">
        <v>0.33160000000000001</v>
      </c>
      <c r="Q32" s="1">
        <v>0.32750000000000001</v>
      </c>
      <c r="R32" s="8">
        <f t="shared" si="3"/>
        <v>4.0999999999999925E-3</v>
      </c>
    </row>
    <row r="33" spans="2:18" s="2" customFormat="1">
      <c r="B33">
        <v>-5</v>
      </c>
      <c r="C33">
        <v>-1</v>
      </c>
      <c r="D33" s="1">
        <v>82.9542</v>
      </c>
      <c r="E33" s="1">
        <v>83.123699999999999</v>
      </c>
      <c r="F33" s="5">
        <f t="shared" si="0"/>
        <v>-0.16949999999999932</v>
      </c>
      <c r="G33" s="6"/>
      <c r="H33" s="1">
        <v>0.59874000000000005</v>
      </c>
      <c r="I33" s="1">
        <v>0.59849600000000003</v>
      </c>
      <c r="J33" s="5">
        <f t="shared" si="1"/>
        <v>2.4400000000002198E-4</v>
      </c>
      <c r="K33" s="6"/>
      <c r="L33" s="1">
        <v>0.34539999999999998</v>
      </c>
      <c r="M33" s="1">
        <v>0.34360000000000002</v>
      </c>
      <c r="N33" s="8">
        <f t="shared" si="2"/>
        <v>1.7999999999999683E-3</v>
      </c>
      <c r="O33" s="7"/>
      <c r="P33" s="1">
        <v>0.3306</v>
      </c>
      <c r="Q33" s="1">
        <v>0.32740000000000002</v>
      </c>
      <c r="R33" s="8">
        <f t="shared" si="3"/>
        <v>3.1999999999999806E-3</v>
      </c>
    </row>
    <row r="34" spans="2:18" s="2" customFormat="1">
      <c r="B34">
        <v>-5</v>
      </c>
      <c r="C34">
        <v>0</v>
      </c>
      <c r="D34" s="1">
        <v>82.732600000000005</v>
      </c>
      <c r="E34" s="1">
        <v>82.9923</v>
      </c>
      <c r="F34" s="5">
        <f t="shared" si="0"/>
        <v>-0.25969999999999516</v>
      </c>
      <c r="G34" s="6"/>
      <c r="H34" s="1">
        <v>0.59702699999999997</v>
      </c>
      <c r="I34" s="1">
        <v>0.60211000000000003</v>
      </c>
      <c r="J34" s="5">
        <f t="shared" si="1"/>
        <v>-5.0830000000000597E-3</v>
      </c>
      <c r="K34" s="6"/>
      <c r="L34" s="1">
        <v>0.34079999999999999</v>
      </c>
      <c r="M34" s="1">
        <v>0.34010000000000001</v>
      </c>
      <c r="N34" s="8">
        <f t="shared" si="2"/>
        <v>6.9999999999997842E-4</v>
      </c>
      <c r="O34" s="7"/>
      <c r="P34" s="1">
        <v>0.32550000000000001</v>
      </c>
      <c r="Q34" s="1">
        <v>0.32500000000000001</v>
      </c>
      <c r="R34" s="8">
        <f t="shared" si="3"/>
        <v>5.0000000000000044E-4</v>
      </c>
    </row>
    <row r="35" spans="2:18" s="2" customFormat="1">
      <c r="B35">
        <v>-4</v>
      </c>
      <c r="C35">
        <v>0</v>
      </c>
      <c r="D35" s="1">
        <v>82.852500000000006</v>
      </c>
      <c r="E35" s="1">
        <v>82.128600000000006</v>
      </c>
      <c r="F35" s="5">
        <f t="shared" si="0"/>
        <v>0.72390000000000043</v>
      </c>
      <c r="G35" s="6"/>
      <c r="H35" s="1">
        <v>0.59662099999999996</v>
      </c>
      <c r="I35" s="1">
        <v>0.59592599999999996</v>
      </c>
      <c r="J35" s="5">
        <f t="shared" si="1"/>
        <v>6.9500000000000117E-4</v>
      </c>
      <c r="K35" s="6"/>
      <c r="L35" s="1">
        <v>0.34399999999999997</v>
      </c>
      <c r="M35" s="1">
        <v>0.34379999999999999</v>
      </c>
      <c r="N35" s="8">
        <f t="shared" si="2"/>
        <v>1.9999999999997797E-4</v>
      </c>
      <c r="O35" s="7"/>
      <c r="P35" s="1">
        <v>0.3296</v>
      </c>
      <c r="Q35" s="1">
        <v>0.3291</v>
      </c>
      <c r="R35" s="8">
        <f t="shared" si="3"/>
        <v>5.0000000000000044E-4</v>
      </c>
    </row>
    <row r="36" spans="2:18" s="2" customFormat="1">
      <c r="B36">
        <v>-3</v>
      </c>
      <c r="C36">
        <v>0</v>
      </c>
      <c r="D36" s="1">
        <v>82.843199999999996</v>
      </c>
      <c r="E36" s="1">
        <v>82.619299999999996</v>
      </c>
      <c r="F36" s="5">
        <f t="shared" si="0"/>
        <v>0.22390000000000043</v>
      </c>
      <c r="G36" s="6"/>
      <c r="H36" s="1">
        <v>0.59415799999999996</v>
      </c>
      <c r="I36" s="1">
        <v>0.59758599999999995</v>
      </c>
      <c r="J36" s="5">
        <f t="shared" si="1"/>
        <v>-3.4279999999999866E-3</v>
      </c>
      <c r="K36" s="6"/>
      <c r="L36" s="1">
        <v>0.34810000000000002</v>
      </c>
      <c r="M36" s="1">
        <v>0.34260000000000002</v>
      </c>
      <c r="N36" s="8">
        <f t="shared" si="2"/>
        <v>5.5000000000000049E-3</v>
      </c>
      <c r="O36" s="7"/>
      <c r="P36" s="1">
        <v>0.33189999999999997</v>
      </c>
      <c r="Q36" s="1">
        <v>0.3286</v>
      </c>
      <c r="R36" s="8">
        <f t="shared" si="3"/>
        <v>3.2999999999999696E-3</v>
      </c>
    </row>
    <row r="37" spans="2:18" s="2" customFormat="1">
      <c r="B37">
        <v>-2</v>
      </c>
      <c r="C37">
        <v>0</v>
      </c>
      <c r="D37" s="1">
        <v>82.292400000000001</v>
      </c>
      <c r="E37" s="1">
        <v>81.397499999999994</v>
      </c>
      <c r="F37" s="5">
        <f t="shared" si="0"/>
        <v>0.89490000000000691</v>
      </c>
      <c r="G37" s="6"/>
      <c r="H37" s="1">
        <v>0.58524900000000002</v>
      </c>
      <c r="I37" s="1">
        <v>0.58450299999999999</v>
      </c>
      <c r="J37" s="5">
        <f t="shared" si="1"/>
        <v>7.4600000000002442E-4</v>
      </c>
      <c r="K37" s="6"/>
      <c r="L37" s="1">
        <v>0.3523</v>
      </c>
      <c r="M37" s="1">
        <v>0.35349999999999998</v>
      </c>
      <c r="N37" s="8">
        <f t="shared" si="2"/>
        <v>-1.1999999999999789E-3</v>
      </c>
      <c r="O37" s="7"/>
      <c r="P37" s="1">
        <v>0.33810000000000001</v>
      </c>
      <c r="Q37" s="1">
        <v>0.3387</v>
      </c>
      <c r="R37" s="8">
        <f t="shared" si="3"/>
        <v>-5.9999999999998943E-4</v>
      </c>
    </row>
    <row r="38" spans="2:18" s="2" customFormat="1">
      <c r="B38">
        <v>-1</v>
      </c>
      <c r="C38">
        <v>0</v>
      </c>
      <c r="D38" s="1">
        <v>82.208500000000001</v>
      </c>
      <c r="E38" s="1">
        <v>82.367500000000007</v>
      </c>
      <c r="F38" s="5">
        <f t="shared" si="0"/>
        <v>-0.15900000000000603</v>
      </c>
      <c r="G38" s="6"/>
      <c r="H38" s="1">
        <v>0.58195200000000002</v>
      </c>
      <c r="I38" s="1">
        <v>0.58046299999999995</v>
      </c>
      <c r="J38" s="5">
        <f t="shared" si="1"/>
        <v>1.4890000000000736E-3</v>
      </c>
      <c r="K38" s="6"/>
      <c r="L38" s="1">
        <v>0.3528</v>
      </c>
      <c r="M38" s="1">
        <v>0.35060000000000002</v>
      </c>
      <c r="N38" s="8">
        <f t="shared" si="2"/>
        <v>2.1999999999999797E-3</v>
      </c>
      <c r="O38" s="7"/>
      <c r="P38" s="1">
        <v>0.3387</v>
      </c>
      <c r="Q38" s="1">
        <v>0.33300000000000002</v>
      </c>
      <c r="R38" s="8">
        <f t="shared" si="3"/>
        <v>5.6999999999999829E-3</v>
      </c>
    </row>
    <row r="39" spans="2:18" s="2" customFormat="1">
      <c r="B39">
        <v>0</v>
      </c>
      <c r="C39">
        <v>0</v>
      </c>
      <c r="D39" s="1">
        <v>82.548599999999993</v>
      </c>
      <c r="E39" s="1">
        <v>82.179699999999997</v>
      </c>
      <c r="F39" s="5">
        <f t="shared" si="0"/>
        <v>0.36889999999999645</v>
      </c>
      <c r="G39" s="6"/>
      <c r="H39" s="1">
        <v>0.58462599999999998</v>
      </c>
      <c r="I39" s="1">
        <v>0.58509100000000003</v>
      </c>
      <c r="J39" s="5">
        <f t="shared" si="1"/>
        <v>-4.6500000000004871E-4</v>
      </c>
      <c r="K39" s="6"/>
      <c r="L39" s="1">
        <v>0.3513</v>
      </c>
      <c r="M39" s="1">
        <v>0.3493</v>
      </c>
      <c r="N39" s="8">
        <f t="shared" si="2"/>
        <v>2.0000000000000018E-3</v>
      </c>
      <c r="O39" s="7"/>
      <c r="P39" s="1">
        <v>0.33739999999999998</v>
      </c>
      <c r="Q39" s="1">
        <v>0.33500000000000002</v>
      </c>
      <c r="R39" s="8">
        <f t="shared" si="3"/>
        <v>2.3999999999999577E-3</v>
      </c>
    </row>
    <row r="40" spans="2:18" s="2" customFormat="1">
      <c r="B40">
        <v>1</v>
      </c>
      <c r="C40">
        <v>0</v>
      </c>
      <c r="D40" s="1">
        <v>82.5471</v>
      </c>
      <c r="E40" s="1">
        <v>82.263099999999994</v>
      </c>
      <c r="F40" s="5">
        <f t="shared" si="0"/>
        <v>0.28400000000000603</v>
      </c>
      <c r="G40" s="6"/>
      <c r="H40" s="1">
        <v>0.58608899999999997</v>
      </c>
      <c r="I40" s="1">
        <v>0.584005</v>
      </c>
      <c r="J40" s="5">
        <f t="shared" si="1"/>
        <v>2.0839999999999748E-3</v>
      </c>
      <c r="K40" s="6"/>
      <c r="L40" s="1">
        <v>0.34910000000000002</v>
      </c>
      <c r="M40" s="1">
        <v>0.35139999999999999</v>
      </c>
      <c r="N40" s="8">
        <f t="shared" si="2"/>
        <v>-2.2999999999999687E-3</v>
      </c>
      <c r="O40" s="7"/>
      <c r="P40" s="1">
        <v>0.33450000000000002</v>
      </c>
      <c r="Q40" s="1">
        <v>0.3367</v>
      </c>
      <c r="R40" s="8">
        <f t="shared" si="3"/>
        <v>-2.1999999999999797E-3</v>
      </c>
    </row>
    <row r="41" spans="2:18" s="2" customFormat="1">
      <c r="B41">
        <v>2</v>
      </c>
      <c r="C41">
        <v>0</v>
      </c>
      <c r="D41" s="1">
        <v>82.523700000000005</v>
      </c>
      <c r="E41" s="1">
        <v>82.283600000000007</v>
      </c>
      <c r="F41" s="5">
        <f t="shared" si="0"/>
        <v>0.2400999999999982</v>
      </c>
      <c r="G41" s="6"/>
      <c r="H41" s="1">
        <v>0.58715899999999999</v>
      </c>
      <c r="I41" s="1">
        <v>0.58779800000000004</v>
      </c>
      <c r="J41" s="5">
        <f t="shared" si="1"/>
        <v>-6.3900000000005619E-4</v>
      </c>
      <c r="K41" s="6"/>
      <c r="L41" s="1">
        <v>0.34770000000000001</v>
      </c>
      <c r="M41" s="1">
        <v>0.34860000000000002</v>
      </c>
      <c r="N41" s="8">
        <f t="shared" si="2"/>
        <v>-9.000000000000119E-4</v>
      </c>
      <c r="O41" s="7"/>
      <c r="P41" s="1">
        <v>0.33279999999999998</v>
      </c>
      <c r="Q41" s="1">
        <v>0.33379999999999999</v>
      </c>
      <c r="R41" s="8">
        <f t="shared" si="3"/>
        <v>-1.0000000000000009E-3</v>
      </c>
    </row>
    <row r="42" spans="2:18" s="2" customFormat="1">
      <c r="B42">
        <v>3</v>
      </c>
      <c r="C42">
        <v>0</v>
      </c>
      <c r="D42" s="1">
        <v>82.313800000000001</v>
      </c>
      <c r="E42" s="1">
        <v>81.899100000000004</v>
      </c>
      <c r="F42" s="5">
        <f t="shared" si="0"/>
        <v>0.41469999999999629</v>
      </c>
      <c r="G42" s="6"/>
      <c r="H42" s="1">
        <v>0.59014699999999998</v>
      </c>
      <c r="I42" s="1">
        <v>0.593194</v>
      </c>
      <c r="J42" s="5">
        <f t="shared" si="1"/>
        <v>-3.0470000000000219E-3</v>
      </c>
      <c r="K42" s="6"/>
      <c r="L42" s="1">
        <v>0.34420000000000001</v>
      </c>
      <c r="M42" s="1">
        <v>0.34789999999999999</v>
      </c>
      <c r="N42" s="8">
        <f t="shared" si="2"/>
        <v>-3.6999999999999811E-3</v>
      </c>
      <c r="O42" s="7"/>
      <c r="P42" s="1">
        <v>0.32990000000000003</v>
      </c>
      <c r="Q42" s="1">
        <v>0.33139999999999997</v>
      </c>
      <c r="R42" s="8">
        <f t="shared" si="3"/>
        <v>-1.4999999999999458E-3</v>
      </c>
    </row>
    <row r="43" spans="2:18" s="2" customFormat="1">
      <c r="B43">
        <v>4</v>
      </c>
      <c r="C43">
        <v>0</v>
      </c>
      <c r="D43" s="1">
        <v>83.347099999999998</v>
      </c>
      <c r="E43" s="1">
        <v>83.073300000000003</v>
      </c>
      <c r="F43" s="5">
        <f t="shared" si="0"/>
        <v>0.27379999999999427</v>
      </c>
      <c r="G43" s="6"/>
      <c r="H43" s="1">
        <v>0.59747499999999998</v>
      </c>
      <c r="I43" s="1">
        <v>0.59552499999999997</v>
      </c>
      <c r="J43" s="5">
        <f t="shared" si="1"/>
        <v>1.9500000000000073E-3</v>
      </c>
      <c r="K43" s="6"/>
      <c r="L43" s="1">
        <v>0.34470000000000001</v>
      </c>
      <c r="M43" s="1">
        <v>0.34549999999999997</v>
      </c>
      <c r="N43" s="8">
        <f t="shared" si="2"/>
        <v>-7.999999999999674E-4</v>
      </c>
      <c r="O43" s="7"/>
      <c r="P43" s="1">
        <v>0.33100000000000002</v>
      </c>
      <c r="Q43" s="1">
        <v>0.3301</v>
      </c>
      <c r="R43" s="8">
        <f t="shared" si="3"/>
        <v>9.000000000000119E-4</v>
      </c>
    </row>
    <row r="44" spans="2:18" s="2" customFormat="1">
      <c r="B44">
        <v>5</v>
      </c>
      <c r="C44">
        <v>0</v>
      </c>
      <c r="D44" s="1">
        <v>82.785600000000002</v>
      </c>
      <c r="E44" s="1">
        <v>79.446100000000001</v>
      </c>
      <c r="F44" s="5">
        <f t="shared" si="0"/>
        <v>3.339500000000001</v>
      </c>
      <c r="G44" s="6"/>
      <c r="H44" s="1">
        <v>0.60016899999999995</v>
      </c>
      <c r="I44" s="1">
        <v>0.602688</v>
      </c>
      <c r="J44" s="5">
        <f t="shared" si="1"/>
        <v>-2.519000000000049E-3</v>
      </c>
      <c r="K44" s="6"/>
      <c r="L44" s="1">
        <v>0.34470000000000001</v>
      </c>
      <c r="M44" s="1">
        <v>0.34150000000000003</v>
      </c>
      <c r="N44" s="8">
        <f t="shared" si="2"/>
        <v>3.1999999999999806E-3</v>
      </c>
      <c r="O44" s="7"/>
      <c r="P44" s="1">
        <v>0.32940000000000003</v>
      </c>
      <c r="Q44" s="1">
        <v>0.32640000000000002</v>
      </c>
      <c r="R44" s="8">
        <f t="shared" si="3"/>
        <v>3.0000000000000027E-3</v>
      </c>
    </row>
    <row r="45" spans="2:18" s="2" customFormat="1">
      <c r="B45">
        <v>5</v>
      </c>
      <c r="C45">
        <v>1</v>
      </c>
      <c r="D45" s="1">
        <v>81.840599999999995</v>
      </c>
      <c r="E45" s="1">
        <v>52.012300000000003</v>
      </c>
      <c r="F45" s="5">
        <f t="shared" si="0"/>
        <v>29.828299999999992</v>
      </c>
      <c r="G45" s="6"/>
      <c r="H45" s="1">
        <v>0.59338500000000005</v>
      </c>
      <c r="I45" s="1">
        <v>0.58542300000000003</v>
      </c>
      <c r="J45" s="5">
        <f t="shared" si="1"/>
        <v>7.9620000000000246E-3</v>
      </c>
      <c r="K45" s="6"/>
      <c r="L45" s="1">
        <v>0.34229999999999999</v>
      </c>
      <c r="M45" s="1">
        <v>0.34489999999999998</v>
      </c>
      <c r="N45" s="8">
        <f t="shared" si="2"/>
        <v>-2.5999999999999912E-3</v>
      </c>
      <c r="O45" s="7"/>
      <c r="P45" s="1">
        <v>0.32750000000000001</v>
      </c>
      <c r="Q45" s="1">
        <v>0.32719999999999999</v>
      </c>
      <c r="R45" s="8">
        <f t="shared" si="3"/>
        <v>3.0000000000002247E-4</v>
      </c>
    </row>
    <row r="46" spans="2:18" s="2" customFormat="1">
      <c r="B46">
        <v>4</v>
      </c>
      <c r="C46">
        <v>1</v>
      </c>
      <c r="D46" s="1">
        <v>64.250799999999998</v>
      </c>
      <c r="E46" s="1">
        <v>5.2937099999999999</v>
      </c>
      <c r="F46" s="5">
        <f t="shared" si="0"/>
        <v>58.957090000000001</v>
      </c>
      <c r="G46" s="6"/>
      <c r="H46" s="1">
        <v>0.59008700000000003</v>
      </c>
      <c r="I46" s="1">
        <v>0.25580199999999997</v>
      </c>
      <c r="J46" s="5">
        <f t="shared" si="1"/>
        <v>0.33428500000000005</v>
      </c>
      <c r="K46" s="6"/>
      <c r="L46" s="1">
        <v>0.34260000000000002</v>
      </c>
      <c r="M46" s="1">
        <v>0.34310000000000002</v>
      </c>
      <c r="N46" s="8">
        <f t="shared" si="2"/>
        <v>-5.0000000000000044E-4</v>
      </c>
      <c r="O46" s="7"/>
      <c r="P46" s="1">
        <v>0.32840000000000003</v>
      </c>
      <c r="Q46" s="1">
        <v>0.32719999999999999</v>
      </c>
      <c r="R46" s="8">
        <f t="shared" si="3"/>
        <v>1.2000000000000344E-3</v>
      </c>
    </row>
    <row r="47" spans="2:18" s="2" customFormat="1">
      <c r="B47">
        <v>3</v>
      </c>
      <c r="C47">
        <v>1</v>
      </c>
      <c r="D47" s="1">
        <v>75.761700000000005</v>
      </c>
      <c r="E47" s="1">
        <v>65.814499999999995</v>
      </c>
      <c r="F47" s="5">
        <f t="shared" si="0"/>
        <v>9.9472000000000094</v>
      </c>
      <c r="G47" s="6"/>
      <c r="H47" s="1">
        <v>0.58360900000000004</v>
      </c>
      <c r="I47" s="1">
        <v>0.58426999999999996</v>
      </c>
      <c r="J47" s="5">
        <f t="shared" si="1"/>
        <v>-6.6099999999991166E-4</v>
      </c>
      <c r="K47" s="6"/>
      <c r="L47" s="1">
        <v>0.34439999999999998</v>
      </c>
      <c r="M47" s="1">
        <v>0.34520000000000001</v>
      </c>
      <c r="N47" s="8">
        <f t="shared" si="2"/>
        <v>-8.0000000000002292E-4</v>
      </c>
      <c r="O47" s="7"/>
      <c r="P47" s="1">
        <v>0.33040000000000003</v>
      </c>
      <c r="Q47" s="1">
        <v>0.33040000000000003</v>
      </c>
      <c r="R47" s="8">
        <f t="shared" si="3"/>
        <v>0</v>
      </c>
    </row>
    <row r="48" spans="2:18" s="2" customFormat="1">
      <c r="B48">
        <v>2</v>
      </c>
      <c r="C48">
        <v>1</v>
      </c>
      <c r="D48" s="1">
        <v>82.866699999999994</v>
      </c>
      <c r="E48" s="1">
        <v>82.963099999999997</v>
      </c>
      <c r="F48" s="5">
        <f t="shared" si="0"/>
        <v>-9.6400000000002706E-2</v>
      </c>
      <c r="G48" s="6"/>
      <c r="H48" s="1">
        <v>0.59036</v>
      </c>
      <c r="I48" s="1">
        <v>0.59211599999999998</v>
      </c>
      <c r="J48" s="5">
        <f t="shared" si="1"/>
        <v>-1.7559999999999798E-3</v>
      </c>
      <c r="K48" s="6"/>
      <c r="L48" s="1">
        <v>0.34589999999999999</v>
      </c>
      <c r="M48" s="1">
        <v>0.34670000000000001</v>
      </c>
      <c r="N48" s="8">
        <f t="shared" si="2"/>
        <v>-8.0000000000002292E-4</v>
      </c>
      <c r="O48" s="7"/>
      <c r="P48" s="1">
        <v>0.33090000000000003</v>
      </c>
      <c r="Q48" s="1">
        <v>0.33110000000000001</v>
      </c>
      <c r="R48" s="8">
        <f t="shared" si="3"/>
        <v>-1.9999999999997797E-4</v>
      </c>
    </row>
    <row r="49" spans="2:18" s="2" customFormat="1">
      <c r="B49">
        <v>1</v>
      </c>
      <c r="C49">
        <v>1</v>
      </c>
      <c r="D49" s="1">
        <v>82.346599999999995</v>
      </c>
      <c r="E49" s="1">
        <v>81.878200000000007</v>
      </c>
      <c r="F49" s="5">
        <f t="shared" si="0"/>
        <v>0.46839999999998838</v>
      </c>
      <c r="G49" s="6"/>
      <c r="H49" s="1">
        <v>0.58544799999999997</v>
      </c>
      <c r="I49" s="1">
        <v>0.58050400000000002</v>
      </c>
      <c r="J49" s="5">
        <f t="shared" si="1"/>
        <v>4.9439999999999484E-3</v>
      </c>
      <c r="K49" s="6"/>
      <c r="L49" s="1">
        <v>0.3483</v>
      </c>
      <c r="M49" s="1">
        <v>0.35449999999999998</v>
      </c>
      <c r="N49" s="8">
        <f t="shared" si="2"/>
        <v>-6.1999999999999833E-3</v>
      </c>
      <c r="O49" s="7"/>
      <c r="P49" s="1">
        <v>0.33350000000000002</v>
      </c>
      <c r="Q49" s="1">
        <v>0.34010000000000001</v>
      </c>
      <c r="R49" s="8">
        <f t="shared" si="3"/>
        <v>-6.5999999999999948E-3</v>
      </c>
    </row>
    <row r="50" spans="2:18" s="2" customFormat="1">
      <c r="B50">
        <v>0</v>
      </c>
      <c r="C50">
        <v>1</v>
      </c>
      <c r="D50" s="1">
        <v>82.146699999999996</v>
      </c>
      <c r="E50" s="1">
        <v>81.987700000000004</v>
      </c>
      <c r="F50" s="5">
        <f t="shared" si="0"/>
        <v>0.15899999999999181</v>
      </c>
      <c r="G50" s="6"/>
      <c r="H50" s="1">
        <v>0.58125599999999999</v>
      </c>
      <c r="I50" s="1">
        <v>0.58407299999999995</v>
      </c>
      <c r="J50" s="5">
        <f t="shared" si="1"/>
        <v>-2.8169999999999584E-3</v>
      </c>
      <c r="K50" s="6"/>
      <c r="L50" s="1">
        <v>0.35089999999999999</v>
      </c>
      <c r="M50" s="1">
        <v>0.3488</v>
      </c>
      <c r="N50" s="8">
        <f t="shared" si="2"/>
        <v>2.0999999999999908E-3</v>
      </c>
      <c r="O50" s="7"/>
      <c r="P50" s="1">
        <v>0.33500000000000002</v>
      </c>
      <c r="Q50" s="1">
        <v>0.3352</v>
      </c>
      <c r="R50" s="8">
        <f t="shared" si="3"/>
        <v>-1.9999999999997797E-4</v>
      </c>
    </row>
    <row r="51" spans="2:18" s="2" customFormat="1">
      <c r="B51">
        <v>-1</v>
      </c>
      <c r="C51">
        <v>1</v>
      </c>
      <c r="D51" s="1">
        <v>82.673100000000005</v>
      </c>
      <c r="E51" s="1">
        <v>81.834500000000006</v>
      </c>
      <c r="F51" s="5">
        <f t="shared" si="0"/>
        <v>0.83859999999999957</v>
      </c>
      <c r="G51" s="6"/>
      <c r="H51" s="1">
        <v>0.59107699999999996</v>
      </c>
      <c r="I51" s="1">
        <v>0.58377800000000002</v>
      </c>
      <c r="J51" s="5">
        <f t="shared" si="1"/>
        <v>7.2989999999999444E-3</v>
      </c>
      <c r="K51" s="6"/>
      <c r="L51" s="1">
        <v>0.34749999999999998</v>
      </c>
      <c r="M51" s="1">
        <v>0.35160000000000002</v>
      </c>
      <c r="N51" s="8">
        <f t="shared" si="2"/>
        <v>-4.1000000000000481E-3</v>
      </c>
      <c r="O51" s="7"/>
      <c r="P51" s="1">
        <v>0.33350000000000002</v>
      </c>
      <c r="Q51" s="1">
        <v>0.3367</v>
      </c>
      <c r="R51" s="8">
        <f t="shared" si="3"/>
        <v>-3.1999999999999806E-3</v>
      </c>
    </row>
    <row r="52" spans="2:18" s="2" customFormat="1">
      <c r="B52">
        <v>-2</v>
      </c>
      <c r="C52">
        <v>1</v>
      </c>
      <c r="D52" s="1">
        <v>82.948400000000007</v>
      </c>
      <c r="E52" s="1">
        <v>82.074299999999994</v>
      </c>
      <c r="F52" s="5">
        <f t="shared" si="0"/>
        <v>0.87410000000001276</v>
      </c>
      <c r="G52" s="6"/>
      <c r="H52" s="1">
        <v>0.59364899999999998</v>
      </c>
      <c r="I52" s="1">
        <v>0.587947</v>
      </c>
      <c r="J52" s="5">
        <f t="shared" si="1"/>
        <v>5.7019999999999849E-3</v>
      </c>
      <c r="K52" s="6"/>
      <c r="L52" s="1">
        <v>0.34749999999999998</v>
      </c>
      <c r="M52" s="1">
        <v>0.34599999999999997</v>
      </c>
      <c r="N52" s="8">
        <f t="shared" si="2"/>
        <v>1.5000000000000013E-3</v>
      </c>
      <c r="O52" s="7"/>
      <c r="P52" s="1">
        <v>0.33400000000000002</v>
      </c>
      <c r="Q52" s="1">
        <v>0.33210000000000001</v>
      </c>
      <c r="R52" s="8">
        <f t="shared" si="3"/>
        <v>1.9000000000000128E-3</v>
      </c>
    </row>
    <row r="53" spans="2:18" s="2" customFormat="1">
      <c r="B53">
        <v>-3</v>
      </c>
      <c r="C53">
        <v>1</v>
      </c>
      <c r="D53" s="1">
        <v>83.703999999999994</v>
      </c>
      <c r="E53" s="1">
        <v>83.607600000000005</v>
      </c>
      <c r="F53" s="5">
        <f t="shared" si="0"/>
        <v>9.6399999999988495E-2</v>
      </c>
      <c r="G53" s="6"/>
      <c r="H53" s="1">
        <v>0.60348199999999996</v>
      </c>
      <c r="I53" s="1">
        <v>0.60164099999999998</v>
      </c>
      <c r="J53" s="5">
        <f t="shared" si="1"/>
        <v>1.8409999999999815E-3</v>
      </c>
      <c r="K53" s="6"/>
      <c r="L53" s="1">
        <v>0.34079999999999999</v>
      </c>
      <c r="M53" s="1">
        <v>0.34160000000000001</v>
      </c>
      <c r="N53" s="8">
        <f t="shared" si="2"/>
        <v>-8.0000000000002292E-4</v>
      </c>
      <c r="O53" s="7"/>
      <c r="P53" s="1">
        <v>0.32650000000000001</v>
      </c>
      <c r="Q53" s="1">
        <v>0.32790000000000002</v>
      </c>
      <c r="R53" s="8">
        <f t="shared" si="3"/>
        <v>-1.4000000000000123E-3</v>
      </c>
    </row>
    <row r="54" spans="2:18" s="2" customFormat="1">
      <c r="B54">
        <v>-4</v>
      </c>
      <c r="C54">
        <v>1</v>
      </c>
      <c r="D54" s="1">
        <v>82.528899999999993</v>
      </c>
      <c r="E54" s="1">
        <v>82.366900000000001</v>
      </c>
      <c r="F54" s="5">
        <f t="shared" si="0"/>
        <v>0.16199999999999193</v>
      </c>
      <c r="G54" s="6"/>
      <c r="H54" s="1">
        <v>0.59158299999999997</v>
      </c>
      <c r="I54" s="1">
        <v>0.59364399999999995</v>
      </c>
      <c r="J54" s="5">
        <f t="shared" si="1"/>
        <v>-2.0609999999999795E-3</v>
      </c>
      <c r="K54" s="6"/>
      <c r="L54" s="1">
        <v>0.34639999999999999</v>
      </c>
      <c r="M54" s="1">
        <v>0.34499999999999997</v>
      </c>
      <c r="N54" s="8">
        <f t="shared" si="2"/>
        <v>1.4000000000000123E-3</v>
      </c>
      <c r="O54" s="7"/>
      <c r="P54" s="1">
        <v>0.33210000000000001</v>
      </c>
      <c r="Q54" s="1">
        <v>0.32990000000000003</v>
      </c>
      <c r="R54" s="8">
        <f t="shared" si="3"/>
        <v>2.1999999999999797E-3</v>
      </c>
    </row>
    <row r="55" spans="2:18" s="2" customFormat="1">
      <c r="B55">
        <v>-5</v>
      </c>
      <c r="C55">
        <v>1</v>
      </c>
      <c r="D55" s="1">
        <v>81.881600000000006</v>
      </c>
      <c r="E55" s="1">
        <v>82.239099999999993</v>
      </c>
      <c r="F55" s="5">
        <f t="shared" si="0"/>
        <v>-0.35749999999998749</v>
      </c>
      <c r="G55" s="6"/>
      <c r="H55" s="1">
        <v>0.58938599999999997</v>
      </c>
      <c r="I55" s="1">
        <v>0.59354700000000005</v>
      </c>
      <c r="J55" s="5">
        <f t="shared" si="1"/>
        <v>-4.1610000000000813E-3</v>
      </c>
      <c r="K55" s="6"/>
      <c r="L55" s="1">
        <v>0.34570000000000001</v>
      </c>
      <c r="M55" s="1">
        <v>0.34689999999999999</v>
      </c>
      <c r="N55" s="8">
        <f t="shared" si="2"/>
        <v>-1.1999999999999789E-3</v>
      </c>
      <c r="O55" s="7"/>
      <c r="P55" s="1">
        <v>0.33160000000000001</v>
      </c>
      <c r="Q55" s="1">
        <v>0.33210000000000001</v>
      </c>
      <c r="R55" s="8">
        <f t="shared" si="3"/>
        <v>-5.0000000000000044E-4</v>
      </c>
    </row>
    <row r="56" spans="2:18" s="2" customFormat="1">
      <c r="B56">
        <v>-4</v>
      </c>
      <c r="C56">
        <v>2</v>
      </c>
      <c r="D56" s="1">
        <v>82.347099999999998</v>
      </c>
      <c r="E56" s="1">
        <v>81.744399999999999</v>
      </c>
      <c r="F56" s="5">
        <f t="shared" si="0"/>
        <v>0.60269999999999868</v>
      </c>
      <c r="G56" s="6"/>
      <c r="H56" s="1">
        <v>0.59104500000000004</v>
      </c>
      <c r="I56" s="1">
        <v>0.59577500000000005</v>
      </c>
      <c r="J56" s="5">
        <f t="shared" si="1"/>
        <v>-4.730000000000012E-3</v>
      </c>
      <c r="K56" s="6"/>
      <c r="L56" s="1">
        <v>0.3498</v>
      </c>
      <c r="M56" s="1">
        <v>0.34360000000000002</v>
      </c>
      <c r="N56" s="8">
        <f t="shared" si="2"/>
        <v>6.1999999999999833E-3</v>
      </c>
      <c r="O56" s="7"/>
      <c r="P56" s="1">
        <v>0.33529999999999999</v>
      </c>
      <c r="Q56" s="1">
        <v>0.32619999999999999</v>
      </c>
      <c r="R56" s="8">
        <f t="shared" si="3"/>
        <v>9.099999999999997E-3</v>
      </c>
    </row>
    <row r="57" spans="2:18" s="2" customFormat="1">
      <c r="B57">
        <v>-3</v>
      </c>
      <c r="C57">
        <v>2</v>
      </c>
      <c r="D57" s="1">
        <v>79.344800000000006</v>
      </c>
      <c r="E57" s="1">
        <v>80.899699999999996</v>
      </c>
      <c r="F57" s="5">
        <f t="shared" si="0"/>
        <v>-1.5548999999999893</v>
      </c>
      <c r="G57" s="6"/>
      <c r="H57" s="1">
        <v>0.59181700000000004</v>
      </c>
      <c r="I57" s="1">
        <v>0.58696599999999999</v>
      </c>
      <c r="J57" s="5">
        <f t="shared" si="1"/>
        <v>4.8510000000000497E-3</v>
      </c>
      <c r="K57" s="6"/>
      <c r="L57" s="1">
        <v>0.34260000000000002</v>
      </c>
      <c r="M57" s="1">
        <v>0.34499999999999997</v>
      </c>
      <c r="N57" s="8">
        <f t="shared" si="2"/>
        <v>-2.3999999999999577E-3</v>
      </c>
      <c r="O57" s="7"/>
      <c r="P57" s="1">
        <v>0.32819999999999999</v>
      </c>
      <c r="Q57" s="1">
        <v>0.32890000000000003</v>
      </c>
      <c r="R57" s="8">
        <f t="shared" si="3"/>
        <v>-7.0000000000003393E-4</v>
      </c>
    </row>
    <row r="58" spans="2:18" s="2" customFormat="1">
      <c r="B58">
        <v>-2</v>
      </c>
      <c r="C58">
        <v>2</v>
      </c>
      <c r="D58" s="1">
        <v>83.640900000000002</v>
      </c>
      <c r="E58" s="1">
        <v>83.619200000000006</v>
      </c>
      <c r="F58" s="5">
        <f t="shared" si="0"/>
        <v>2.1699999999995612E-2</v>
      </c>
      <c r="G58" s="6"/>
      <c r="H58" s="1">
        <v>0.60174300000000003</v>
      </c>
      <c r="I58" s="1">
        <v>0.60026100000000004</v>
      </c>
      <c r="J58" s="5">
        <f t="shared" si="1"/>
        <v>1.4819999999999833E-3</v>
      </c>
      <c r="K58" s="6"/>
      <c r="L58" s="1">
        <v>0.34179999999999999</v>
      </c>
      <c r="M58" s="1">
        <v>0.34360000000000002</v>
      </c>
      <c r="N58" s="8">
        <f t="shared" si="2"/>
        <v>-1.8000000000000238E-3</v>
      </c>
      <c r="O58" s="7"/>
      <c r="P58" s="1">
        <v>0.32719999999999999</v>
      </c>
      <c r="Q58" s="1">
        <v>0.33040000000000003</v>
      </c>
      <c r="R58" s="8">
        <f t="shared" si="3"/>
        <v>-3.2000000000000361E-3</v>
      </c>
    </row>
    <row r="59" spans="2:18" s="2" customFormat="1">
      <c r="B59">
        <v>-1</v>
      </c>
      <c r="C59">
        <v>2</v>
      </c>
      <c r="D59" s="1">
        <v>83.277100000000004</v>
      </c>
      <c r="E59" s="1">
        <v>82.1614</v>
      </c>
      <c r="F59" s="5">
        <f t="shared" si="0"/>
        <v>1.1157000000000039</v>
      </c>
      <c r="G59" s="6"/>
      <c r="H59" s="1">
        <v>0.59678699999999996</v>
      </c>
      <c r="I59" s="1">
        <v>0.59029900000000002</v>
      </c>
      <c r="J59" s="5">
        <f t="shared" si="1"/>
        <v>6.4879999999999383E-3</v>
      </c>
      <c r="K59" s="6"/>
      <c r="L59" s="1">
        <v>0.34449999999999997</v>
      </c>
      <c r="M59" s="1">
        <v>0.34649999999999997</v>
      </c>
      <c r="N59" s="8">
        <f t="shared" si="2"/>
        <v>-2.0000000000000018E-3</v>
      </c>
      <c r="O59" s="7"/>
      <c r="P59" s="1">
        <v>0.33079999999999998</v>
      </c>
      <c r="Q59" s="1">
        <v>0.3306</v>
      </c>
      <c r="R59" s="8">
        <f t="shared" si="3"/>
        <v>1.9999999999997797E-4</v>
      </c>
    </row>
    <row r="60" spans="2:18" s="2" customFormat="1">
      <c r="B60">
        <v>0</v>
      </c>
      <c r="C60">
        <v>2</v>
      </c>
      <c r="D60" s="1">
        <v>82.653599999999997</v>
      </c>
      <c r="E60" s="1">
        <v>82.582599999999999</v>
      </c>
      <c r="F60" s="5">
        <f t="shared" si="0"/>
        <v>7.0999999999997954E-2</v>
      </c>
      <c r="G60" s="6"/>
      <c r="H60" s="1">
        <v>0.58953299999999997</v>
      </c>
      <c r="I60" s="1">
        <v>0.59298899999999999</v>
      </c>
      <c r="J60" s="5">
        <f t="shared" si="1"/>
        <v>-3.4560000000000146E-3</v>
      </c>
      <c r="K60" s="6"/>
      <c r="L60" s="1">
        <v>0.34770000000000001</v>
      </c>
      <c r="M60" s="1">
        <v>0.34810000000000002</v>
      </c>
      <c r="N60" s="8">
        <f t="shared" si="2"/>
        <v>-4.0000000000001146E-4</v>
      </c>
      <c r="O60" s="7"/>
      <c r="P60" s="1">
        <v>0.33160000000000001</v>
      </c>
      <c r="Q60" s="1">
        <v>0.3337</v>
      </c>
      <c r="R60" s="8">
        <f t="shared" si="3"/>
        <v>-2.0999999999999908E-3</v>
      </c>
    </row>
    <row r="61" spans="2:18" s="2" customFormat="1">
      <c r="B61">
        <v>1</v>
      </c>
      <c r="C61">
        <v>2</v>
      </c>
      <c r="D61" s="1">
        <v>82.307199999999995</v>
      </c>
      <c r="E61" s="1">
        <v>82.605199999999996</v>
      </c>
      <c r="F61" s="5">
        <f t="shared" si="0"/>
        <v>-0.29800000000000182</v>
      </c>
      <c r="G61" s="6"/>
      <c r="H61" s="1">
        <v>0.58777000000000001</v>
      </c>
      <c r="I61" s="1">
        <v>0.59246699999999997</v>
      </c>
      <c r="J61" s="5">
        <f t="shared" si="1"/>
        <v>-4.6969999999999512E-3</v>
      </c>
      <c r="K61" s="6"/>
      <c r="L61" s="1">
        <v>0.34939999999999999</v>
      </c>
      <c r="M61" s="1">
        <v>0.34470000000000001</v>
      </c>
      <c r="N61" s="8">
        <f t="shared" si="2"/>
        <v>4.699999999999982E-3</v>
      </c>
      <c r="O61" s="7"/>
      <c r="P61" s="1">
        <v>0.3352</v>
      </c>
      <c r="Q61" s="1">
        <v>0.32890000000000003</v>
      </c>
      <c r="R61" s="8">
        <f t="shared" si="3"/>
        <v>6.2999999999999723E-3</v>
      </c>
    </row>
    <row r="62" spans="2:18" s="2" customFormat="1">
      <c r="B62">
        <v>2</v>
      </c>
      <c r="C62">
        <v>2</v>
      </c>
      <c r="D62" s="1">
        <v>82.3018</v>
      </c>
      <c r="E62" s="1">
        <v>82.367900000000006</v>
      </c>
      <c r="F62" s="5">
        <f t="shared" si="0"/>
        <v>-6.6100000000005821E-2</v>
      </c>
      <c r="G62" s="6"/>
      <c r="H62" s="1">
        <v>0.59648400000000001</v>
      </c>
      <c r="I62" s="1">
        <v>0.59637399999999996</v>
      </c>
      <c r="J62" s="5">
        <f t="shared" si="1"/>
        <v>1.100000000000545E-4</v>
      </c>
      <c r="K62" s="6"/>
      <c r="L62" s="1">
        <v>0.34360000000000002</v>
      </c>
      <c r="M62" s="1">
        <v>0.34110000000000001</v>
      </c>
      <c r="N62" s="8">
        <f t="shared" si="2"/>
        <v>2.5000000000000022E-3</v>
      </c>
      <c r="O62" s="7"/>
      <c r="P62" s="1">
        <v>0.33079999999999998</v>
      </c>
      <c r="Q62" s="1">
        <v>0.32569999999999999</v>
      </c>
      <c r="R62" s="8">
        <f t="shared" si="3"/>
        <v>5.0999999999999934E-3</v>
      </c>
    </row>
    <row r="63" spans="2:18" s="2" customFormat="1">
      <c r="B63">
        <v>3</v>
      </c>
      <c r="C63">
        <v>2</v>
      </c>
      <c r="D63" s="1">
        <v>83.5261</v>
      </c>
      <c r="E63" s="1">
        <v>83.403400000000005</v>
      </c>
      <c r="F63" s="5">
        <f t="shared" si="0"/>
        <v>0.1226999999999947</v>
      </c>
      <c r="G63" s="6"/>
      <c r="H63" s="1">
        <v>0.60062400000000005</v>
      </c>
      <c r="I63" s="1">
        <v>0.59866299999999995</v>
      </c>
      <c r="J63" s="5">
        <f t="shared" si="1"/>
        <v>1.9610000000001016E-3</v>
      </c>
      <c r="K63" s="6"/>
      <c r="L63" s="1">
        <v>0.34160000000000001</v>
      </c>
      <c r="M63" s="1">
        <v>0.34520000000000001</v>
      </c>
      <c r="N63" s="8">
        <f t="shared" si="2"/>
        <v>-3.5999999999999921E-3</v>
      </c>
      <c r="O63" s="7"/>
      <c r="P63" s="1">
        <v>0.32700000000000001</v>
      </c>
      <c r="Q63" s="1">
        <v>0.32790000000000002</v>
      </c>
      <c r="R63" s="8">
        <f t="shared" si="3"/>
        <v>-9.000000000000119E-4</v>
      </c>
    </row>
    <row r="64" spans="2:18" s="2" customFormat="1">
      <c r="B64">
        <v>4</v>
      </c>
      <c r="C64">
        <v>2</v>
      </c>
      <c r="D64" s="1">
        <v>67.534400000000005</v>
      </c>
      <c r="E64" s="1">
        <v>57.286000000000001</v>
      </c>
      <c r="F64" s="5">
        <f t="shared" si="0"/>
        <v>10.248400000000004</v>
      </c>
      <c r="G64" s="6"/>
      <c r="H64" s="1">
        <v>0.49432100000000001</v>
      </c>
      <c r="I64" s="1">
        <v>0.49757099999999999</v>
      </c>
      <c r="J64" s="5">
        <f t="shared" si="1"/>
        <v>-3.2499999999999751E-3</v>
      </c>
      <c r="K64" s="6"/>
      <c r="L64" s="1">
        <v>0.34360000000000002</v>
      </c>
      <c r="M64" s="1">
        <v>0.34360000000000002</v>
      </c>
      <c r="N64" s="8">
        <f t="shared" si="2"/>
        <v>0</v>
      </c>
      <c r="O64" s="7"/>
      <c r="P64" s="1">
        <v>0.32790000000000002</v>
      </c>
      <c r="Q64" s="1">
        <v>0.32819999999999999</v>
      </c>
      <c r="R64" s="8">
        <f t="shared" si="3"/>
        <v>-2.9999999999996696E-4</v>
      </c>
    </row>
    <row r="65" spans="2:18" s="2" customFormat="1">
      <c r="B65">
        <v>3</v>
      </c>
      <c r="C65">
        <v>3</v>
      </c>
      <c r="D65" s="1">
        <v>81.359800000000007</v>
      </c>
      <c r="E65" s="1">
        <v>80.922600000000003</v>
      </c>
      <c r="F65" s="5">
        <f t="shared" si="0"/>
        <v>0.43720000000000425</v>
      </c>
      <c r="G65" s="6"/>
      <c r="H65" s="1">
        <v>0.58831599999999995</v>
      </c>
      <c r="I65" s="1">
        <v>0.58942399999999995</v>
      </c>
      <c r="J65" s="5">
        <f t="shared" si="1"/>
        <v>-1.1079999999999979E-3</v>
      </c>
      <c r="K65" s="6"/>
      <c r="L65" s="1">
        <v>0.34789999999999999</v>
      </c>
      <c r="M65" s="1">
        <v>0.34499999999999997</v>
      </c>
      <c r="N65" s="8">
        <f t="shared" si="2"/>
        <v>2.9000000000000137E-3</v>
      </c>
      <c r="O65" s="7"/>
      <c r="P65" s="1">
        <v>0.3327</v>
      </c>
      <c r="Q65" s="1">
        <v>0.32990000000000003</v>
      </c>
      <c r="R65" s="8">
        <f t="shared" si="3"/>
        <v>2.7999999999999692E-3</v>
      </c>
    </row>
    <row r="66" spans="2:18" s="2" customFormat="1">
      <c r="B66">
        <v>0</v>
      </c>
      <c r="C66">
        <v>3</v>
      </c>
      <c r="D66" s="1">
        <v>82.933499999999995</v>
      </c>
      <c r="E66" s="1">
        <v>82.679000000000002</v>
      </c>
      <c r="F66" s="5">
        <f t="shared" si="0"/>
        <v>0.25449999999999307</v>
      </c>
      <c r="G66" s="6"/>
      <c r="H66" s="1">
        <v>0.59152800000000005</v>
      </c>
      <c r="I66" s="1">
        <v>0.59250700000000001</v>
      </c>
      <c r="J66" s="5">
        <f t="shared" si="1"/>
        <v>-9.7899999999995213E-4</v>
      </c>
      <c r="K66" s="6"/>
      <c r="L66" s="1">
        <v>0.34720000000000001</v>
      </c>
      <c r="M66" s="1">
        <v>0.34670000000000001</v>
      </c>
      <c r="N66" s="8">
        <f t="shared" si="2"/>
        <v>5.0000000000000044E-4</v>
      </c>
      <c r="O66" s="7"/>
      <c r="P66" s="1">
        <v>0.33139999999999997</v>
      </c>
      <c r="Q66" s="1">
        <v>0.33229999999999998</v>
      </c>
      <c r="R66" s="8">
        <f t="shared" si="3"/>
        <v>-9.000000000000119E-4</v>
      </c>
    </row>
    <row r="67" spans="2:18" s="2" customFormat="1">
      <c r="B67">
        <v>-1</v>
      </c>
      <c r="C67">
        <v>3</v>
      </c>
      <c r="D67" s="1">
        <v>82.221000000000004</v>
      </c>
      <c r="E67" s="1">
        <v>81.955600000000004</v>
      </c>
      <c r="F67" s="5">
        <f t="shared" ref="F67:F72" si="4">D67-E67</f>
        <v>0.26539999999999964</v>
      </c>
      <c r="G67" s="6"/>
      <c r="H67" s="1">
        <v>0.59104000000000001</v>
      </c>
      <c r="I67" s="1">
        <v>0.58849499999999999</v>
      </c>
      <c r="J67" s="5">
        <f t="shared" ref="J67:J72" si="5">H67-I67</f>
        <v>2.5450000000000195E-3</v>
      </c>
      <c r="K67" s="6"/>
      <c r="L67" s="1">
        <v>0.34670000000000001</v>
      </c>
      <c r="M67" s="1">
        <v>0.34839999999999999</v>
      </c>
      <c r="N67" s="8">
        <f t="shared" ref="N67:N72" si="6">L67-M67</f>
        <v>-1.6999999999999793E-3</v>
      </c>
      <c r="O67" s="7"/>
      <c r="P67" s="1">
        <v>0.33040000000000003</v>
      </c>
      <c r="Q67" s="1">
        <v>0.33139999999999997</v>
      </c>
      <c r="R67" s="8">
        <f t="shared" ref="R67:R72" si="7">P67-Q67</f>
        <v>-9.9999999999994538E-4</v>
      </c>
    </row>
    <row r="68" spans="2:18" s="2" customFormat="1">
      <c r="B68">
        <v>-2</v>
      </c>
      <c r="C68">
        <v>3</v>
      </c>
      <c r="D68" s="1">
        <v>82.099000000000004</v>
      </c>
      <c r="E68" s="1">
        <v>81.603999999999999</v>
      </c>
      <c r="F68" s="5">
        <f t="shared" si="4"/>
        <v>0.49500000000000455</v>
      </c>
      <c r="G68" s="6"/>
      <c r="H68" s="1">
        <v>0.58809699999999998</v>
      </c>
      <c r="I68" s="1">
        <v>0.58915099999999998</v>
      </c>
      <c r="J68" s="5">
        <f t="shared" si="5"/>
        <v>-1.0539999999999994E-3</v>
      </c>
      <c r="K68" s="6"/>
      <c r="L68" s="1">
        <v>0.35420000000000001</v>
      </c>
      <c r="M68" s="1">
        <v>0.34810000000000002</v>
      </c>
      <c r="N68" s="8">
        <f t="shared" si="6"/>
        <v>6.0999999999999943E-3</v>
      </c>
      <c r="O68" s="7"/>
      <c r="P68" s="1">
        <v>0.34050000000000002</v>
      </c>
      <c r="Q68" s="1">
        <v>0.33229999999999998</v>
      </c>
      <c r="R68" s="8">
        <f t="shared" si="7"/>
        <v>8.2000000000000406E-3</v>
      </c>
    </row>
    <row r="69" spans="2:18" s="2" customFormat="1">
      <c r="B69">
        <v>-3</v>
      </c>
      <c r="C69">
        <v>3</v>
      </c>
      <c r="D69" s="1">
        <v>0.20769199999999999</v>
      </c>
      <c r="E69" s="1">
        <v>70.538200000000003</v>
      </c>
      <c r="F69" s="5">
        <f t="shared" si="4"/>
        <v>-70.330508000000009</v>
      </c>
      <c r="G69" s="6"/>
      <c r="H69" s="1">
        <v>0.53416600000000003</v>
      </c>
      <c r="I69" s="1">
        <v>0.54442100000000004</v>
      </c>
      <c r="J69" s="5">
        <f t="shared" si="5"/>
        <v>-1.0255000000000014E-2</v>
      </c>
      <c r="K69" s="6"/>
      <c r="L69" s="1">
        <v>0.34889999999999999</v>
      </c>
      <c r="M69" s="1">
        <v>0.34399999999999997</v>
      </c>
      <c r="N69" s="8">
        <f t="shared" si="6"/>
        <v>4.9000000000000155E-3</v>
      </c>
      <c r="O69" s="7"/>
      <c r="P69" s="1">
        <v>0.33250000000000002</v>
      </c>
      <c r="Q69" s="1">
        <v>0.32750000000000001</v>
      </c>
      <c r="R69" s="8">
        <f t="shared" si="7"/>
        <v>5.0000000000000044E-3</v>
      </c>
    </row>
    <row r="70" spans="2:18" s="2" customFormat="1">
      <c r="B70">
        <v>-1</v>
      </c>
      <c r="C70">
        <v>4</v>
      </c>
      <c r="D70" s="1">
        <v>79.317999999999998</v>
      </c>
      <c r="E70" s="1">
        <v>78.037499999999994</v>
      </c>
      <c r="F70" s="5">
        <f t="shared" si="4"/>
        <v>1.2805000000000035</v>
      </c>
      <c r="G70" s="6"/>
      <c r="H70" s="1">
        <v>0.58145599999999997</v>
      </c>
      <c r="I70" s="1">
        <v>0.58428599999999997</v>
      </c>
      <c r="J70" s="5">
        <f t="shared" si="5"/>
        <v>-2.8299999999999992E-3</v>
      </c>
      <c r="K70" s="6"/>
      <c r="L70" s="1">
        <v>0.34649999999999997</v>
      </c>
      <c r="M70" s="1">
        <v>0.34420000000000001</v>
      </c>
      <c r="N70" s="8">
        <f t="shared" si="6"/>
        <v>2.2999999999999687E-3</v>
      </c>
      <c r="O70" s="7"/>
      <c r="P70" s="1">
        <v>0.33040000000000003</v>
      </c>
      <c r="Q70" s="1">
        <v>0.32740000000000002</v>
      </c>
      <c r="R70" s="8">
        <f t="shared" si="7"/>
        <v>3.0000000000000027E-3</v>
      </c>
    </row>
    <row r="71" spans="2:18" s="2" customFormat="1">
      <c r="B71">
        <v>0</v>
      </c>
      <c r="C71">
        <v>4</v>
      </c>
      <c r="D71" s="1">
        <v>82.469300000000004</v>
      </c>
      <c r="E71" s="1">
        <v>82.459100000000007</v>
      </c>
      <c r="F71" s="5">
        <f t="shared" si="4"/>
        <v>1.0199999999997544E-2</v>
      </c>
      <c r="G71" s="6"/>
      <c r="H71" s="1">
        <v>0.59397599999999995</v>
      </c>
      <c r="I71" s="1">
        <v>0.59135800000000005</v>
      </c>
      <c r="J71" s="5">
        <f t="shared" si="5"/>
        <v>2.6179999999998982E-3</v>
      </c>
      <c r="K71" s="6"/>
      <c r="L71" s="1">
        <v>0.34860000000000002</v>
      </c>
      <c r="M71" s="1">
        <v>0.3478</v>
      </c>
      <c r="N71" s="8">
        <f t="shared" si="6"/>
        <v>8.0000000000002292E-4</v>
      </c>
      <c r="O71" s="7"/>
      <c r="P71" s="1">
        <v>0.33479999999999999</v>
      </c>
      <c r="Q71" s="1">
        <v>0.33090000000000003</v>
      </c>
      <c r="R71" s="8">
        <f t="shared" si="7"/>
        <v>3.8999999999999591E-3</v>
      </c>
    </row>
    <row r="72" spans="2:18" s="2" customFormat="1">
      <c r="B72">
        <v>1</v>
      </c>
      <c r="C72">
        <v>4</v>
      </c>
      <c r="D72" s="1">
        <v>73.328999999999994</v>
      </c>
      <c r="E72" s="1">
        <v>80.139499999999998</v>
      </c>
      <c r="F72" s="5">
        <f t="shared" si="4"/>
        <v>-6.8105000000000047</v>
      </c>
      <c r="G72" s="6"/>
      <c r="H72" s="1">
        <v>0.58411999999999997</v>
      </c>
      <c r="I72" s="1">
        <v>0.58267800000000003</v>
      </c>
      <c r="J72" s="5">
        <f t="shared" si="5"/>
        <v>1.4419999999999433E-3</v>
      </c>
      <c r="K72" s="6"/>
      <c r="L72" s="1">
        <v>0.34839999999999999</v>
      </c>
      <c r="M72" s="1">
        <v>0.35160000000000002</v>
      </c>
      <c r="N72" s="8">
        <f t="shared" si="6"/>
        <v>-3.2000000000000361E-3</v>
      </c>
      <c r="O72" s="7"/>
      <c r="P72" s="1">
        <v>0.3337</v>
      </c>
      <c r="Q72" s="1">
        <v>0.33500000000000002</v>
      </c>
      <c r="R72" s="8">
        <f t="shared" si="7"/>
        <v>-1.3000000000000234E-3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5">
        <f>1/SQRT(D1*F1)</f>
        <v>0.39283710065919308</v>
      </c>
      <c r="D76" s="21">
        <f>AVERAGE(D4:E72)</f>
        <v>80.377239869565202</v>
      </c>
      <c r="E76" s="17">
        <f>0.000089715*1000000</f>
        <v>89.715000000000003</v>
      </c>
      <c r="F76" s="16">
        <f>STDEV(F4:F72)</f>
        <v>11.853533929460491</v>
      </c>
      <c r="G76" s="16"/>
      <c r="H76" s="17">
        <f>AVERAGE(H4:I72)</f>
        <v>0.58701954347826091</v>
      </c>
      <c r="I76" s="17">
        <f>0.000626473*1000</f>
        <v>0.62647300000000006</v>
      </c>
      <c r="J76" s="16">
        <f>STDEV(J4:J72)</f>
        <v>4.0409813651871046E-2</v>
      </c>
      <c r="K76" s="16"/>
      <c r="L76" s="17">
        <f>AVERAGE(L4:M72)</f>
        <v>0.34681086956521728</v>
      </c>
      <c r="M76" s="16"/>
      <c r="N76" s="16">
        <f>STDEV(N4:N72)</f>
        <v>2.6585840317184702E-3</v>
      </c>
      <c r="O76" s="16"/>
      <c r="P76" s="17">
        <f>AVERAGE(P4:Q72)</f>
        <v>0.33183260869565212</v>
      </c>
      <c r="Q76" s="16"/>
      <c r="R76" s="22">
        <f>STDEV(R4:R72)</f>
        <v>2.9596137797844794E-3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B78" s="30"/>
      <c r="D78" s="24"/>
      <c r="E78" s="25"/>
      <c r="F78" s="25">
        <f>F76/E76</f>
        <v>0.13212432624935061</v>
      </c>
      <c r="G78" s="25"/>
      <c r="H78" s="25"/>
      <c r="I78" s="25"/>
      <c r="J78" s="25">
        <f>J76/I76</f>
        <v>6.4503679570980785E-2</v>
      </c>
      <c r="K78" s="25"/>
      <c r="L78" s="25"/>
      <c r="M78" s="25"/>
      <c r="N78" s="25">
        <f>N76</f>
        <v>2.6585840317184702E-3</v>
      </c>
      <c r="O78" s="25"/>
      <c r="P78" s="25"/>
      <c r="Q78" s="25"/>
      <c r="R78" s="26">
        <f>R76</f>
        <v>2.9596137797844794E-3</v>
      </c>
    </row>
    <row r="83" spans="2:18" s="2" customFormat="1">
      <c r="B83">
        <v>2</v>
      </c>
      <c r="C83">
        <v>3</v>
      </c>
      <c r="D83" s="27">
        <v>-4.4549999999999998E-3</v>
      </c>
      <c r="E83" s="27">
        <v>-4.4169999999999999E-3</v>
      </c>
      <c r="F83" s="5">
        <f>D83-E83</f>
        <v>-3.7999999999999839E-5</v>
      </c>
      <c r="G83" s="6"/>
      <c r="H83" s="1">
        <v>3.1E-8</v>
      </c>
      <c r="I83" s="1">
        <v>2.7999999999999999E-8</v>
      </c>
      <c r="J83" s="5">
        <f>H83-I83</f>
        <v>3.0000000000000004E-9</v>
      </c>
      <c r="K83" s="6"/>
      <c r="L83" s="27">
        <v>-7777778</v>
      </c>
      <c r="M83" s="27">
        <v>-7777778</v>
      </c>
      <c r="N83" s="8">
        <f>L83-M83</f>
        <v>0</v>
      </c>
      <c r="O83" s="7"/>
      <c r="P83" s="27">
        <v>-8888889</v>
      </c>
      <c r="Q83" s="27">
        <v>-8888889</v>
      </c>
      <c r="R83" s="8">
        <f>P83-Q83</f>
        <v>0</v>
      </c>
    </row>
    <row r="84" spans="2:18" s="2" customFormat="1">
      <c r="B84">
        <v>1</v>
      </c>
      <c r="C84">
        <v>3</v>
      </c>
      <c r="D84" s="1">
        <v>73.174000000000007</v>
      </c>
      <c r="E84" s="1">
        <v>1.2666E-2</v>
      </c>
      <c r="F84" s="5">
        <f>D84-E84</f>
        <v>73.161334000000011</v>
      </c>
      <c r="G84" s="6"/>
      <c r="H84" s="1">
        <v>0.55541399999999996</v>
      </c>
      <c r="I84" s="1">
        <v>3.0064200000000001E-3</v>
      </c>
      <c r="J84" s="5">
        <f>H84-I84</f>
        <v>0.55240758000000001</v>
      </c>
      <c r="K84" s="6"/>
      <c r="L84" s="1">
        <v>0.34689999999999999</v>
      </c>
      <c r="M84" s="27">
        <v>-8888889</v>
      </c>
      <c r="N84" s="8">
        <f>L84-M84</f>
        <v>8888889.3468999993</v>
      </c>
      <c r="O84" s="7"/>
      <c r="P84" s="1">
        <v>0.33250000000000002</v>
      </c>
      <c r="Q84" s="1">
        <v>0.33350000000000002</v>
      </c>
      <c r="R84" s="8">
        <f>P84-Q84</f>
        <v>-1.0000000000000009E-3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4"/>
  <sheetViews>
    <sheetView topLeftCell="A33" workbookViewId="0">
      <selection activeCell="E33" sqref="E33"/>
    </sheetView>
  </sheetViews>
  <sheetFormatPr defaultRowHeight="13.5"/>
  <cols>
    <col min="4" max="5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0.45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145.41300000000001</v>
      </c>
      <c r="E4" s="1">
        <v>145.00899999999999</v>
      </c>
      <c r="F4" s="5">
        <f>D4-E4</f>
        <v>0.40400000000002478</v>
      </c>
      <c r="G4" s="6"/>
      <c r="H4" s="1">
        <v>1.0036499999999999</v>
      </c>
      <c r="I4" s="1">
        <v>0.99851100000000004</v>
      </c>
      <c r="J4" s="5">
        <f>H4-I4</f>
        <v>5.1389999999998937E-3</v>
      </c>
      <c r="K4" s="6"/>
      <c r="L4" s="1">
        <v>0.37109999999999999</v>
      </c>
      <c r="M4" s="1">
        <v>0.37140000000000001</v>
      </c>
      <c r="N4" s="8">
        <f>L4-M4</f>
        <v>-3.0000000000002247E-4</v>
      </c>
      <c r="O4" s="7"/>
      <c r="P4" s="1">
        <v>0.35249999999999998</v>
      </c>
      <c r="Q4" s="1">
        <v>0.35570000000000002</v>
      </c>
      <c r="R4" s="8">
        <f>P4-Q4</f>
        <v>-3.2000000000000361E-3</v>
      </c>
    </row>
    <row r="5" spans="1:18" s="2" customFormat="1">
      <c r="B5">
        <v>0</v>
      </c>
      <c r="C5">
        <v>-4</v>
      </c>
      <c r="D5" s="1">
        <v>146.22200000000001</v>
      </c>
      <c r="E5" s="1">
        <v>146.74</v>
      </c>
      <c r="F5" s="5">
        <f t="shared" ref="F5:F66" si="0">D5-E5</f>
        <v>-0.51800000000000068</v>
      </c>
      <c r="G5" s="6"/>
      <c r="H5" s="1">
        <v>1.0056499999999999</v>
      </c>
      <c r="I5" s="1">
        <v>1.0155400000000001</v>
      </c>
      <c r="J5" s="5">
        <f t="shared" ref="J5:J66" si="1">H5-I5</f>
        <v>-9.8900000000001764E-3</v>
      </c>
      <c r="K5" s="6"/>
      <c r="L5" s="1">
        <v>0.36880000000000002</v>
      </c>
      <c r="M5" s="1">
        <v>0.3679</v>
      </c>
      <c r="N5" s="8">
        <f t="shared" ref="N5:N66" si="2">L5-M5</f>
        <v>9.000000000000119E-4</v>
      </c>
      <c r="O5" s="7"/>
      <c r="P5" s="1">
        <v>0.34960000000000002</v>
      </c>
      <c r="Q5" s="1">
        <v>0.35249999999999998</v>
      </c>
      <c r="R5" s="8">
        <f t="shared" ref="R5:R66" si="3">P5-Q5</f>
        <v>-2.8999999999999582E-3</v>
      </c>
    </row>
    <row r="6" spans="1:18" s="2" customFormat="1">
      <c r="B6">
        <v>1</v>
      </c>
      <c r="C6">
        <v>-4</v>
      </c>
      <c r="D6" s="1">
        <v>145.61199999999999</v>
      </c>
      <c r="E6" s="1">
        <v>146.18199999999999</v>
      </c>
      <c r="F6" s="5">
        <f t="shared" si="0"/>
        <v>-0.56999999999999318</v>
      </c>
      <c r="G6" s="6"/>
      <c r="H6" s="1">
        <v>1.0020260000000001</v>
      </c>
      <c r="I6" s="1">
        <v>1.00865</v>
      </c>
      <c r="J6" s="5">
        <f t="shared" si="1"/>
        <v>-6.6239999999999633E-3</v>
      </c>
      <c r="K6" s="6"/>
      <c r="L6" s="1">
        <v>0.37209999999999999</v>
      </c>
      <c r="M6" s="1">
        <v>0.37059999999999998</v>
      </c>
      <c r="N6" s="8">
        <f t="shared" si="2"/>
        <v>1.5000000000000013E-3</v>
      </c>
      <c r="O6" s="7"/>
      <c r="P6" s="1">
        <v>0.3543</v>
      </c>
      <c r="Q6" s="1">
        <v>0.3533</v>
      </c>
      <c r="R6" s="8">
        <f t="shared" si="3"/>
        <v>1.0000000000000009E-3</v>
      </c>
    </row>
    <row r="7" spans="1:18" s="2" customFormat="1">
      <c r="B7">
        <v>3</v>
      </c>
      <c r="C7">
        <v>-3</v>
      </c>
      <c r="D7" s="1">
        <v>147.02699999999999</v>
      </c>
      <c r="E7" s="1">
        <v>146.25800000000001</v>
      </c>
      <c r="F7" s="5">
        <f t="shared" si="0"/>
        <v>0.76899999999997704</v>
      </c>
      <c r="G7" s="6"/>
      <c r="H7" s="1">
        <v>1.0096799999999999</v>
      </c>
      <c r="I7" s="1">
        <v>1.0153399999999999</v>
      </c>
      <c r="J7" s="5">
        <f t="shared" si="1"/>
        <v>-5.6599999999999984E-3</v>
      </c>
      <c r="K7" s="6"/>
      <c r="L7" s="1">
        <v>0.36959999999999998</v>
      </c>
      <c r="M7" s="1">
        <v>0.37159999999999999</v>
      </c>
      <c r="N7" s="8">
        <f t="shared" si="2"/>
        <v>-2.0000000000000018E-3</v>
      </c>
      <c r="O7" s="7"/>
      <c r="P7" s="1">
        <v>0.34889999999999999</v>
      </c>
      <c r="Q7" s="1">
        <v>0.35449999999999998</v>
      </c>
      <c r="R7" s="8">
        <f t="shared" si="3"/>
        <v>-5.5999999999999939E-3</v>
      </c>
    </row>
    <row r="8" spans="1:18" s="2" customFormat="1">
      <c r="B8">
        <v>2</v>
      </c>
      <c r="C8">
        <v>-3</v>
      </c>
      <c r="D8" s="1">
        <v>147.53700000000001</v>
      </c>
      <c r="E8" s="1">
        <v>147.50299999999999</v>
      </c>
      <c r="F8" s="5">
        <f t="shared" si="0"/>
        <v>3.4000000000020236E-2</v>
      </c>
      <c r="G8" s="6"/>
      <c r="H8" s="1">
        <v>1.01373</v>
      </c>
      <c r="I8" s="1">
        <v>1.0187999999999999</v>
      </c>
      <c r="J8" s="5">
        <f t="shared" si="1"/>
        <v>-5.0699999999999079E-3</v>
      </c>
      <c r="K8" s="6"/>
      <c r="L8" s="1">
        <v>0.36520000000000002</v>
      </c>
      <c r="M8" s="1">
        <v>0.3659</v>
      </c>
      <c r="N8" s="8">
        <f t="shared" si="2"/>
        <v>-6.9999999999997842E-4</v>
      </c>
      <c r="O8" s="7"/>
      <c r="P8" s="1">
        <v>0.34770000000000001</v>
      </c>
      <c r="Q8" s="1">
        <v>0.35060000000000002</v>
      </c>
      <c r="R8" s="8">
        <f t="shared" si="3"/>
        <v>-2.9000000000000137E-3</v>
      </c>
    </row>
    <row r="9" spans="1:18" s="2" customFormat="1">
      <c r="B9">
        <v>1</v>
      </c>
      <c r="C9">
        <v>-3</v>
      </c>
      <c r="D9" s="1">
        <v>145.88999999999999</v>
      </c>
      <c r="E9" s="1">
        <v>145.83199999999999</v>
      </c>
      <c r="F9" s="5">
        <f t="shared" si="0"/>
        <v>5.7999999999992724E-2</v>
      </c>
      <c r="G9" s="6"/>
      <c r="H9" s="1">
        <v>0.998942</v>
      </c>
      <c r="I9" s="1">
        <v>1.00671</v>
      </c>
      <c r="J9" s="5">
        <f t="shared" si="1"/>
        <v>-7.7679999999999971E-3</v>
      </c>
      <c r="K9" s="6"/>
      <c r="L9" s="1">
        <v>0.37140000000000001</v>
      </c>
      <c r="M9" s="1">
        <v>0.37109999999999999</v>
      </c>
      <c r="N9" s="8">
        <f t="shared" si="2"/>
        <v>3.0000000000002247E-4</v>
      </c>
      <c r="O9" s="7"/>
      <c r="P9" s="1">
        <v>0.35449999999999998</v>
      </c>
      <c r="Q9" s="1">
        <v>0.35620000000000002</v>
      </c>
      <c r="R9" s="8">
        <f t="shared" si="3"/>
        <v>-1.7000000000000348E-3</v>
      </c>
    </row>
    <row r="10" spans="1:18" s="2" customFormat="1">
      <c r="B10">
        <v>0</v>
      </c>
      <c r="C10">
        <v>-3</v>
      </c>
      <c r="D10" s="1">
        <v>145.96199999999999</v>
      </c>
      <c r="E10" s="1">
        <v>145.66499999999999</v>
      </c>
      <c r="F10" s="5">
        <f t="shared" si="0"/>
        <v>0.29699999999999704</v>
      </c>
      <c r="G10" s="6"/>
      <c r="H10" s="1">
        <v>1.001385</v>
      </c>
      <c r="I10" s="1">
        <v>0.99998699999999996</v>
      </c>
      <c r="J10" s="5">
        <f t="shared" si="1"/>
        <v>1.3980000000000103E-3</v>
      </c>
      <c r="K10" s="6"/>
      <c r="L10" s="1">
        <v>0.36809999999999998</v>
      </c>
      <c r="M10" s="1">
        <v>0.37140000000000001</v>
      </c>
      <c r="N10" s="8">
        <f t="shared" si="2"/>
        <v>-3.3000000000000251E-3</v>
      </c>
      <c r="O10" s="7"/>
      <c r="P10" s="1">
        <v>0.34860000000000002</v>
      </c>
      <c r="Q10" s="1">
        <v>0.3553</v>
      </c>
      <c r="R10" s="8">
        <f t="shared" si="3"/>
        <v>-6.6999999999999837E-3</v>
      </c>
    </row>
    <row r="11" spans="1:18" s="2" customFormat="1">
      <c r="B11">
        <v>-1</v>
      </c>
      <c r="C11">
        <v>-3</v>
      </c>
      <c r="D11" s="1">
        <v>147.04499999999999</v>
      </c>
      <c r="E11" s="1">
        <v>146.172</v>
      </c>
      <c r="F11" s="5">
        <f t="shared" si="0"/>
        <v>0.87299999999999045</v>
      </c>
      <c r="G11" s="6"/>
      <c r="H11" s="1">
        <v>1.0114300000000001</v>
      </c>
      <c r="I11" s="1">
        <v>1.00867</v>
      </c>
      <c r="J11" s="5">
        <f t="shared" si="1"/>
        <v>2.7600000000000957E-3</v>
      </c>
      <c r="K11" s="6"/>
      <c r="L11" s="1">
        <v>0.3664</v>
      </c>
      <c r="M11" s="1">
        <v>0.36980000000000002</v>
      </c>
      <c r="N11" s="8">
        <f t="shared" si="2"/>
        <v>-3.4000000000000141E-3</v>
      </c>
      <c r="O11" s="7"/>
      <c r="P11" s="1">
        <v>0.34670000000000001</v>
      </c>
      <c r="Q11" s="1">
        <v>0.35320000000000001</v>
      </c>
      <c r="R11" s="8">
        <f t="shared" si="3"/>
        <v>-6.5000000000000058E-3</v>
      </c>
    </row>
    <row r="12" spans="1:18" s="2" customFormat="1">
      <c r="B12">
        <v>-2</v>
      </c>
      <c r="C12">
        <v>-3</v>
      </c>
      <c r="D12" s="1">
        <v>146.614</v>
      </c>
      <c r="E12" s="1">
        <v>146.52199999999999</v>
      </c>
      <c r="F12" s="5">
        <f t="shared" si="0"/>
        <v>9.200000000001296E-2</v>
      </c>
      <c r="G12" s="6"/>
      <c r="H12" s="1">
        <v>1.0114399999999999</v>
      </c>
      <c r="I12" s="1">
        <v>1.01387</v>
      </c>
      <c r="J12" s="5">
        <f t="shared" si="1"/>
        <v>-2.4300000000001543E-3</v>
      </c>
      <c r="K12" s="6"/>
      <c r="L12" s="1">
        <v>0.36720000000000003</v>
      </c>
      <c r="M12" s="1">
        <v>0.36720000000000003</v>
      </c>
      <c r="N12" s="8">
        <f t="shared" si="2"/>
        <v>0</v>
      </c>
      <c r="O12" s="7"/>
      <c r="P12" s="1">
        <v>0.35089999999999999</v>
      </c>
      <c r="Q12" s="1">
        <v>0.35160000000000002</v>
      </c>
      <c r="R12" s="8">
        <f t="shared" si="3"/>
        <v>-7.0000000000003393E-4</v>
      </c>
    </row>
    <row r="13" spans="1:18" s="2" customFormat="1">
      <c r="B13">
        <v>-3</v>
      </c>
      <c r="C13">
        <v>-3</v>
      </c>
      <c r="D13" s="1">
        <v>145.85599999999999</v>
      </c>
      <c r="E13" s="1">
        <v>146.36199999999999</v>
      </c>
      <c r="F13" s="5">
        <f t="shared" si="0"/>
        <v>-0.50600000000000023</v>
      </c>
      <c r="G13" s="6"/>
      <c r="H13" s="1">
        <v>1.0102</v>
      </c>
      <c r="I13" s="1">
        <v>1.01458</v>
      </c>
      <c r="J13" s="5">
        <f t="shared" si="1"/>
        <v>-4.3800000000000505E-3</v>
      </c>
      <c r="K13" s="6"/>
      <c r="L13" s="1">
        <v>0.36649999999999999</v>
      </c>
      <c r="M13" s="1">
        <v>0.36959999999999998</v>
      </c>
      <c r="N13" s="8">
        <f t="shared" si="2"/>
        <v>-3.0999999999999917E-3</v>
      </c>
      <c r="O13" s="7"/>
      <c r="P13" s="1">
        <v>0.34720000000000001</v>
      </c>
      <c r="Q13" s="1">
        <v>0.3528</v>
      </c>
      <c r="R13" s="8">
        <f t="shared" si="3"/>
        <v>-5.5999999999999939E-3</v>
      </c>
    </row>
    <row r="14" spans="1:18" s="2" customFormat="1">
      <c r="B14">
        <v>-4</v>
      </c>
      <c r="C14">
        <v>-2</v>
      </c>
      <c r="D14" s="1">
        <v>145.03100000000001</v>
      </c>
      <c r="E14" s="1">
        <v>145.374</v>
      </c>
      <c r="F14" s="5">
        <f t="shared" si="0"/>
        <v>-0.34299999999998931</v>
      </c>
      <c r="G14" s="6"/>
      <c r="H14" s="1">
        <v>1.002561</v>
      </c>
      <c r="I14" s="1">
        <v>1.0130699999999999</v>
      </c>
      <c r="J14" s="5">
        <f t="shared" si="1"/>
        <v>-1.050899999999988E-2</v>
      </c>
      <c r="K14" s="6"/>
      <c r="L14" s="1">
        <v>0.36880000000000002</v>
      </c>
      <c r="M14" s="1">
        <v>0.36840000000000001</v>
      </c>
      <c r="N14" s="8">
        <f t="shared" si="2"/>
        <v>4.0000000000001146E-4</v>
      </c>
      <c r="O14" s="7"/>
      <c r="P14" s="1">
        <v>0.35249999999999998</v>
      </c>
      <c r="Q14" s="1">
        <v>0.35249999999999998</v>
      </c>
      <c r="R14" s="8">
        <f t="shared" si="3"/>
        <v>0</v>
      </c>
    </row>
    <row r="15" spans="1:18" s="2" customFormat="1">
      <c r="B15">
        <v>-3</v>
      </c>
      <c r="C15">
        <v>-2</v>
      </c>
      <c r="D15" s="1">
        <v>146.858</v>
      </c>
      <c r="E15" s="1">
        <v>146.755</v>
      </c>
      <c r="F15" s="5">
        <f t="shared" si="0"/>
        <v>0.10300000000000864</v>
      </c>
      <c r="G15" s="6"/>
      <c r="H15" s="1">
        <v>1.0153700000000001</v>
      </c>
      <c r="I15" s="1">
        <v>1.0218700000000001</v>
      </c>
      <c r="J15" s="5">
        <f t="shared" si="1"/>
        <v>-6.4999999999999503E-3</v>
      </c>
      <c r="K15" s="6"/>
      <c r="L15" s="1">
        <v>0.36599999999999999</v>
      </c>
      <c r="M15" s="1">
        <v>0.36370000000000002</v>
      </c>
      <c r="N15" s="8">
        <f t="shared" si="2"/>
        <v>2.2999999999999687E-3</v>
      </c>
      <c r="O15" s="7"/>
      <c r="P15" s="1">
        <v>0.34670000000000001</v>
      </c>
      <c r="Q15" s="1">
        <v>0.34499999999999997</v>
      </c>
      <c r="R15" s="8">
        <f t="shared" si="3"/>
        <v>1.7000000000000348E-3</v>
      </c>
    </row>
    <row r="16" spans="1:18" s="2" customFormat="1">
      <c r="B16">
        <v>-2</v>
      </c>
      <c r="C16">
        <v>-2</v>
      </c>
      <c r="D16" s="1">
        <v>145.09299999999999</v>
      </c>
      <c r="E16" s="1">
        <v>144.94499999999999</v>
      </c>
      <c r="F16" s="5">
        <f t="shared" si="0"/>
        <v>0.14799999999999613</v>
      </c>
      <c r="G16" s="6"/>
      <c r="H16" s="1">
        <v>0.99196200000000001</v>
      </c>
      <c r="I16" s="1">
        <v>0.99574499999999999</v>
      </c>
      <c r="J16" s="5">
        <f t="shared" si="1"/>
        <v>-3.7829999999999808E-3</v>
      </c>
      <c r="K16" s="6"/>
      <c r="L16" s="1">
        <v>0.37209999999999999</v>
      </c>
      <c r="M16" s="1">
        <v>0.37490000000000001</v>
      </c>
      <c r="N16" s="8">
        <f t="shared" si="2"/>
        <v>-2.8000000000000247E-3</v>
      </c>
      <c r="O16" s="7"/>
      <c r="P16" s="1">
        <v>0.35349999999999998</v>
      </c>
      <c r="Q16" s="1">
        <v>0.35759999999999997</v>
      </c>
      <c r="R16" s="8">
        <f t="shared" si="3"/>
        <v>-4.0999999999999925E-3</v>
      </c>
    </row>
    <row r="17" spans="2:18" s="2" customFormat="1">
      <c r="B17">
        <v>-1</v>
      </c>
      <c r="C17">
        <v>-2</v>
      </c>
      <c r="D17" s="1">
        <v>145.51300000000001</v>
      </c>
      <c r="E17" s="1">
        <v>144.37100000000001</v>
      </c>
      <c r="F17" s="5">
        <f t="shared" si="0"/>
        <v>1.1419999999999959</v>
      </c>
      <c r="G17" s="6"/>
      <c r="H17" s="1">
        <v>1.000035</v>
      </c>
      <c r="I17" s="1">
        <v>0.99146000000000001</v>
      </c>
      <c r="J17" s="5">
        <f t="shared" si="1"/>
        <v>8.5749999999999993E-3</v>
      </c>
      <c r="K17" s="6"/>
      <c r="L17" s="1">
        <v>0.36909999999999998</v>
      </c>
      <c r="M17" s="1">
        <v>0.37440000000000001</v>
      </c>
      <c r="N17" s="8">
        <f t="shared" si="2"/>
        <v>-5.3000000000000269E-3</v>
      </c>
      <c r="O17" s="7"/>
      <c r="P17" s="1">
        <v>0.35299999999999998</v>
      </c>
      <c r="Q17" s="1">
        <v>0.35959999999999998</v>
      </c>
      <c r="R17" s="8">
        <f t="shared" si="3"/>
        <v>-6.5999999999999948E-3</v>
      </c>
    </row>
    <row r="18" spans="2:18" s="2" customFormat="1">
      <c r="B18">
        <v>0</v>
      </c>
      <c r="C18">
        <v>-2</v>
      </c>
      <c r="D18" s="1">
        <v>145.58000000000001</v>
      </c>
      <c r="E18" s="1">
        <v>145.02199999999999</v>
      </c>
      <c r="F18" s="5">
        <f t="shared" si="0"/>
        <v>0.55800000000002115</v>
      </c>
      <c r="G18" s="6"/>
      <c r="H18" s="1">
        <v>0.98961699999999997</v>
      </c>
      <c r="I18" s="1">
        <v>0.99102000000000001</v>
      </c>
      <c r="J18" s="5">
        <f t="shared" si="1"/>
        <v>-1.4030000000000431E-3</v>
      </c>
      <c r="K18" s="6"/>
      <c r="L18" s="1">
        <v>0.37880000000000003</v>
      </c>
      <c r="M18" s="1">
        <v>0.37290000000000001</v>
      </c>
      <c r="N18" s="8">
        <f t="shared" si="2"/>
        <v>5.9000000000000163E-3</v>
      </c>
      <c r="O18" s="7"/>
      <c r="P18" s="1">
        <v>0.36080000000000001</v>
      </c>
      <c r="Q18" s="1">
        <v>0.35670000000000002</v>
      </c>
      <c r="R18" s="8">
        <f t="shared" si="3"/>
        <v>4.0999999999999925E-3</v>
      </c>
    </row>
    <row r="19" spans="2:18" s="2" customFormat="1">
      <c r="B19">
        <v>1</v>
      </c>
      <c r="C19">
        <v>-2</v>
      </c>
      <c r="D19" s="1">
        <v>145.054</v>
      </c>
      <c r="E19" s="1">
        <v>144.91399999999999</v>
      </c>
      <c r="F19" s="5">
        <f t="shared" si="0"/>
        <v>0.14000000000001478</v>
      </c>
      <c r="G19" s="6"/>
      <c r="H19" s="1">
        <v>0.98752600000000001</v>
      </c>
      <c r="I19" s="1">
        <v>0.99355899999999997</v>
      </c>
      <c r="J19" s="5">
        <f t="shared" si="1"/>
        <v>-6.0329999999999551E-3</v>
      </c>
      <c r="K19" s="6"/>
      <c r="L19" s="1">
        <v>0.37259999999999999</v>
      </c>
      <c r="M19" s="1">
        <v>0.37209999999999999</v>
      </c>
      <c r="N19" s="8">
        <f t="shared" si="2"/>
        <v>5.0000000000000044E-4</v>
      </c>
      <c r="O19" s="7"/>
      <c r="P19" s="1">
        <v>0.35349999999999998</v>
      </c>
      <c r="Q19" s="1">
        <v>0.35639999999999999</v>
      </c>
      <c r="R19" s="8">
        <f t="shared" si="3"/>
        <v>-2.9000000000000137E-3</v>
      </c>
    </row>
    <row r="20" spans="2:18" s="2" customFormat="1">
      <c r="B20">
        <v>2</v>
      </c>
      <c r="C20">
        <v>-2</v>
      </c>
      <c r="D20" s="1">
        <v>145.56299999999999</v>
      </c>
      <c r="E20" s="1">
        <v>145.471</v>
      </c>
      <c r="F20" s="5">
        <f t="shared" si="0"/>
        <v>9.1999999999984539E-2</v>
      </c>
      <c r="G20" s="6"/>
      <c r="H20" s="1">
        <v>0.99859399999999998</v>
      </c>
      <c r="I20" s="1">
        <v>0.99851800000000002</v>
      </c>
      <c r="J20" s="5">
        <f t="shared" si="1"/>
        <v>7.5999999999964984E-5</v>
      </c>
      <c r="K20" s="6"/>
      <c r="L20" s="1">
        <v>0.37009999999999998</v>
      </c>
      <c r="M20" s="1">
        <v>0.37209999999999999</v>
      </c>
      <c r="N20" s="8">
        <f t="shared" si="2"/>
        <v>-2.0000000000000018E-3</v>
      </c>
      <c r="O20" s="7"/>
      <c r="P20" s="1">
        <v>0.3518</v>
      </c>
      <c r="Q20" s="1">
        <v>0.35349999999999998</v>
      </c>
      <c r="R20" s="8">
        <f t="shared" si="3"/>
        <v>-1.6999999999999793E-3</v>
      </c>
    </row>
    <row r="21" spans="2:18" s="2" customFormat="1">
      <c r="B21">
        <v>3</v>
      </c>
      <c r="C21">
        <v>-2</v>
      </c>
      <c r="D21" s="1">
        <v>147.751</v>
      </c>
      <c r="E21" s="1">
        <v>146.03700000000001</v>
      </c>
      <c r="F21" s="5">
        <f t="shared" si="0"/>
        <v>1.7139999999999986</v>
      </c>
      <c r="G21" s="6"/>
      <c r="H21" s="1">
        <v>1.02037</v>
      </c>
      <c r="I21" s="1">
        <v>1.01647</v>
      </c>
      <c r="J21" s="5">
        <f t="shared" si="1"/>
        <v>3.9000000000000146E-3</v>
      </c>
      <c r="K21" s="6"/>
      <c r="L21" s="1">
        <v>0.36570000000000003</v>
      </c>
      <c r="M21" s="1">
        <v>0.36520000000000002</v>
      </c>
      <c r="N21" s="8">
        <f t="shared" si="2"/>
        <v>5.0000000000000044E-4</v>
      </c>
      <c r="O21" s="7"/>
      <c r="P21" s="1">
        <v>0.35060000000000002</v>
      </c>
      <c r="Q21" s="1">
        <v>0.35010000000000002</v>
      </c>
      <c r="R21" s="8">
        <f t="shared" si="3"/>
        <v>5.0000000000000044E-4</v>
      </c>
    </row>
    <row r="22" spans="2:18" s="2" customFormat="1">
      <c r="B22">
        <v>4</v>
      </c>
      <c r="C22">
        <v>-2</v>
      </c>
      <c r="D22" s="1">
        <v>145.98500000000001</v>
      </c>
      <c r="E22" s="1">
        <v>146.36600000000001</v>
      </c>
      <c r="F22" s="5">
        <f t="shared" si="0"/>
        <v>-0.38100000000000023</v>
      </c>
      <c r="G22" s="6"/>
      <c r="H22" s="1">
        <v>1.00667</v>
      </c>
      <c r="I22" s="1">
        <v>1.01647</v>
      </c>
      <c r="J22" s="5">
        <f t="shared" si="1"/>
        <v>-9.8000000000000309E-3</v>
      </c>
      <c r="K22" s="6"/>
      <c r="L22" s="1">
        <v>0.37009999999999998</v>
      </c>
      <c r="M22" s="1">
        <v>0.36699999999999999</v>
      </c>
      <c r="N22" s="8">
        <f t="shared" si="2"/>
        <v>3.0999999999999917E-3</v>
      </c>
      <c r="O22" s="7"/>
      <c r="P22" s="1">
        <v>0.35110000000000002</v>
      </c>
      <c r="Q22" s="1">
        <v>0.35160000000000002</v>
      </c>
      <c r="R22" s="8">
        <f t="shared" si="3"/>
        <v>-5.0000000000000044E-4</v>
      </c>
    </row>
    <row r="23" spans="2:18" s="2" customFormat="1">
      <c r="B23">
        <v>5</v>
      </c>
      <c r="C23">
        <v>-1</v>
      </c>
      <c r="D23" s="1">
        <v>145.72800000000001</v>
      </c>
      <c r="E23" s="1">
        <v>146.74</v>
      </c>
      <c r="F23" s="5">
        <f t="shared" si="0"/>
        <v>-1.0120000000000005</v>
      </c>
      <c r="G23" s="6"/>
      <c r="H23" s="1">
        <v>1.005071</v>
      </c>
      <c r="I23" s="1">
        <v>1.0163500000000001</v>
      </c>
      <c r="J23" s="5">
        <f t="shared" si="1"/>
        <v>-1.1279000000000039E-2</v>
      </c>
      <c r="K23" s="6"/>
      <c r="L23" s="1">
        <v>0.36859999999999998</v>
      </c>
      <c r="M23" s="1">
        <v>0.36940000000000001</v>
      </c>
      <c r="N23" s="8">
        <f t="shared" si="2"/>
        <v>-8.0000000000002292E-4</v>
      </c>
      <c r="O23" s="7"/>
      <c r="P23" s="1">
        <v>0.35160000000000002</v>
      </c>
      <c r="Q23" s="1">
        <v>0.3538</v>
      </c>
      <c r="R23" s="8">
        <f t="shared" si="3"/>
        <v>-2.1999999999999797E-3</v>
      </c>
    </row>
    <row r="24" spans="2:18" s="2" customFormat="1">
      <c r="B24">
        <v>4</v>
      </c>
      <c r="C24">
        <v>-1</v>
      </c>
      <c r="D24" s="1">
        <v>146.07300000000001</v>
      </c>
      <c r="E24" s="1">
        <v>145.59899999999999</v>
      </c>
      <c r="F24" s="5">
        <f t="shared" si="0"/>
        <v>0.47400000000001796</v>
      </c>
      <c r="G24" s="6"/>
      <c r="H24" s="1">
        <v>1.0095000000000001</v>
      </c>
      <c r="I24" s="1">
        <v>1.00793</v>
      </c>
      <c r="J24" s="5">
        <f t="shared" si="1"/>
        <v>1.5700000000000713E-3</v>
      </c>
      <c r="K24" s="6"/>
      <c r="L24" s="1">
        <v>0.36840000000000001</v>
      </c>
      <c r="M24" s="1">
        <v>0.36670000000000003</v>
      </c>
      <c r="N24" s="8">
        <f t="shared" si="2"/>
        <v>1.6999999999999793E-3</v>
      </c>
      <c r="O24" s="7"/>
      <c r="P24" s="1">
        <v>0.34989999999999999</v>
      </c>
      <c r="Q24" s="1">
        <v>0.34939999999999999</v>
      </c>
      <c r="R24" s="8">
        <f t="shared" si="3"/>
        <v>5.0000000000000044E-4</v>
      </c>
    </row>
    <row r="25" spans="2:18" s="2" customFormat="1">
      <c r="B25">
        <v>3</v>
      </c>
      <c r="C25">
        <v>-1</v>
      </c>
      <c r="D25" s="1">
        <v>145.26499999999999</v>
      </c>
      <c r="E25" s="1">
        <v>143.78</v>
      </c>
      <c r="F25" s="5">
        <f t="shared" si="0"/>
        <v>1.4849999999999852</v>
      </c>
      <c r="G25" s="6"/>
      <c r="H25" s="1">
        <v>0.997174</v>
      </c>
      <c r="I25" s="1">
        <v>0.998224</v>
      </c>
      <c r="J25" s="5">
        <f t="shared" si="1"/>
        <v>-1.0499999999999954E-3</v>
      </c>
      <c r="K25" s="6"/>
      <c r="L25" s="1">
        <v>0.37209999999999999</v>
      </c>
      <c r="M25" s="1">
        <v>0.37009999999999998</v>
      </c>
      <c r="N25" s="8">
        <f t="shared" si="2"/>
        <v>2.0000000000000018E-3</v>
      </c>
      <c r="O25" s="7"/>
      <c r="P25" s="1">
        <v>0.35620000000000002</v>
      </c>
      <c r="Q25" s="1">
        <v>0.3538</v>
      </c>
      <c r="R25" s="8">
        <f t="shared" si="3"/>
        <v>2.4000000000000132E-3</v>
      </c>
    </row>
    <row r="26" spans="2:18" s="2" customFormat="1">
      <c r="B26">
        <v>2</v>
      </c>
      <c r="C26">
        <v>-1</v>
      </c>
      <c r="D26" s="1">
        <v>145.30600000000001</v>
      </c>
      <c r="E26" s="1">
        <v>144.40600000000001</v>
      </c>
      <c r="F26" s="5">
        <f t="shared" si="0"/>
        <v>0.90000000000000568</v>
      </c>
      <c r="G26" s="6"/>
      <c r="H26" s="1">
        <v>0.99629299999999998</v>
      </c>
      <c r="I26" s="1">
        <v>0.99510799999999999</v>
      </c>
      <c r="J26" s="5">
        <f t="shared" si="1"/>
        <v>1.1849999999999916E-3</v>
      </c>
      <c r="K26" s="6"/>
      <c r="L26" s="1">
        <v>0.37209999999999999</v>
      </c>
      <c r="M26" s="1">
        <v>0.37280000000000002</v>
      </c>
      <c r="N26" s="8">
        <f t="shared" si="2"/>
        <v>-7.0000000000003393E-4</v>
      </c>
      <c r="O26" s="7"/>
      <c r="P26" s="1">
        <v>0.3548</v>
      </c>
      <c r="Q26" s="1">
        <v>0.35470000000000002</v>
      </c>
      <c r="R26" s="8">
        <f t="shared" si="3"/>
        <v>9.9999999999988987E-5</v>
      </c>
    </row>
    <row r="27" spans="2:18" s="2" customFormat="1">
      <c r="B27">
        <v>1</v>
      </c>
      <c r="C27">
        <v>-1</v>
      </c>
      <c r="D27" s="1">
        <v>145.66399999999999</v>
      </c>
      <c r="E27" s="1">
        <v>145.196</v>
      </c>
      <c r="F27" s="5">
        <f t="shared" si="0"/>
        <v>0.46799999999998931</v>
      </c>
      <c r="G27" s="6"/>
      <c r="H27" s="1">
        <v>0.99201700000000004</v>
      </c>
      <c r="I27" s="1">
        <v>0.989479</v>
      </c>
      <c r="J27" s="5">
        <f t="shared" si="1"/>
        <v>2.5380000000000402E-3</v>
      </c>
      <c r="K27" s="6"/>
      <c r="L27" s="1">
        <v>0.37440000000000001</v>
      </c>
      <c r="M27" s="1">
        <v>0.37390000000000001</v>
      </c>
      <c r="N27" s="8">
        <f t="shared" si="2"/>
        <v>5.0000000000000044E-4</v>
      </c>
      <c r="O27" s="7"/>
      <c r="P27" s="1">
        <v>0.35659999999999997</v>
      </c>
      <c r="Q27" s="1">
        <v>0.35820000000000002</v>
      </c>
      <c r="R27" s="8">
        <f t="shared" si="3"/>
        <v>-1.6000000000000458E-3</v>
      </c>
    </row>
    <row r="28" spans="2:18" s="2" customFormat="1">
      <c r="B28">
        <v>0</v>
      </c>
      <c r="C28">
        <v>-1</v>
      </c>
      <c r="D28" s="1">
        <v>145.446</v>
      </c>
      <c r="E28" s="1">
        <v>146.214</v>
      </c>
      <c r="F28" s="5">
        <f t="shared" si="0"/>
        <v>-0.76800000000000068</v>
      </c>
      <c r="G28" s="6"/>
      <c r="H28" s="1">
        <v>0.98680500000000004</v>
      </c>
      <c r="I28" s="1">
        <v>0.996112</v>
      </c>
      <c r="J28" s="5">
        <f t="shared" si="1"/>
        <v>-9.3069999999999542E-3</v>
      </c>
      <c r="K28" s="6"/>
      <c r="L28" s="1">
        <v>0.376</v>
      </c>
      <c r="M28" s="1">
        <v>0.37390000000000001</v>
      </c>
      <c r="N28" s="8">
        <f t="shared" si="2"/>
        <v>2.0999999999999908E-3</v>
      </c>
      <c r="O28" s="7"/>
      <c r="P28" s="1">
        <v>0.35959999999999998</v>
      </c>
      <c r="Q28" s="1">
        <v>0.35820000000000002</v>
      </c>
      <c r="R28" s="8">
        <f t="shared" si="3"/>
        <v>1.3999999999999568E-3</v>
      </c>
    </row>
    <row r="29" spans="2:18" s="2" customFormat="1">
      <c r="B29">
        <v>-1</v>
      </c>
      <c r="C29">
        <v>-1</v>
      </c>
      <c r="D29" s="1">
        <v>145.441</v>
      </c>
      <c r="E29" s="1">
        <v>145.81700000000001</v>
      </c>
      <c r="F29" s="5">
        <f t="shared" si="0"/>
        <v>-0.37600000000000477</v>
      </c>
      <c r="G29" s="6"/>
      <c r="H29" s="1">
        <v>0.99256599999999995</v>
      </c>
      <c r="I29" s="1">
        <v>0.998394</v>
      </c>
      <c r="J29" s="5">
        <f t="shared" si="1"/>
        <v>-5.8280000000000554E-3</v>
      </c>
      <c r="K29" s="6"/>
      <c r="L29" s="1">
        <v>0.37140000000000001</v>
      </c>
      <c r="M29" s="1">
        <v>0.37409999999999999</v>
      </c>
      <c r="N29" s="8">
        <f t="shared" si="2"/>
        <v>-2.6999999999999802E-3</v>
      </c>
      <c r="O29" s="7"/>
      <c r="P29" s="1">
        <v>0.35370000000000001</v>
      </c>
      <c r="Q29" s="1">
        <v>0.3589</v>
      </c>
      <c r="R29" s="8">
        <f t="shared" si="3"/>
        <v>-5.1999999999999824E-3</v>
      </c>
    </row>
    <row r="30" spans="2:18" s="2" customFormat="1">
      <c r="B30">
        <v>-2</v>
      </c>
      <c r="C30">
        <v>-1</v>
      </c>
      <c r="D30" s="1">
        <v>144.53399999999999</v>
      </c>
      <c r="E30" s="1">
        <v>144.791</v>
      </c>
      <c r="F30" s="5">
        <f t="shared" si="0"/>
        <v>-0.257000000000005</v>
      </c>
      <c r="G30" s="6"/>
      <c r="H30" s="1">
        <v>0.98687899999999995</v>
      </c>
      <c r="I30" s="1">
        <v>0.99356500000000003</v>
      </c>
      <c r="J30" s="5">
        <f t="shared" si="1"/>
        <v>-6.6860000000000808E-3</v>
      </c>
      <c r="K30" s="6"/>
      <c r="L30" s="1">
        <v>0.37490000000000001</v>
      </c>
      <c r="M30" s="1">
        <v>0.37390000000000001</v>
      </c>
      <c r="N30" s="8">
        <f t="shared" si="2"/>
        <v>1.0000000000000009E-3</v>
      </c>
      <c r="O30" s="7"/>
      <c r="P30" s="1">
        <v>0.35709999999999997</v>
      </c>
      <c r="Q30" s="1">
        <v>0.35639999999999999</v>
      </c>
      <c r="R30" s="8">
        <f t="shared" si="3"/>
        <v>6.9999999999997842E-4</v>
      </c>
    </row>
    <row r="31" spans="2:18" s="2" customFormat="1">
      <c r="B31">
        <v>-3</v>
      </c>
      <c r="C31">
        <v>-1</v>
      </c>
      <c r="D31" s="1">
        <v>146.595</v>
      </c>
      <c r="E31" s="1">
        <v>145.887</v>
      </c>
      <c r="F31" s="5">
        <f t="shared" si="0"/>
        <v>0.70799999999999841</v>
      </c>
      <c r="G31" s="6"/>
      <c r="H31" s="1">
        <v>1.0159499999999999</v>
      </c>
      <c r="I31" s="1">
        <v>1.00878</v>
      </c>
      <c r="J31" s="5">
        <f t="shared" si="1"/>
        <v>7.1699999999998987E-3</v>
      </c>
      <c r="K31" s="6"/>
      <c r="L31" s="1">
        <v>0.36620000000000003</v>
      </c>
      <c r="M31" s="1">
        <v>0.36699999999999999</v>
      </c>
      <c r="N31" s="8">
        <f t="shared" si="2"/>
        <v>-7.999999999999674E-4</v>
      </c>
      <c r="O31" s="7"/>
      <c r="P31" s="1">
        <v>0.35089999999999999</v>
      </c>
      <c r="Q31" s="1">
        <v>0.35249999999999998</v>
      </c>
      <c r="R31" s="8">
        <f t="shared" si="3"/>
        <v>-1.5999999999999903E-3</v>
      </c>
    </row>
    <row r="32" spans="2:18" s="2" customFormat="1">
      <c r="B32">
        <v>-4</v>
      </c>
      <c r="C32">
        <v>-1</v>
      </c>
      <c r="D32" s="1">
        <v>145.51300000000001</v>
      </c>
      <c r="E32" s="1">
        <v>144.85</v>
      </c>
      <c r="F32" s="5">
        <f t="shared" si="0"/>
        <v>0.66300000000001091</v>
      </c>
      <c r="G32" s="6"/>
      <c r="H32" s="1">
        <v>1.0043599999999999</v>
      </c>
      <c r="I32" s="1">
        <v>1.0033300000000001</v>
      </c>
      <c r="J32" s="5">
        <f t="shared" si="1"/>
        <v>1.0299999999998644E-3</v>
      </c>
      <c r="K32" s="6"/>
      <c r="L32" s="1">
        <v>0.36620000000000003</v>
      </c>
      <c r="M32" s="1">
        <v>0.36959999999999998</v>
      </c>
      <c r="N32" s="8">
        <f t="shared" si="2"/>
        <v>-3.3999999999999586E-3</v>
      </c>
      <c r="O32" s="7"/>
      <c r="P32" s="1">
        <v>0.34860000000000002</v>
      </c>
      <c r="Q32" s="1">
        <v>0.3528</v>
      </c>
      <c r="R32" s="8">
        <f t="shared" si="3"/>
        <v>-4.1999999999999815E-3</v>
      </c>
    </row>
    <row r="33" spans="2:18" s="2" customFormat="1">
      <c r="B33">
        <v>-5</v>
      </c>
      <c r="C33">
        <v>-1</v>
      </c>
      <c r="D33" s="1">
        <v>145.15700000000001</v>
      </c>
      <c r="E33" s="1">
        <v>145.64599999999999</v>
      </c>
      <c r="F33" s="5">
        <f t="shared" si="0"/>
        <v>-0.4889999999999759</v>
      </c>
      <c r="G33" s="6"/>
      <c r="H33" s="1">
        <v>1.01308</v>
      </c>
      <c r="I33" s="1">
        <v>1.01512</v>
      </c>
      <c r="J33" s="5">
        <f t="shared" si="1"/>
        <v>-2.0400000000000418E-3</v>
      </c>
      <c r="K33" s="6"/>
      <c r="L33" s="1">
        <v>0.36449999999999999</v>
      </c>
      <c r="M33" s="1">
        <v>0.36349999999999999</v>
      </c>
      <c r="N33" s="8">
        <f t="shared" si="2"/>
        <v>1.0000000000000009E-3</v>
      </c>
      <c r="O33" s="7"/>
      <c r="P33" s="1">
        <v>0.34689999999999999</v>
      </c>
      <c r="Q33" s="1">
        <v>0.34839999999999999</v>
      </c>
      <c r="R33" s="8">
        <f t="shared" si="3"/>
        <v>-1.5000000000000013E-3</v>
      </c>
    </row>
    <row r="34" spans="2:18" s="2" customFormat="1">
      <c r="B34">
        <v>-5</v>
      </c>
      <c r="C34">
        <v>0</v>
      </c>
      <c r="D34" s="1">
        <v>144.99700000000001</v>
      </c>
      <c r="E34" s="1">
        <v>144.28</v>
      </c>
      <c r="F34" s="5">
        <f t="shared" si="0"/>
        <v>0.71700000000001296</v>
      </c>
      <c r="G34" s="6"/>
      <c r="H34" s="1">
        <v>1.0088999999999999</v>
      </c>
      <c r="I34" s="1">
        <v>1.0014000000000001</v>
      </c>
      <c r="J34" s="5">
        <f t="shared" si="1"/>
        <v>7.4999999999998401E-3</v>
      </c>
      <c r="K34" s="6"/>
      <c r="L34" s="1">
        <v>0.36670000000000003</v>
      </c>
      <c r="M34" s="1">
        <v>0.36840000000000001</v>
      </c>
      <c r="N34" s="8">
        <f t="shared" si="2"/>
        <v>-1.6999999999999793E-3</v>
      </c>
      <c r="O34" s="7"/>
      <c r="P34" s="1">
        <v>0.35089999999999999</v>
      </c>
      <c r="Q34" s="1">
        <v>0.3508</v>
      </c>
      <c r="R34" s="8">
        <f t="shared" si="3"/>
        <v>9.9999999999988987E-5</v>
      </c>
    </row>
    <row r="35" spans="2:18" s="2" customFormat="1">
      <c r="B35">
        <v>-4</v>
      </c>
      <c r="C35">
        <v>0</v>
      </c>
      <c r="D35" s="1">
        <v>145.738</v>
      </c>
      <c r="E35" s="1">
        <v>145.654</v>
      </c>
      <c r="F35" s="5">
        <f t="shared" si="0"/>
        <v>8.4000000000003183E-2</v>
      </c>
      <c r="G35" s="6"/>
      <c r="H35" s="1">
        <v>1.0093399999999999</v>
      </c>
      <c r="I35" s="1">
        <v>1.0164</v>
      </c>
      <c r="J35" s="5">
        <f t="shared" si="1"/>
        <v>-7.0600000000000662E-3</v>
      </c>
      <c r="K35" s="6"/>
      <c r="L35" s="1">
        <v>0.36470000000000002</v>
      </c>
      <c r="M35" s="1">
        <v>0.36670000000000003</v>
      </c>
      <c r="N35" s="8">
        <f t="shared" si="2"/>
        <v>-2.0000000000000018E-3</v>
      </c>
      <c r="O35" s="7"/>
      <c r="P35" s="1">
        <v>0.3483</v>
      </c>
      <c r="Q35" s="1">
        <v>0.3493</v>
      </c>
      <c r="R35" s="8">
        <f t="shared" si="3"/>
        <v>-1.0000000000000009E-3</v>
      </c>
    </row>
    <row r="36" spans="2:18" s="2" customFormat="1">
      <c r="B36">
        <v>-3</v>
      </c>
      <c r="C36">
        <v>0</v>
      </c>
      <c r="D36" s="1">
        <v>145.41300000000001</v>
      </c>
      <c r="E36" s="1">
        <v>146.10900000000001</v>
      </c>
      <c r="F36" s="5">
        <f t="shared" si="0"/>
        <v>-0.69599999999999795</v>
      </c>
      <c r="G36" s="6"/>
      <c r="H36" s="1">
        <v>1.0036799999999999</v>
      </c>
      <c r="I36" s="1">
        <v>1.01736</v>
      </c>
      <c r="J36" s="5">
        <f t="shared" si="1"/>
        <v>-1.3680000000000136E-2</v>
      </c>
      <c r="K36" s="6"/>
      <c r="L36" s="1">
        <v>0.36959999999999998</v>
      </c>
      <c r="M36" s="1">
        <v>0.36520000000000002</v>
      </c>
      <c r="N36" s="8">
        <f t="shared" si="2"/>
        <v>4.3999999999999595E-3</v>
      </c>
      <c r="O36" s="7"/>
      <c r="P36" s="1">
        <v>0.35249999999999998</v>
      </c>
      <c r="Q36" s="1">
        <v>0.34889999999999999</v>
      </c>
      <c r="R36" s="8">
        <f t="shared" si="3"/>
        <v>3.5999999999999921E-3</v>
      </c>
    </row>
    <row r="37" spans="2:18" s="2" customFormat="1">
      <c r="B37">
        <v>-2</v>
      </c>
      <c r="C37">
        <v>0</v>
      </c>
      <c r="D37" s="1">
        <v>144.35599999999999</v>
      </c>
      <c r="E37" s="1">
        <v>145.16999999999999</v>
      </c>
      <c r="F37" s="5">
        <f t="shared" si="0"/>
        <v>-0.81399999999999295</v>
      </c>
      <c r="G37" s="6"/>
      <c r="H37" s="1">
        <v>0.99403900000000001</v>
      </c>
      <c r="I37" s="1">
        <v>1.0027029999999999</v>
      </c>
      <c r="J37" s="5">
        <f t="shared" si="1"/>
        <v>-8.663999999999894E-3</v>
      </c>
      <c r="K37" s="6"/>
      <c r="L37" s="1">
        <v>0.37109999999999999</v>
      </c>
      <c r="M37" s="1">
        <v>0.36909999999999998</v>
      </c>
      <c r="N37" s="8">
        <f t="shared" si="2"/>
        <v>2.0000000000000018E-3</v>
      </c>
      <c r="O37" s="7"/>
      <c r="P37" s="1">
        <v>0.3538</v>
      </c>
      <c r="Q37" s="1">
        <v>0.3513</v>
      </c>
      <c r="R37" s="8">
        <f t="shared" si="3"/>
        <v>2.5000000000000022E-3</v>
      </c>
    </row>
    <row r="38" spans="2:18" s="2" customFormat="1">
      <c r="B38">
        <v>-1</v>
      </c>
      <c r="C38">
        <v>0</v>
      </c>
      <c r="D38" s="1">
        <v>145.92099999999999</v>
      </c>
      <c r="E38" s="1">
        <v>145.02000000000001</v>
      </c>
      <c r="F38" s="5">
        <f t="shared" si="0"/>
        <v>0.90099999999998204</v>
      </c>
      <c r="G38" s="6"/>
      <c r="H38" s="1">
        <v>0.99705299999999997</v>
      </c>
      <c r="I38" s="1">
        <v>0.98994800000000005</v>
      </c>
      <c r="J38" s="5">
        <f t="shared" si="1"/>
        <v>7.1049999999999169E-3</v>
      </c>
      <c r="K38" s="6"/>
      <c r="L38" s="1">
        <v>0.37109999999999999</v>
      </c>
      <c r="M38" s="1">
        <v>0.37440000000000001</v>
      </c>
      <c r="N38" s="8">
        <f t="shared" si="2"/>
        <v>-3.3000000000000251E-3</v>
      </c>
      <c r="O38" s="7"/>
      <c r="P38" s="1">
        <v>0.35370000000000001</v>
      </c>
      <c r="Q38" s="1">
        <v>0.35899999999999999</v>
      </c>
      <c r="R38" s="8">
        <f t="shared" si="3"/>
        <v>-5.2999999999999714E-3</v>
      </c>
    </row>
    <row r="39" spans="2:18" s="2" customFormat="1">
      <c r="B39">
        <v>0</v>
      </c>
      <c r="C39">
        <v>0</v>
      </c>
      <c r="D39" s="1">
        <v>146.48599999999999</v>
      </c>
      <c r="E39" s="1">
        <v>146.23599999999999</v>
      </c>
      <c r="F39" s="5">
        <f t="shared" si="0"/>
        <v>0.25</v>
      </c>
      <c r="G39" s="6"/>
      <c r="H39" s="1">
        <v>0.99977199999999999</v>
      </c>
      <c r="I39" s="1">
        <v>1.0036750000000001</v>
      </c>
      <c r="J39" s="5">
        <f t="shared" si="1"/>
        <v>-3.9030000000001008E-3</v>
      </c>
      <c r="K39" s="6"/>
      <c r="L39" s="1">
        <v>0.37009999999999998</v>
      </c>
      <c r="M39" s="1">
        <v>0.37059999999999998</v>
      </c>
      <c r="N39" s="8">
        <f t="shared" si="2"/>
        <v>-5.0000000000000044E-4</v>
      </c>
      <c r="O39" s="7"/>
      <c r="P39" s="1">
        <v>0.35199999999999998</v>
      </c>
      <c r="Q39" s="1">
        <v>0.35420000000000001</v>
      </c>
      <c r="R39" s="8">
        <f t="shared" si="3"/>
        <v>-2.2000000000000353E-3</v>
      </c>
    </row>
    <row r="40" spans="2:18" s="2" customFormat="1">
      <c r="B40">
        <v>1</v>
      </c>
      <c r="C40">
        <v>0</v>
      </c>
      <c r="D40" s="1">
        <v>146.01400000000001</v>
      </c>
      <c r="E40" s="1">
        <v>146.16499999999999</v>
      </c>
      <c r="F40" s="5">
        <f t="shared" si="0"/>
        <v>-0.15099999999998204</v>
      </c>
      <c r="G40" s="6"/>
      <c r="H40" s="1">
        <v>1.0020830000000001</v>
      </c>
      <c r="I40" s="1">
        <v>1.007369</v>
      </c>
      <c r="J40" s="5">
        <f t="shared" si="1"/>
        <v>-5.2859999999999019E-3</v>
      </c>
      <c r="K40" s="6"/>
      <c r="L40" s="1">
        <v>0.37359999999999999</v>
      </c>
      <c r="M40" s="1">
        <v>0.36809999999999998</v>
      </c>
      <c r="N40" s="8">
        <f t="shared" si="2"/>
        <v>5.5000000000000049E-3</v>
      </c>
      <c r="O40" s="7"/>
      <c r="P40" s="1">
        <v>0.3579</v>
      </c>
      <c r="Q40" s="1">
        <v>0.35299999999999998</v>
      </c>
      <c r="R40" s="8">
        <f t="shared" si="3"/>
        <v>4.9000000000000155E-3</v>
      </c>
    </row>
    <row r="41" spans="2:18" s="2" customFormat="1">
      <c r="B41">
        <v>2</v>
      </c>
      <c r="C41">
        <v>0</v>
      </c>
      <c r="D41" s="1">
        <v>145.31800000000001</v>
      </c>
      <c r="E41" s="1">
        <v>144.405</v>
      </c>
      <c r="F41" s="5">
        <f t="shared" si="0"/>
        <v>0.91300000000001091</v>
      </c>
      <c r="G41" s="6"/>
      <c r="H41" s="1">
        <v>1.000702</v>
      </c>
      <c r="I41" s="1">
        <v>0.99000900000000003</v>
      </c>
      <c r="J41" s="5">
        <f t="shared" si="1"/>
        <v>1.0692999999999953E-2</v>
      </c>
      <c r="K41" s="6"/>
      <c r="L41" s="1">
        <v>0.37040000000000001</v>
      </c>
      <c r="M41" s="1">
        <v>0.37509999999999999</v>
      </c>
      <c r="N41" s="8">
        <f t="shared" si="2"/>
        <v>-4.699999999999982E-3</v>
      </c>
      <c r="O41" s="7"/>
      <c r="P41" s="1">
        <v>0.35299999999999998</v>
      </c>
      <c r="Q41" s="1">
        <v>0.35859999999999997</v>
      </c>
      <c r="R41" s="8">
        <f t="shared" si="3"/>
        <v>-5.5999999999999939E-3</v>
      </c>
    </row>
    <row r="42" spans="2:18" s="2" customFormat="1">
      <c r="B42">
        <v>3</v>
      </c>
      <c r="C42">
        <v>0</v>
      </c>
      <c r="D42" s="1">
        <v>145.124</v>
      </c>
      <c r="E42" s="1">
        <v>144.02500000000001</v>
      </c>
      <c r="F42" s="5">
        <f t="shared" si="0"/>
        <v>1.0989999999999895</v>
      </c>
      <c r="G42" s="6"/>
      <c r="H42" s="1">
        <v>1.0024120000000001</v>
      </c>
      <c r="I42" s="1">
        <v>0.998255</v>
      </c>
      <c r="J42" s="5">
        <f t="shared" si="1"/>
        <v>4.1570000000000773E-3</v>
      </c>
      <c r="K42" s="6"/>
      <c r="L42" s="1">
        <v>0.37009999999999998</v>
      </c>
      <c r="M42" s="1">
        <v>0.37280000000000002</v>
      </c>
      <c r="N42" s="8">
        <f t="shared" si="2"/>
        <v>-2.7000000000000357E-3</v>
      </c>
      <c r="O42" s="7"/>
      <c r="P42" s="1">
        <v>0.35370000000000001</v>
      </c>
      <c r="Q42" s="1">
        <v>0.35549999999999998</v>
      </c>
      <c r="R42" s="8">
        <f t="shared" si="3"/>
        <v>-1.7999999999999683E-3</v>
      </c>
    </row>
    <row r="43" spans="2:18" s="2" customFormat="1">
      <c r="B43">
        <v>4</v>
      </c>
      <c r="C43">
        <v>0</v>
      </c>
      <c r="D43" s="1">
        <v>146.96799999999999</v>
      </c>
      <c r="E43" s="1">
        <v>146.584</v>
      </c>
      <c r="F43" s="5">
        <f t="shared" si="0"/>
        <v>0.38399999999998613</v>
      </c>
      <c r="G43" s="6"/>
      <c r="H43" s="1">
        <v>1.0094099999999999</v>
      </c>
      <c r="I43" s="1">
        <v>1.0176499999999999</v>
      </c>
      <c r="J43" s="5">
        <f t="shared" si="1"/>
        <v>-8.2400000000000251E-3</v>
      </c>
      <c r="K43" s="6"/>
      <c r="L43" s="1">
        <v>0.36840000000000001</v>
      </c>
      <c r="M43" s="1">
        <v>0.36720000000000003</v>
      </c>
      <c r="N43" s="8">
        <f t="shared" si="2"/>
        <v>1.1999999999999789E-3</v>
      </c>
      <c r="O43" s="7"/>
      <c r="P43" s="1">
        <v>0.3513</v>
      </c>
      <c r="Q43" s="1">
        <v>0.35199999999999998</v>
      </c>
      <c r="R43" s="8">
        <f t="shared" si="3"/>
        <v>-6.9999999999997842E-4</v>
      </c>
    </row>
    <row r="44" spans="2:18" s="2" customFormat="1">
      <c r="B44">
        <v>5</v>
      </c>
      <c r="C44">
        <v>0</v>
      </c>
      <c r="D44" s="1">
        <v>145.60499999999999</v>
      </c>
      <c r="E44" s="1">
        <v>144.816</v>
      </c>
      <c r="F44" s="5">
        <f t="shared" si="0"/>
        <v>0.78899999999998727</v>
      </c>
      <c r="G44" s="6"/>
      <c r="H44" s="1">
        <v>1.0206599999999999</v>
      </c>
      <c r="I44" s="1">
        <v>1.0132399999999999</v>
      </c>
      <c r="J44" s="5">
        <f t="shared" si="1"/>
        <v>7.4199999999999822E-3</v>
      </c>
      <c r="K44" s="6"/>
      <c r="L44" s="1">
        <v>0.36080000000000001</v>
      </c>
      <c r="M44" s="1">
        <v>0.36809999999999998</v>
      </c>
      <c r="N44" s="8">
        <f t="shared" si="2"/>
        <v>-7.2999999999999732E-3</v>
      </c>
      <c r="O44" s="7"/>
      <c r="P44" s="1">
        <v>0.34360000000000002</v>
      </c>
      <c r="Q44" s="1">
        <v>0.3493</v>
      </c>
      <c r="R44" s="8">
        <f t="shared" si="3"/>
        <v>-5.6999999999999829E-3</v>
      </c>
    </row>
    <row r="45" spans="2:18" s="2" customFormat="1">
      <c r="B45">
        <v>5</v>
      </c>
      <c r="C45">
        <v>1</v>
      </c>
      <c r="D45" s="1">
        <v>142.315</v>
      </c>
      <c r="E45" s="1">
        <v>138.125</v>
      </c>
      <c r="F45" s="5">
        <f t="shared" si="0"/>
        <v>4.1899999999999977</v>
      </c>
      <c r="G45" s="6"/>
      <c r="H45" s="1">
        <v>0.99328399999999994</v>
      </c>
      <c r="I45" s="1">
        <v>0.99479499999999998</v>
      </c>
      <c r="J45" s="5">
        <f t="shared" si="1"/>
        <v>-1.5110000000000401E-3</v>
      </c>
      <c r="K45" s="6"/>
      <c r="L45" s="1">
        <v>0.36780000000000002</v>
      </c>
      <c r="M45" s="1">
        <v>0.36880000000000002</v>
      </c>
      <c r="N45" s="8">
        <f t="shared" si="2"/>
        <v>-1.0000000000000009E-3</v>
      </c>
      <c r="O45" s="7"/>
      <c r="P45" s="1">
        <v>0.34939999999999999</v>
      </c>
      <c r="Q45" s="1">
        <v>0.35249999999999998</v>
      </c>
      <c r="R45" s="8">
        <f t="shared" si="3"/>
        <v>-3.0999999999999917E-3</v>
      </c>
    </row>
    <row r="46" spans="2:18" s="2" customFormat="1">
      <c r="B46">
        <v>4</v>
      </c>
      <c r="C46">
        <v>1</v>
      </c>
      <c r="D46" s="1">
        <v>139.089</v>
      </c>
      <c r="E46" s="1">
        <v>134.114</v>
      </c>
      <c r="F46" s="5">
        <f t="shared" si="0"/>
        <v>4.9749999999999943</v>
      </c>
      <c r="G46" s="6"/>
      <c r="H46" s="1">
        <v>0.99369399999999997</v>
      </c>
      <c r="I46" s="1">
        <v>0.99995400000000001</v>
      </c>
      <c r="J46" s="5">
        <f t="shared" si="1"/>
        <v>-6.2600000000000433E-3</v>
      </c>
      <c r="K46" s="6"/>
      <c r="L46" s="1">
        <v>0.36620000000000003</v>
      </c>
      <c r="M46" s="1">
        <v>0.36499999999999999</v>
      </c>
      <c r="N46" s="8">
        <f t="shared" si="2"/>
        <v>1.2000000000000344E-3</v>
      </c>
      <c r="O46" s="7"/>
      <c r="P46" s="1">
        <v>0.3493</v>
      </c>
      <c r="Q46" s="1">
        <v>0.34939999999999999</v>
      </c>
      <c r="R46" s="8">
        <f t="shared" si="3"/>
        <v>-9.9999999999988987E-5</v>
      </c>
    </row>
    <row r="47" spans="2:18" s="2" customFormat="1">
      <c r="B47">
        <v>3</v>
      </c>
      <c r="C47">
        <v>1</v>
      </c>
      <c r="D47" s="1">
        <v>133.89699999999999</v>
      </c>
      <c r="E47" s="1">
        <v>138.126</v>
      </c>
      <c r="F47" s="5">
        <f t="shared" si="0"/>
        <v>-4.2290000000000134</v>
      </c>
      <c r="G47" s="6"/>
      <c r="H47" s="1">
        <v>0.98177000000000003</v>
      </c>
      <c r="I47" s="1">
        <v>0.97775699999999999</v>
      </c>
      <c r="J47" s="5">
        <f t="shared" si="1"/>
        <v>4.0130000000000443E-3</v>
      </c>
      <c r="K47" s="6"/>
      <c r="L47" s="1">
        <v>0.36759999999999998</v>
      </c>
      <c r="M47" s="1">
        <v>0.37109999999999999</v>
      </c>
      <c r="N47" s="8">
        <f t="shared" si="2"/>
        <v>-3.5000000000000031E-3</v>
      </c>
      <c r="O47" s="7"/>
      <c r="P47" s="1">
        <v>0.35060000000000002</v>
      </c>
      <c r="Q47" s="1">
        <v>0.35299999999999998</v>
      </c>
      <c r="R47" s="8">
        <f t="shared" si="3"/>
        <v>-2.3999999999999577E-3</v>
      </c>
    </row>
    <row r="48" spans="2:18" s="2" customFormat="1">
      <c r="B48">
        <v>2</v>
      </c>
      <c r="C48">
        <v>1</v>
      </c>
      <c r="D48" s="1">
        <v>144.95500000000001</v>
      </c>
      <c r="E48" s="1">
        <v>145.48699999999999</v>
      </c>
      <c r="F48" s="5">
        <f t="shared" si="0"/>
        <v>-0.53199999999998226</v>
      </c>
      <c r="G48" s="6"/>
      <c r="H48" s="1">
        <v>0.99126599999999998</v>
      </c>
      <c r="I48" s="1">
        <v>0.99930200000000002</v>
      </c>
      <c r="J48" s="5">
        <f t="shared" si="1"/>
        <v>-8.0360000000000431E-3</v>
      </c>
      <c r="K48" s="6"/>
      <c r="L48" s="1">
        <v>0.37290000000000001</v>
      </c>
      <c r="M48" s="1">
        <v>0.37240000000000001</v>
      </c>
      <c r="N48" s="8">
        <f t="shared" si="2"/>
        <v>5.0000000000000044E-4</v>
      </c>
      <c r="O48" s="7"/>
      <c r="P48" s="1">
        <v>0.35659999999999997</v>
      </c>
      <c r="Q48" s="1">
        <v>0.35589999999999999</v>
      </c>
      <c r="R48" s="8">
        <f t="shared" si="3"/>
        <v>6.9999999999997842E-4</v>
      </c>
    </row>
    <row r="49" spans="2:18" s="2" customFormat="1">
      <c r="B49">
        <v>1</v>
      </c>
      <c r="C49">
        <v>1</v>
      </c>
      <c r="D49" s="1">
        <v>146.107</v>
      </c>
      <c r="E49" s="1">
        <v>144.107</v>
      </c>
      <c r="F49" s="5">
        <f t="shared" si="0"/>
        <v>2</v>
      </c>
      <c r="G49" s="6"/>
      <c r="H49" s="1">
        <v>0.99972300000000003</v>
      </c>
      <c r="I49" s="1">
        <v>0.99198699999999995</v>
      </c>
      <c r="J49" s="5">
        <f t="shared" si="1"/>
        <v>7.7360000000000761E-3</v>
      </c>
      <c r="K49" s="6"/>
      <c r="L49" s="1">
        <v>0.36909999999999998</v>
      </c>
      <c r="M49" s="1">
        <v>0.37459999999999999</v>
      </c>
      <c r="N49" s="8">
        <f t="shared" si="2"/>
        <v>-5.5000000000000049E-3</v>
      </c>
      <c r="O49" s="7"/>
      <c r="P49" s="1">
        <v>0.35249999999999998</v>
      </c>
      <c r="Q49" s="1">
        <v>0.35920000000000002</v>
      </c>
      <c r="R49" s="8">
        <f t="shared" si="3"/>
        <v>-6.7000000000000393E-3</v>
      </c>
    </row>
    <row r="50" spans="2:18" s="2" customFormat="1">
      <c r="B50">
        <v>0</v>
      </c>
      <c r="C50">
        <v>1</v>
      </c>
      <c r="D50" s="1">
        <v>145.13499999999999</v>
      </c>
      <c r="E50" s="1">
        <v>143.64599999999999</v>
      </c>
      <c r="F50" s="5">
        <f t="shared" si="0"/>
        <v>1.4890000000000043</v>
      </c>
      <c r="G50" s="6"/>
      <c r="H50" s="1">
        <v>0.99096099999999998</v>
      </c>
      <c r="I50" s="1">
        <v>0.98377599999999998</v>
      </c>
      <c r="J50" s="5">
        <f t="shared" si="1"/>
        <v>7.1849999999999969E-3</v>
      </c>
      <c r="K50" s="6"/>
      <c r="L50" s="1">
        <v>0.37059999999999998</v>
      </c>
      <c r="M50" s="1">
        <v>0.3755</v>
      </c>
      <c r="N50" s="8">
        <f t="shared" si="2"/>
        <v>-4.9000000000000155E-3</v>
      </c>
      <c r="O50" s="7"/>
      <c r="P50" s="1">
        <v>0.35160000000000002</v>
      </c>
      <c r="Q50" s="1">
        <v>0.36009999999999998</v>
      </c>
      <c r="R50" s="8">
        <f t="shared" si="3"/>
        <v>-8.499999999999952E-3</v>
      </c>
    </row>
    <row r="51" spans="2:18" s="2" customFormat="1">
      <c r="B51">
        <v>-1</v>
      </c>
      <c r="C51">
        <v>1</v>
      </c>
      <c r="D51" s="1">
        <v>144.54300000000001</v>
      </c>
      <c r="E51" s="1">
        <v>144.79900000000001</v>
      </c>
      <c r="F51" s="5">
        <f t="shared" si="0"/>
        <v>-0.25600000000000023</v>
      </c>
      <c r="G51" s="6"/>
      <c r="H51" s="1">
        <v>0.99279399999999995</v>
      </c>
      <c r="I51" s="1">
        <v>0.99824999999999997</v>
      </c>
      <c r="J51" s="5">
        <f t="shared" si="1"/>
        <v>-5.4560000000000164E-3</v>
      </c>
      <c r="K51" s="6"/>
      <c r="L51" s="1">
        <v>0.37080000000000002</v>
      </c>
      <c r="M51" s="1">
        <v>0.37090000000000001</v>
      </c>
      <c r="N51" s="8">
        <f t="shared" si="2"/>
        <v>-9.9999999999988987E-5</v>
      </c>
      <c r="O51" s="7"/>
      <c r="P51" s="1">
        <v>0.35449999999999998</v>
      </c>
      <c r="Q51" s="1">
        <v>0.3548</v>
      </c>
      <c r="R51" s="8">
        <f t="shared" si="3"/>
        <v>-3.0000000000002247E-4</v>
      </c>
    </row>
    <row r="52" spans="2:18" s="2" customFormat="1">
      <c r="B52">
        <v>-2</v>
      </c>
      <c r="C52">
        <v>1</v>
      </c>
      <c r="D52" s="1">
        <v>144.465</v>
      </c>
      <c r="E52" s="1">
        <v>144.88399999999999</v>
      </c>
      <c r="F52" s="5">
        <f t="shared" si="0"/>
        <v>-0.41899999999998272</v>
      </c>
      <c r="G52" s="6"/>
      <c r="H52" s="1">
        <v>0.98864399999999997</v>
      </c>
      <c r="I52" s="1">
        <v>1.0008360000000001</v>
      </c>
      <c r="J52" s="5">
        <f t="shared" si="1"/>
        <v>-1.2192000000000092E-2</v>
      </c>
      <c r="K52" s="6"/>
      <c r="L52" s="1">
        <v>0.375</v>
      </c>
      <c r="M52" s="1">
        <v>0.37209999999999999</v>
      </c>
      <c r="N52" s="8">
        <f t="shared" si="2"/>
        <v>2.9000000000000137E-3</v>
      </c>
      <c r="O52" s="7"/>
      <c r="P52" s="1">
        <v>0.35909999999999997</v>
      </c>
      <c r="Q52" s="1">
        <v>0.3548</v>
      </c>
      <c r="R52" s="8">
        <f t="shared" si="3"/>
        <v>4.2999999999999705E-3</v>
      </c>
    </row>
    <row r="53" spans="2:18" s="2" customFormat="1">
      <c r="B53">
        <v>-3</v>
      </c>
      <c r="C53">
        <v>1</v>
      </c>
      <c r="D53" s="1">
        <v>147.554</v>
      </c>
      <c r="E53" s="1">
        <v>147.80500000000001</v>
      </c>
      <c r="F53" s="5">
        <f t="shared" si="0"/>
        <v>-0.25100000000000477</v>
      </c>
      <c r="G53" s="6"/>
      <c r="H53" s="1">
        <v>1.01874</v>
      </c>
      <c r="I53" s="1">
        <v>1.0224599999999999</v>
      </c>
      <c r="J53" s="5">
        <f t="shared" si="1"/>
        <v>-3.7199999999999456E-3</v>
      </c>
      <c r="K53" s="6"/>
      <c r="L53" s="1">
        <v>0.36449999999999999</v>
      </c>
      <c r="M53" s="1">
        <v>0.36349999999999999</v>
      </c>
      <c r="N53" s="8">
        <f t="shared" si="2"/>
        <v>1.0000000000000009E-3</v>
      </c>
      <c r="O53" s="7"/>
      <c r="P53" s="1">
        <v>0.34720000000000001</v>
      </c>
      <c r="Q53" s="1">
        <v>0.34670000000000001</v>
      </c>
      <c r="R53" s="8">
        <f t="shared" si="3"/>
        <v>5.0000000000000044E-4</v>
      </c>
    </row>
    <row r="54" spans="2:18" s="2" customFormat="1">
      <c r="B54">
        <v>-4</v>
      </c>
      <c r="C54">
        <v>1</v>
      </c>
      <c r="D54" s="1">
        <v>144.09399999999999</v>
      </c>
      <c r="E54" s="1">
        <v>144.49299999999999</v>
      </c>
      <c r="F54" s="5">
        <f t="shared" si="0"/>
        <v>-0.39900000000000091</v>
      </c>
      <c r="G54" s="6"/>
      <c r="H54" s="1">
        <v>0.99527100000000002</v>
      </c>
      <c r="I54" s="1">
        <v>1.0071939999999999</v>
      </c>
      <c r="J54" s="5">
        <f t="shared" si="1"/>
        <v>-1.1922999999999906E-2</v>
      </c>
      <c r="K54" s="6"/>
      <c r="L54" s="1">
        <v>0.37209999999999999</v>
      </c>
      <c r="M54" s="1">
        <v>0.3679</v>
      </c>
      <c r="N54" s="8">
        <f t="shared" si="2"/>
        <v>4.1999999999999815E-3</v>
      </c>
      <c r="O54" s="7"/>
      <c r="P54" s="1">
        <v>0.35199999999999998</v>
      </c>
      <c r="Q54" s="1">
        <v>0.35039999999999999</v>
      </c>
      <c r="R54" s="8">
        <f t="shared" si="3"/>
        <v>1.5999999999999903E-3</v>
      </c>
    </row>
    <row r="55" spans="2:18" s="2" customFormat="1">
      <c r="B55">
        <v>-5</v>
      </c>
      <c r="C55">
        <v>1</v>
      </c>
      <c r="D55" s="1">
        <v>144.411</v>
      </c>
      <c r="E55" s="1">
        <v>143.809</v>
      </c>
      <c r="F55" s="5">
        <f t="shared" si="0"/>
        <v>0.60200000000000387</v>
      </c>
      <c r="G55" s="6"/>
      <c r="H55" s="1">
        <v>1.006122</v>
      </c>
      <c r="I55" s="1">
        <v>0.99625399999999997</v>
      </c>
      <c r="J55" s="5">
        <f t="shared" si="1"/>
        <v>9.8679999999999879E-3</v>
      </c>
      <c r="K55" s="6"/>
      <c r="L55" s="1">
        <v>0.36940000000000001</v>
      </c>
      <c r="M55" s="1">
        <v>0.36859999999999998</v>
      </c>
      <c r="N55" s="8">
        <f t="shared" si="2"/>
        <v>8.0000000000002292E-4</v>
      </c>
      <c r="O55" s="7"/>
      <c r="P55" s="1">
        <v>0.35089999999999999</v>
      </c>
      <c r="Q55" s="1">
        <v>0.35010000000000002</v>
      </c>
      <c r="R55" s="8">
        <f t="shared" si="3"/>
        <v>7.999999999999674E-4</v>
      </c>
    </row>
    <row r="56" spans="2:18" s="2" customFormat="1">
      <c r="B56">
        <v>-4</v>
      </c>
      <c r="C56">
        <v>2</v>
      </c>
      <c r="D56" s="1">
        <v>143.04599999999999</v>
      </c>
      <c r="E56" s="1">
        <v>142.65100000000001</v>
      </c>
      <c r="F56" s="5">
        <f t="shared" si="0"/>
        <v>0.39499999999998181</v>
      </c>
      <c r="G56" s="6"/>
      <c r="H56" s="1">
        <v>0.99898900000000002</v>
      </c>
      <c r="I56" s="1">
        <v>0.99890400000000001</v>
      </c>
      <c r="J56" s="5">
        <f t="shared" si="1"/>
        <v>8.5000000000001741E-5</v>
      </c>
      <c r="K56" s="6"/>
      <c r="L56" s="1">
        <v>0.37109999999999999</v>
      </c>
      <c r="M56" s="1">
        <v>0.36809999999999998</v>
      </c>
      <c r="N56" s="8">
        <f t="shared" si="2"/>
        <v>3.0000000000000027E-3</v>
      </c>
      <c r="O56" s="7"/>
      <c r="P56" s="1">
        <v>0.35370000000000001</v>
      </c>
      <c r="Q56" s="1">
        <v>0.3513</v>
      </c>
      <c r="R56" s="8">
        <f t="shared" si="3"/>
        <v>2.4000000000000132E-3</v>
      </c>
    </row>
    <row r="57" spans="2:18" s="2" customFormat="1">
      <c r="B57">
        <v>-3</v>
      </c>
      <c r="C57">
        <v>2</v>
      </c>
      <c r="D57" s="1">
        <v>142.35599999999999</v>
      </c>
      <c r="E57" s="1">
        <v>136.81299999999999</v>
      </c>
      <c r="F57" s="5">
        <f t="shared" si="0"/>
        <v>5.5430000000000064</v>
      </c>
      <c r="G57" s="6"/>
      <c r="H57" s="1">
        <v>0.99543499999999996</v>
      </c>
      <c r="I57" s="1">
        <v>0.99471399999999999</v>
      </c>
      <c r="J57" s="5">
        <f t="shared" si="1"/>
        <v>7.2099999999997166E-4</v>
      </c>
      <c r="K57" s="6"/>
      <c r="L57" s="1">
        <v>0.3649</v>
      </c>
      <c r="M57" s="1">
        <v>0.36699999999999999</v>
      </c>
      <c r="N57" s="8">
        <f t="shared" si="2"/>
        <v>-2.0999999999999908E-3</v>
      </c>
      <c r="O57" s="7"/>
      <c r="P57" s="1">
        <v>0.34570000000000001</v>
      </c>
      <c r="Q57" s="1">
        <v>0.35139999999999999</v>
      </c>
      <c r="R57" s="8">
        <f t="shared" si="3"/>
        <v>-5.6999999999999829E-3</v>
      </c>
    </row>
    <row r="58" spans="2:18" s="2" customFormat="1">
      <c r="B58">
        <v>-2</v>
      </c>
      <c r="C58">
        <v>2</v>
      </c>
      <c r="D58" s="1">
        <v>147.23099999999999</v>
      </c>
      <c r="E58" s="1">
        <v>147.19</v>
      </c>
      <c r="F58" s="5">
        <f t="shared" si="0"/>
        <v>4.0999999999996817E-2</v>
      </c>
      <c r="G58" s="6"/>
      <c r="H58" s="1">
        <v>1.0226599999999999</v>
      </c>
      <c r="I58" s="1">
        <v>1.01949</v>
      </c>
      <c r="J58" s="5">
        <f t="shared" si="1"/>
        <v>3.1699999999998951E-3</v>
      </c>
      <c r="K58" s="6"/>
      <c r="L58" s="1">
        <v>0.36470000000000002</v>
      </c>
      <c r="M58" s="1">
        <v>0.3664</v>
      </c>
      <c r="N58" s="8">
        <f t="shared" si="2"/>
        <v>-1.6999999999999793E-3</v>
      </c>
      <c r="O58" s="7"/>
      <c r="P58" s="1">
        <v>0.34770000000000001</v>
      </c>
      <c r="Q58" s="1">
        <v>0.34960000000000002</v>
      </c>
      <c r="R58" s="8">
        <f t="shared" si="3"/>
        <v>-1.9000000000000128E-3</v>
      </c>
    </row>
    <row r="59" spans="2:18" s="2" customFormat="1">
      <c r="B59">
        <v>-1</v>
      </c>
      <c r="C59">
        <v>2</v>
      </c>
      <c r="D59" s="1">
        <v>145.749</v>
      </c>
      <c r="E59" s="1">
        <v>145.499</v>
      </c>
      <c r="F59" s="5">
        <f t="shared" si="0"/>
        <v>0.25</v>
      </c>
      <c r="G59" s="6"/>
      <c r="H59" s="1">
        <v>1.0062800000000001</v>
      </c>
      <c r="I59" s="1">
        <v>1.0111600000000001</v>
      </c>
      <c r="J59" s="5">
        <f t="shared" si="1"/>
        <v>-4.8799999999999955E-3</v>
      </c>
      <c r="K59" s="6"/>
      <c r="L59" s="1">
        <v>0.36930000000000002</v>
      </c>
      <c r="M59" s="1">
        <v>0.36570000000000003</v>
      </c>
      <c r="N59" s="8">
        <f t="shared" si="2"/>
        <v>3.5999999999999921E-3</v>
      </c>
      <c r="O59" s="7"/>
      <c r="P59" s="1">
        <v>0.35199999999999998</v>
      </c>
      <c r="Q59" s="1">
        <v>0.34960000000000002</v>
      </c>
      <c r="R59" s="8">
        <f t="shared" si="3"/>
        <v>2.3999999999999577E-3</v>
      </c>
    </row>
    <row r="60" spans="2:18" s="2" customFormat="1">
      <c r="B60">
        <v>0</v>
      </c>
      <c r="C60">
        <v>2</v>
      </c>
      <c r="D60" s="1">
        <v>145.38399999999999</v>
      </c>
      <c r="E60" s="1">
        <v>144.04599999999999</v>
      </c>
      <c r="F60" s="5">
        <f t="shared" si="0"/>
        <v>1.3379999999999939</v>
      </c>
      <c r="G60" s="6"/>
      <c r="H60" s="1">
        <v>1.0050699999999999</v>
      </c>
      <c r="I60" s="1">
        <v>1.0048900000000001</v>
      </c>
      <c r="J60" s="5">
        <f t="shared" si="1"/>
        <v>1.7999999999984695E-4</v>
      </c>
      <c r="K60" s="6"/>
      <c r="L60" s="1">
        <v>0.36940000000000001</v>
      </c>
      <c r="M60" s="1">
        <v>0.3669</v>
      </c>
      <c r="N60" s="8">
        <f t="shared" si="2"/>
        <v>2.5000000000000022E-3</v>
      </c>
      <c r="O60" s="7"/>
      <c r="P60" s="1">
        <v>0.3538</v>
      </c>
      <c r="Q60" s="1">
        <v>0.35039999999999999</v>
      </c>
      <c r="R60" s="8">
        <f t="shared" si="3"/>
        <v>3.4000000000000141E-3</v>
      </c>
    </row>
    <row r="61" spans="2:18" s="2" customFormat="1">
      <c r="B61">
        <v>1</v>
      </c>
      <c r="C61">
        <v>2</v>
      </c>
      <c r="D61" s="1">
        <v>144.68100000000001</v>
      </c>
      <c r="E61" s="1">
        <v>143.90700000000001</v>
      </c>
      <c r="F61" s="5">
        <f t="shared" si="0"/>
        <v>0.77400000000000091</v>
      </c>
      <c r="G61" s="6"/>
      <c r="H61" s="1">
        <v>0.99922900000000003</v>
      </c>
      <c r="I61" s="1">
        <v>0.99942799999999998</v>
      </c>
      <c r="J61" s="5">
        <f t="shared" si="1"/>
        <v>-1.9899999999994922E-4</v>
      </c>
      <c r="K61" s="6"/>
      <c r="L61" s="1">
        <v>0.37040000000000001</v>
      </c>
      <c r="M61" s="1">
        <v>0.36940000000000001</v>
      </c>
      <c r="N61" s="8">
        <f t="shared" si="2"/>
        <v>1.0000000000000009E-3</v>
      </c>
      <c r="O61" s="7"/>
      <c r="P61" s="1">
        <v>0.35199999999999998</v>
      </c>
      <c r="Q61" s="1">
        <v>0.35270000000000001</v>
      </c>
      <c r="R61" s="8">
        <f t="shared" si="3"/>
        <v>-7.0000000000003393E-4</v>
      </c>
    </row>
    <row r="62" spans="2:18" s="2" customFormat="1">
      <c r="B62">
        <v>2</v>
      </c>
      <c r="C62">
        <v>2</v>
      </c>
      <c r="D62" s="1">
        <v>145.01499999999999</v>
      </c>
      <c r="E62" s="1">
        <v>119.831</v>
      </c>
      <c r="F62" s="5">
        <f t="shared" si="0"/>
        <v>25.183999999999983</v>
      </c>
      <c r="G62" s="6"/>
      <c r="H62" s="1">
        <v>1.0099800000000001</v>
      </c>
      <c r="I62" s="1">
        <v>1.006073</v>
      </c>
      <c r="J62" s="5">
        <f t="shared" si="1"/>
        <v>3.9070000000001048E-3</v>
      </c>
      <c r="K62" s="6"/>
      <c r="L62" s="1">
        <v>0.36570000000000003</v>
      </c>
      <c r="M62" s="1">
        <v>0.36520000000000002</v>
      </c>
      <c r="N62" s="8">
        <f t="shared" si="2"/>
        <v>5.0000000000000044E-4</v>
      </c>
      <c r="O62" s="7"/>
      <c r="P62" s="1">
        <v>0.34889999999999999</v>
      </c>
      <c r="Q62" s="1">
        <v>0.34860000000000002</v>
      </c>
      <c r="R62" s="8">
        <f t="shared" si="3"/>
        <v>2.9999999999996696E-4</v>
      </c>
    </row>
    <row r="63" spans="2:18" s="2" customFormat="1">
      <c r="B63">
        <v>3</v>
      </c>
      <c r="C63">
        <v>2</v>
      </c>
      <c r="D63" s="1">
        <v>146.58699999999999</v>
      </c>
      <c r="E63" s="1">
        <v>146.845</v>
      </c>
      <c r="F63" s="5">
        <f t="shared" si="0"/>
        <v>-0.25800000000000978</v>
      </c>
      <c r="G63" s="6"/>
      <c r="H63" s="1">
        <v>1.0181500000000001</v>
      </c>
      <c r="I63" s="1">
        <v>1.0212300000000001</v>
      </c>
      <c r="J63" s="5">
        <f t="shared" si="1"/>
        <v>-3.0799999999999716E-3</v>
      </c>
      <c r="K63" s="6"/>
      <c r="L63" s="1">
        <v>0.36420000000000002</v>
      </c>
      <c r="M63" s="1">
        <v>0.36549999999999999</v>
      </c>
      <c r="N63" s="8">
        <f t="shared" si="2"/>
        <v>-1.2999999999999678E-3</v>
      </c>
      <c r="O63" s="7"/>
      <c r="P63" s="1">
        <v>0.34699999999999998</v>
      </c>
      <c r="Q63" s="1">
        <v>0.34789999999999999</v>
      </c>
      <c r="R63" s="8">
        <f t="shared" si="3"/>
        <v>-9.000000000000119E-4</v>
      </c>
    </row>
    <row r="64" spans="2:18" s="2" customFormat="1">
      <c r="B64">
        <v>4</v>
      </c>
      <c r="C64">
        <v>2</v>
      </c>
      <c r="D64" s="1">
        <v>104.67400000000001</v>
      </c>
      <c r="E64" s="1">
        <v>86.084100000000007</v>
      </c>
      <c r="F64" s="5">
        <f t="shared" si="0"/>
        <v>18.5899</v>
      </c>
      <c r="G64" s="6"/>
      <c r="H64" s="1">
        <v>0.76297300000000001</v>
      </c>
      <c r="I64" s="1">
        <v>0.76413600000000004</v>
      </c>
      <c r="J64" s="5">
        <f t="shared" si="1"/>
        <v>-1.1630000000000251E-3</v>
      </c>
      <c r="K64" s="6"/>
      <c r="L64" s="1">
        <v>0.36840000000000001</v>
      </c>
      <c r="M64" s="1">
        <v>0.36880000000000002</v>
      </c>
      <c r="N64" s="8">
        <f t="shared" si="2"/>
        <v>-4.0000000000001146E-4</v>
      </c>
      <c r="O64" s="7"/>
      <c r="P64" s="1">
        <v>0.3503</v>
      </c>
      <c r="Q64" s="1">
        <v>0.35160000000000002</v>
      </c>
      <c r="R64" s="8">
        <f t="shared" si="3"/>
        <v>-1.3000000000000234E-3</v>
      </c>
    </row>
    <row r="65" spans="2:18" s="2" customFormat="1">
      <c r="B65">
        <v>3</v>
      </c>
      <c r="C65">
        <v>3</v>
      </c>
      <c r="D65" s="1">
        <v>139.554</v>
      </c>
      <c r="E65" s="1">
        <v>130.76499999999999</v>
      </c>
      <c r="F65" s="5">
        <f t="shared" si="0"/>
        <v>8.7890000000000157</v>
      </c>
      <c r="G65" s="6"/>
      <c r="H65" s="1">
        <v>0.99007699999999998</v>
      </c>
      <c r="I65" s="1">
        <v>0.99126599999999998</v>
      </c>
      <c r="J65" s="5">
        <f t="shared" si="1"/>
        <v>-1.1889999999999956E-3</v>
      </c>
      <c r="K65" s="6"/>
      <c r="L65" s="1">
        <v>0.36840000000000001</v>
      </c>
      <c r="M65" s="1">
        <v>0.36940000000000001</v>
      </c>
      <c r="N65" s="8">
        <f t="shared" si="2"/>
        <v>-1.0000000000000009E-3</v>
      </c>
      <c r="O65" s="7"/>
      <c r="P65" s="1">
        <v>0.3523</v>
      </c>
      <c r="Q65" s="1">
        <v>0.35399999999999998</v>
      </c>
      <c r="R65" s="8">
        <f t="shared" si="3"/>
        <v>-1.6999999999999793E-3</v>
      </c>
    </row>
    <row r="66" spans="2:18" s="2" customFormat="1">
      <c r="B66">
        <v>0</v>
      </c>
      <c r="C66">
        <v>3</v>
      </c>
      <c r="D66" s="1">
        <v>145.155</v>
      </c>
      <c r="E66" s="1">
        <v>145.69999999999999</v>
      </c>
      <c r="F66" s="5">
        <f t="shared" si="0"/>
        <v>-0.54499999999998749</v>
      </c>
      <c r="G66" s="6"/>
      <c r="H66" s="1">
        <v>0.99679099999999998</v>
      </c>
      <c r="I66" s="1">
        <v>1.0061899999999999</v>
      </c>
      <c r="J66" s="5">
        <f t="shared" si="1"/>
        <v>-9.3989999999999352E-3</v>
      </c>
      <c r="K66" s="6"/>
      <c r="L66" s="1">
        <v>0.37130000000000002</v>
      </c>
      <c r="M66" s="1">
        <v>0.37040000000000001</v>
      </c>
      <c r="N66" s="8">
        <f t="shared" si="2"/>
        <v>9.000000000000119E-4</v>
      </c>
      <c r="O66" s="7"/>
      <c r="P66" s="1">
        <v>0.35320000000000001</v>
      </c>
      <c r="Q66" s="1">
        <v>0.35399999999999998</v>
      </c>
      <c r="R66" s="8">
        <f t="shared" si="3"/>
        <v>-7.999999999999674E-4</v>
      </c>
    </row>
    <row r="67" spans="2:18" s="2" customFormat="1">
      <c r="B67">
        <v>-1</v>
      </c>
      <c r="C67">
        <v>3</v>
      </c>
      <c r="D67" s="1">
        <v>144.02500000000001</v>
      </c>
      <c r="E67" s="1">
        <v>143.07599999999999</v>
      </c>
      <c r="F67" s="5">
        <f t="shared" ref="F67:F71" si="4">D67-E67</f>
        <v>0.94900000000001228</v>
      </c>
      <c r="G67" s="6"/>
      <c r="H67" s="1">
        <v>0.99854100000000001</v>
      </c>
      <c r="I67" s="1">
        <v>1.00728</v>
      </c>
      <c r="J67" s="5">
        <f t="shared" ref="J67:J71" si="5">H67-I67</f>
        <v>-8.7389999999999413E-3</v>
      </c>
      <c r="K67" s="6"/>
      <c r="L67" s="1">
        <v>0.37180000000000002</v>
      </c>
      <c r="M67" s="1">
        <v>0.3674</v>
      </c>
      <c r="N67" s="8">
        <f t="shared" ref="N67:N71" si="6">L67-M67</f>
        <v>4.400000000000015E-3</v>
      </c>
      <c r="O67" s="7"/>
      <c r="P67" s="1">
        <v>0.35520000000000002</v>
      </c>
      <c r="Q67" s="1">
        <v>0.35199999999999998</v>
      </c>
      <c r="R67" s="8">
        <f t="shared" ref="R67:R71" si="7">P67-Q67</f>
        <v>3.2000000000000361E-3</v>
      </c>
    </row>
    <row r="68" spans="2:18" s="2" customFormat="1">
      <c r="B68">
        <v>-2</v>
      </c>
      <c r="C68">
        <v>3</v>
      </c>
      <c r="D68" s="1">
        <v>143.71299999999999</v>
      </c>
      <c r="E68" s="1">
        <v>138.70500000000001</v>
      </c>
      <c r="F68" s="5">
        <f t="shared" si="4"/>
        <v>5.0079999999999814</v>
      </c>
      <c r="G68" s="6"/>
      <c r="H68" s="1">
        <v>0.99718399999999996</v>
      </c>
      <c r="I68" s="1">
        <v>1.00352</v>
      </c>
      <c r="J68" s="5">
        <f t="shared" si="5"/>
        <v>-6.3360000000000083E-3</v>
      </c>
      <c r="K68" s="6"/>
      <c r="L68" s="1">
        <v>0.3679</v>
      </c>
      <c r="M68" s="1">
        <v>0.3669</v>
      </c>
      <c r="N68" s="8">
        <f t="shared" si="6"/>
        <v>1.0000000000000009E-3</v>
      </c>
      <c r="O68" s="7"/>
      <c r="P68" s="1">
        <v>0.35160000000000002</v>
      </c>
      <c r="Q68" s="1">
        <v>0.35060000000000002</v>
      </c>
      <c r="R68" s="8">
        <f t="shared" si="7"/>
        <v>1.0000000000000009E-3</v>
      </c>
    </row>
    <row r="69" spans="2:18" s="2" customFormat="1">
      <c r="B69">
        <v>-3</v>
      </c>
      <c r="C69">
        <v>3</v>
      </c>
      <c r="D69" s="1">
        <v>3.4463000000000001E-2</v>
      </c>
      <c r="E69" s="1">
        <v>0.25232399999999999</v>
      </c>
      <c r="F69" s="5">
        <f t="shared" si="4"/>
        <v>-0.217861</v>
      </c>
      <c r="G69" s="6"/>
      <c r="H69" s="1">
        <v>4.3297199999999996E-3</v>
      </c>
      <c r="I69" s="1">
        <v>0.85848500000000005</v>
      </c>
      <c r="J69" s="5">
        <f t="shared" si="5"/>
        <v>-0.85415528000000007</v>
      </c>
      <c r="K69" s="6"/>
      <c r="L69" s="1">
        <v>0.37109999999999999</v>
      </c>
      <c r="M69" s="1">
        <v>0.37040000000000001</v>
      </c>
      <c r="N69" s="8">
        <f t="shared" si="6"/>
        <v>6.9999999999997842E-4</v>
      </c>
      <c r="O69" s="7"/>
      <c r="P69" s="1">
        <v>0.35349999999999998</v>
      </c>
      <c r="Q69" s="1">
        <v>0.35549999999999998</v>
      </c>
      <c r="R69" s="8">
        <f t="shared" si="7"/>
        <v>-2.0000000000000018E-3</v>
      </c>
    </row>
    <row r="70" spans="2:18" s="2" customFormat="1">
      <c r="B70">
        <v>-1</v>
      </c>
      <c r="C70">
        <v>4</v>
      </c>
      <c r="D70" s="1">
        <v>137.316</v>
      </c>
      <c r="E70" s="1">
        <v>135.99299999999999</v>
      </c>
      <c r="F70" s="5">
        <f t="shared" si="4"/>
        <v>1.3230000000000075</v>
      </c>
      <c r="G70" s="6"/>
      <c r="H70" s="1">
        <v>0.96813700000000003</v>
      </c>
      <c r="I70" s="1">
        <v>0.97625200000000001</v>
      </c>
      <c r="J70" s="5">
        <f t="shared" si="5"/>
        <v>-8.1149999999999833E-3</v>
      </c>
      <c r="K70" s="6"/>
      <c r="L70" s="1">
        <v>0.36859999999999998</v>
      </c>
      <c r="M70" s="1">
        <v>0.36649999999999999</v>
      </c>
      <c r="N70" s="8">
        <f t="shared" si="6"/>
        <v>2.0999999999999908E-3</v>
      </c>
      <c r="O70" s="7"/>
      <c r="P70" s="1">
        <v>0.35039999999999999</v>
      </c>
      <c r="Q70" s="1">
        <v>0.34939999999999999</v>
      </c>
      <c r="R70" s="8">
        <f t="shared" si="7"/>
        <v>1.0000000000000009E-3</v>
      </c>
    </row>
    <row r="71" spans="2:18" s="2" customFormat="1">
      <c r="B71">
        <v>0</v>
      </c>
      <c r="C71">
        <v>4</v>
      </c>
      <c r="D71" s="1">
        <v>144.423</v>
      </c>
      <c r="E71" s="1">
        <v>143.84899999999999</v>
      </c>
      <c r="F71" s="5">
        <f t="shared" si="4"/>
        <v>0.57400000000001228</v>
      </c>
      <c r="G71" s="6"/>
      <c r="H71" s="1">
        <v>1.0019899999999999</v>
      </c>
      <c r="I71" s="1">
        <v>0.99716300000000002</v>
      </c>
      <c r="J71" s="5">
        <f t="shared" si="5"/>
        <v>4.8269999999999147E-3</v>
      </c>
      <c r="K71" s="6"/>
      <c r="L71" s="1">
        <v>0.36840000000000001</v>
      </c>
      <c r="M71" s="1">
        <v>0.37059999999999998</v>
      </c>
      <c r="N71" s="8">
        <f t="shared" si="6"/>
        <v>-2.1999999999999797E-3</v>
      </c>
      <c r="O71" s="7"/>
      <c r="P71" s="1">
        <v>0.3498</v>
      </c>
      <c r="Q71" s="1">
        <v>0.3518</v>
      </c>
      <c r="R71" s="8">
        <f t="shared" si="7"/>
        <v>-2.0000000000000018E-3</v>
      </c>
    </row>
    <row r="72" spans="2:18" s="2" customFormat="1">
      <c r="D72" s="3"/>
      <c r="G72" s="4"/>
      <c r="H72" s="3"/>
      <c r="K72" s="4"/>
      <c r="M72" s="7"/>
    </row>
    <row r="73" spans="2:18" s="2" customFormat="1" ht="14.25" thickBot="1">
      <c r="D73" s="3"/>
      <c r="G73" s="4"/>
      <c r="H73" s="3"/>
      <c r="K73" s="4"/>
    </row>
    <row r="74" spans="2:18">
      <c r="C74" s="15" t="s">
        <v>24</v>
      </c>
      <c r="D74" s="18" t="s">
        <v>20</v>
      </c>
      <c r="E74" s="19" t="s">
        <v>21</v>
      </c>
      <c r="F74" s="19" t="s">
        <v>23</v>
      </c>
      <c r="G74" s="19"/>
      <c r="H74" s="19" t="s">
        <v>20</v>
      </c>
      <c r="I74" s="19" t="s">
        <v>21</v>
      </c>
      <c r="J74" s="19" t="s">
        <v>23</v>
      </c>
      <c r="K74" s="19"/>
      <c r="L74" s="19" t="s">
        <v>20</v>
      </c>
      <c r="M74" s="19" t="s">
        <v>21</v>
      </c>
      <c r="N74" s="19" t="s">
        <v>23</v>
      </c>
      <c r="O74" s="19"/>
      <c r="P74" s="19" t="s">
        <v>20</v>
      </c>
      <c r="Q74" s="19" t="s">
        <v>21</v>
      </c>
      <c r="R74" s="20" t="s">
        <v>23</v>
      </c>
    </row>
    <row r="75" spans="2:18">
      <c r="C75" s="15">
        <f>1/SQRT(D1*F1)</f>
        <v>0.55555555555555558</v>
      </c>
      <c r="D75" s="21">
        <f>AVERAGE(D4:E71)</f>
        <v>141.64167563970588</v>
      </c>
      <c r="E75" s="17">
        <f>1000000*0.000162067</f>
        <v>162.06700000000001</v>
      </c>
      <c r="F75" s="16">
        <f>STDEV(F4:F71)</f>
        <v>4.053924399980505</v>
      </c>
      <c r="G75" s="16"/>
      <c r="H75" s="17">
        <f>AVERAGE(H4:I71)</f>
        <v>0.99050482147058816</v>
      </c>
      <c r="I75" s="17">
        <f>0.00109384*1000</f>
        <v>1.0938399999999999</v>
      </c>
      <c r="J75" s="16">
        <f>STDEV(J4:J71)</f>
        <v>0.10350731521557088</v>
      </c>
      <c r="K75" s="16"/>
      <c r="L75" s="17">
        <f>AVERAGE(L4:M71)</f>
        <v>0.3693786764705882</v>
      </c>
      <c r="M75" s="16"/>
      <c r="N75" s="16">
        <f>STDEV(N4:N71)</f>
        <v>2.6930808328485727E-3</v>
      </c>
      <c r="O75" s="16"/>
      <c r="P75" s="17">
        <f>AVERAGE(P4:Q71)</f>
        <v>0.35240294117647042</v>
      </c>
      <c r="Q75" s="16"/>
      <c r="R75" s="22">
        <f>STDEV(R4:R7)</f>
        <v>2.7317576759295463E-3</v>
      </c>
    </row>
    <row r="76" spans="2:18">
      <c r="D76" s="23"/>
      <c r="E76" s="16"/>
      <c r="F76" s="16" t="s">
        <v>22</v>
      </c>
      <c r="G76" s="16"/>
      <c r="H76" s="16"/>
      <c r="I76" s="16"/>
      <c r="J76" s="16" t="s">
        <v>22</v>
      </c>
      <c r="K76" s="16"/>
      <c r="L76" s="16"/>
      <c r="M76" s="16"/>
      <c r="N76" s="16" t="s">
        <v>22</v>
      </c>
      <c r="O76" s="16"/>
      <c r="P76" s="16"/>
      <c r="Q76" s="16"/>
      <c r="R76" s="22" t="s">
        <v>22</v>
      </c>
    </row>
    <row r="77" spans="2:18" ht="14.25" thickBot="1">
      <c r="D77" s="24"/>
      <c r="E77" s="25"/>
      <c r="F77" s="25">
        <f>F75/E75</f>
        <v>2.5013879444800637E-2</v>
      </c>
      <c r="G77" s="25"/>
      <c r="H77" s="25"/>
      <c r="I77" s="25"/>
      <c r="J77" s="25">
        <f>J75/I75</f>
        <v>9.4627473136446733E-2</v>
      </c>
      <c r="K77" s="25"/>
      <c r="L77" s="25"/>
      <c r="M77" s="25"/>
      <c r="N77" s="25">
        <f>N75</f>
        <v>2.6930808328485727E-3</v>
      </c>
      <c r="O77" s="25"/>
      <c r="P77" s="25"/>
      <c r="Q77" s="25"/>
      <c r="R77" s="26">
        <f>R75</f>
        <v>2.7317576759295463E-3</v>
      </c>
    </row>
    <row r="82" spans="2:18" s="2" customFormat="1">
      <c r="B82">
        <v>2</v>
      </c>
      <c r="C82">
        <v>3</v>
      </c>
      <c r="D82" s="27">
        <v>-2.2130000000000001E-3</v>
      </c>
      <c r="E82" s="27">
        <v>-2.1819999999999999E-3</v>
      </c>
      <c r="F82" s="5">
        <f>D82-E82</f>
        <v>-3.1000000000000211E-5</v>
      </c>
      <c r="G82" s="6"/>
      <c r="H82" s="1">
        <v>3.1E-8</v>
      </c>
      <c r="I82" s="1">
        <v>2.6000000000000001E-8</v>
      </c>
      <c r="J82" s="5">
        <f>H82-I82</f>
        <v>4.9999999999999985E-9</v>
      </c>
      <c r="K82" s="6"/>
      <c r="L82" s="27">
        <v>-7777778</v>
      </c>
      <c r="M82" s="27">
        <v>-7777778</v>
      </c>
      <c r="N82" s="8">
        <f>L82-M82</f>
        <v>0</v>
      </c>
      <c r="O82" s="7"/>
      <c r="P82" s="27">
        <v>-8888889</v>
      </c>
      <c r="Q82" s="27">
        <v>-8888889</v>
      </c>
      <c r="R82" s="8">
        <f>P82-Q82</f>
        <v>0</v>
      </c>
    </row>
    <row r="83" spans="2:18" s="2" customFormat="1">
      <c r="B83">
        <v>1</v>
      </c>
      <c r="C83">
        <v>3</v>
      </c>
      <c r="D83" s="1">
        <v>127.82899999999999</v>
      </c>
      <c r="E83" s="1">
        <v>0.131188</v>
      </c>
      <c r="F83" s="5">
        <f>D83-E83</f>
        <v>127.697812</v>
      </c>
      <c r="G83" s="6"/>
      <c r="H83" s="1">
        <v>0.902254</v>
      </c>
      <c r="I83" s="1">
        <v>1.1938499999999999E-2</v>
      </c>
      <c r="J83" s="5">
        <f>H83-I83</f>
        <v>0.89031550000000004</v>
      </c>
      <c r="K83" s="6"/>
      <c r="L83" s="1">
        <v>0.36620000000000003</v>
      </c>
      <c r="M83" s="27">
        <v>-8888889</v>
      </c>
      <c r="N83" s="8">
        <f>L83-M83</f>
        <v>8888889.3662</v>
      </c>
      <c r="O83" s="7"/>
      <c r="P83" s="1">
        <v>0.3488</v>
      </c>
      <c r="Q83" s="1">
        <v>0.34639999999999999</v>
      </c>
      <c r="R83" s="8">
        <f>P83-Q83</f>
        <v>2.4000000000000132E-3</v>
      </c>
    </row>
    <row r="84" spans="2:18" s="2" customFormat="1">
      <c r="B84">
        <v>1</v>
      </c>
      <c r="C84">
        <v>4</v>
      </c>
      <c r="D84" s="1">
        <v>139.363</v>
      </c>
      <c r="E84" s="1">
        <v>1.1999999999999999E-3</v>
      </c>
      <c r="F84" s="5">
        <f>D84-E84</f>
        <v>139.36179999999999</v>
      </c>
      <c r="G84" s="6"/>
      <c r="H84" s="1">
        <v>0.98333300000000001</v>
      </c>
      <c r="I84" s="1">
        <v>4.0250999999999998E-5</v>
      </c>
      <c r="J84" s="5">
        <f>H84-I84</f>
        <v>0.98329274899999997</v>
      </c>
      <c r="K84" s="6"/>
      <c r="L84" s="1">
        <v>0.36759999999999998</v>
      </c>
      <c r="M84" s="1">
        <v>-8888889</v>
      </c>
      <c r="N84" s="8">
        <f>L84-M84</f>
        <v>8888889.3675999995</v>
      </c>
      <c r="O84" s="7"/>
      <c r="P84" s="1">
        <v>0.34989999999999999</v>
      </c>
      <c r="Q84" s="1">
        <v>-8888889</v>
      </c>
      <c r="R84" s="8">
        <f>P84-Q84</f>
        <v>8888889.3498999998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85"/>
  <sheetViews>
    <sheetView topLeftCell="A65" workbookViewId="0">
      <selection activeCell="G98" sqref="G98"/>
    </sheetView>
  </sheetViews>
  <sheetFormatPr defaultRowHeight="13.5"/>
  <cols>
    <col min="5" max="5" width="10.5" bestFit="1" customWidth="1"/>
    <col min="9" max="9" width="10.5" bestFit="1" customWidth="1"/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0.216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259.73399999999998</v>
      </c>
      <c r="E4" s="1">
        <v>258.56900000000002</v>
      </c>
      <c r="F4" s="5">
        <f>D4-E4</f>
        <v>1.1649999999999636</v>
      </c>
      <c r="G4" s="6"/>
      <c r="H4" s="1">
        <v>1.67658</v>
      </c>
      <c r="I4" s="1">
        <v>1.6602699999999999</v>
      </c>
      <c r="J4" s="5">
        <f>H4-I4</f>
        <v>1.6310000000000047E-2</v>
      </c>
      <c r="K4" s="6"/>
      <c r="L4" s="1">
        <v>0.3916</v>
      </c>
      <c r="M4" s="1">
        <v>0.39290000000000003</v>
      </c>
      <c r="N4" s="8">
        <f>L4-M4</f>
        <v>-1.3000000000000234E-3</v>
      </c>
      <c r="O4" s="7"/>
      <c r="P4" s="1">
        <v>0.36649999999999999</v>
      </c>
      <c r="Q4" s="1">
        <v>0.37009999999999998</v>
      </c>
      <c r="R4" s="8">
        <f>P4-Q4</f>
        <v>-3.5999999999999921E-3</v>
      </c>
    </row>
    <row r="5" spans="1:18" s="2" customFormat="1">
      <c r="B5">
        <v>0</v>
      </c>
      <c r="C5">
        <v>-4</v>
      </c>
      <c r="D5" s="1">
        <v>259.48200000000003</v>
      </c>
      <c r="E5" s="1">
        <v>259.94499999999999</v>
      </c>
      <c r="F5" s="5">
        <f t="shared" ref="F5:F66" si="0">D5-E5</f>
        <v>-0.46299999999996544</v>
      </c>
      <c r="G5" s="6"/>
      <c r="H5" s="1">
        <v>1.6746099999999999</v>
      </c>
      <c r="I5" s="1">
        <v>1.6736800000000001</v>
      </c>
      <c r="J5" s="5">
        <f t="shared" ref="J5:J66" si="1">H5-I5</f>
        <v>9.2999999999987537E-4</v>
      </c>
      <c r="K5" s="6"/>
      <c r="L5" s="1">
        <v>0.3957</v>
      </c>
      <c r="M5" s="1">
        <v>0.38990000000000002</v>
      </c>
      <c r="N5" s="8">
        <f t="shared" ref="N5:N66" si="2">L5-M5</f>
        <v>5.7999999999999718E-3</v>
      </c>
      <c r="O5" s="7"/>
      <c r="P5" s="1">
        <v>0.3765</v>
      </c>
      <c r="Q5" s="1">
        <v>0.37059999999999998</v>
      </c>
      <c r="R5" s="8">
        <f t="shared" ref="R5:R66" si="3">P5-Q5</f>
        <v>5.9000000000000163E-3</v>
      </c>
    </row>
    <row r="6" spans="1:18" s="2" customFormat="1">
      <c r="B6">
        <v>1</v>
      </c>
      <c r="C6">
        <v>-4</v>
      </c>
      <c r="D6" s="1">
        <v>256.51799999999997</v>
      </c>
      <c r="E6" s="1">
        <v>257.976</v>
      </c>
      <c r="F6" s="5">
        <f t="shared" si="0"/>
        <v>-1.4580000000000268</v>
      </c>
      <c r="G6" s="6"/>
      <c r="H6" s="1">
        <v>1.64652</v>
      </c>
      <c r="I6" s="1">
        <v>1.6554199999999999</v>
      </c>
      <c r="J6" s="5">
        <f t="shared" si="1"/>
        <v>-8.899999999999908E-3</v>
      </c>
      <c r="K6" s="6"/>
      <c r="L6" s="1">
        <v>0.39939999999999998</v>
      </c>
      <c r="M6" s="1">
        <v>0.39800000000000002</v>
      </c>
      <c r="N6" s="8">
        <f t="shared" si="2"/>
        <v>1.3999999999999568E-3</v>
      </c>
      <c r="O6" s="7"/>
      <c r="P6" s="1">
        <v>0.377</v>
      </c>
      <c r="Q6" s="1">
        <v>0.37309999999999999</v>
      </c>
      <c r="R6" s="8">
        <f t="shared" si="3"/>
        <v>3.9000000000000146E-3</v>
      </c>
    </row>
    <row r="7" spans="1:18" s="2" customFormat="1">
      <c r="B7">
        <v>3</v>
      </c>
      <c r="C7">
        <v>-3</v>
      </c>
      <c r="D7" s="1">
        <v>256.37900000000002</v>
      </c>
      <c r="E7" s="1">
        <v>262.18799999999999</v>
      </c>
      <c r="F7" s="5">
        <f t="shared" si="0"/>
        <v>-5.8089999999999691</v>
      </c>
      <c r="G7" s="6"/>
      <c r="H7" s="1">
        <v>1.6562699999999999</v>
      </c>
      <c r="I7" s="1">
        <v>1.6917199999999999</v>
      </c>
      <c r="J7" s="5">
        <f t="shared" si="1"/>
        <v>-3.5449999999999982E-2</v>
      </c>
      <c r="K7" s="6"/>
      <c r="L7" s="1">
        <v>0.39700000000000002</v>
      </c>
      <c r="M7" s="1">
        <v>0.39340000000000003</v>
      </c>
      <c r="N7" s="8">
        <f t="shared" si="2"/>
        <v>3.5999999999999921E-3</v>
      </c>
      <c r="O7" s="7"/>
      <c r="P7" s="1">
        <v>0.37619999999999998</v>
      </c>
      <c r="Q7" s="1">
        <v>0.37080000000000002</v>
      </c>
      <c r="R7" s="8">
        <f t="shared" si="3"/>
        <v>5.3999999999999604E-3</v>
      </c>
    </row>
    <row r="8" spans="1:18" s="2" customFormat="1">
      <c r="B8">
        <v>2</v>
      </c>
      <c r="C8">
        <v>-3</v>
      </c>
      <c r="D8" s="1">
        <v>260.846</v>
      </c>
      <c r="E8" s="1">
        <v>264.52199999999999</v>
      </c>
      <c r="F8" s="5">
        <f t="shared" si="0"/>
        <v>-3.6759999999999877</v>
      </c>
      <c r="G8" s="6"/>
      <c r="H8" s="1">
        <v>1.67845</v>
      </c>
      <c r="I8" s="1">
        <v>1.69939</v>
      </c>
      <c r="J8" s="5">
        <f t="shared" si="1"/>
        <v>-2.0939999999999959E-2</v>
      </c>
      <c r="K8" s="6"/>
      <c r="L8" s="1">
        <v>0.3952</v>
      </c>
      <c r="M8" s="1">
        <v>0.38950000000000001</v>
      </c>
      <c r="N8" s="8">
        <f t="shared" si="2"/>
        <v>5.6999999999999829E-3</v>
      </c>
      <c r="O8" s="7"/>
      <c r="P8" s="1">
        <v>0.37359999999999999</v>
      </c>
      <c r="Q8" s="1">
        <v>0.36859999999999998</v>
      </c>
      <c r="R8" s="8">
        <f t="shared" si="3"/>
        <v>5.0000000000000044E-3</v>
      </c>
    </row>
    <row r="9" spans="1:18" s="2" customFormat="1">
      <c r="B9">
        <v>1</v>
      </c>
      <c r="C9">
        <v>-3</v>
      </c>
      <c r="D9" s="1">
        <v>257.30200000000002</v>
      </c>
      <c r="E9" s="1">
        <v>260.34300000000002</v>
      </c>
      <c r="F9" s="5">
        <f t="shared" si="0"/>
        <v>-3.0409999999999968</v>
      </c>
      <c r="G9" s="6"/>
      <c r="H9" s="1">
        <v>1.6473100000000001</v>
      </c>
      <c r="I9" s="1">
        <v>1.6655899999999999</v>
      </c>
      <c r="J9" s="5">
        <f t="shared" si="1"/>
        <v>-1.8279999999999852E-2</v>
      </c>
      <c r="K9" s="6"/>
      <c r="L9" s="1">
        <v>0.4007</v>
      </c>
      <c r="M9" s="1">
        <v>0.39679999999999999</v>
      </c>
      <c r="N9" s="8">
        <f t="shared" si="2"/>
        <v>3.9000000000000146E-3</v>
      </c>
      <c r="O9" s="7"/>
      <c r="P9" s="1">
        <v>0.38040000000000002</v>
      </c>
      <c r="Q9" s="1">
        <v>0.37340000000000001</v>
      </c>
      <c r="R9" s="8">
        <f t="shared" si="3"/>
        <v>7.0000000000000062E-3</v>
      </c>
    </row>
    <row r="10" spans="1:18" s="2" customFormat="1">
      <c r="B10">
        <v>0</v>
      </c>
      <c r="C10">
        <v>-3</v>
      </c>
      <c r="D10" s="1">
        <v>255.68299999999999</v>
      </c>
      <c r="E10" s="1">
        <v>256.53699999999998</v>
      </c>
      <c r="F10" s="5">
        <f t="shared" si="0"/>
        <v>-0.85399999999998499</v>
      </c>
      <c r="G10" s="6"/>
      <c r="H10" s="1">
        <v>1.6516200000000001</v>
      </c>
      <c r="I10" s="1">
        <v>1.64354</v>
      </c>
      <c r="J10" s="5">
        <f t="shared" si="1"/>
        <v>8.0800000000000871E-3</v>
      </c>
      <c r="K10" s="6"/>
      <c r="L10" s="1">
        <v>0.3992</v>
      </c>
      <c r="M10" s="1">
        <v>0.39939999999999998</v>
      </c>
      <c r="N10" s="8">
        <f t="shared" si="2"/>
        <v>-1.9999999999997797E-4</v>
      </c>
      <c r="O10" s="7"/>
      <c r="P10" s="1">
        <v>0.37730000000000002</v>
      </c>
      <c r="Q10" s="1">
        <v>0.37359999999999999</v>
      </c>
      <c r="R10" s="8">
        <f t="shared" si="3"/>
        <v>3.7000000000000366E-3</v>
      </c>
    </row>
    <row r="11" spans="1:18" s="2" customFormat="1">
      <c r="B11">
        <v>-1</v>
      </c>
      <c r="C11">
        <v>-3</v>
      </c>
      <c r="D11" s="1">
        <v>262.19600000000003</v>
      </c>
      <c r="E11" s="1">
        <v>261.19900000000001</v>
      </c>
      <c r="F11" s="5">
        <f t="shared" si="0"/>
        <v>0.9970000000000141</v>
      </c>
      <c r="G11" s="6"/>
      <c r="H11" s="1">
        <v>1.6875100000000001</v>
      </c>
      <c r="I11" s="1">
        <v>1.6843900000000001</v>
      </c>
      <c r="J11" s="5">
        <f t="shared" si="1"/>
        <v>3.1200000000000117E-3</v>
      </c>
      <c r="K11" s="6"/>
      <c r="L11" s="1">
        <v>0.39050000000000001</v>
      </c>
      <c r="M11" s="1">
        <v>0.3916</v>
      </c>
      <c r="N11" s="8">
        <f t="shared" si="2"/>
        <v>-1.0999999999999899E-3</v>
      </c>
      <c r="O11" s="7"/>
      <c r="P11" s="1">
        <v>0.36549999999999999</v>
      </c>
      <c r="Q11" s="1">
        <v>0.36959999999999998</v>
      </c>
      <c r="R11" s="8">
        <f t="shared" si="3"/>
        <v>-4.0999999999999925E-3</v>
      </c>
    </row>
    <row r="12" spans="1:18" s="2" customFormat="1">
      <c r="B12">
        <v>-2</v>
      </c>
      <c r="C12">
        <v>-3</v>
      </c>
      <c r="D12" s="1">
        <v>260.70100000000002</v>
      </c>
      <c r="E12" s="1">
        <v>259.13299999999998</v>
      </c>
      <c r="F12" s="5">
        <f t="shared" si="0"/>
        <v>1.5680000000000405</v>
      </c>
      <c r="G12" s="6"/>
      <c r="H12" s="1">
        <v>1.6833800000000001</v>
      </c>
      <c r="I12" s="1">
        <v>1.6741200000000001</v>
      </c>
      <c r="J12" s="5">
        <f t="shared" si="1"/>
        <v>9.260000000000046E-3</v>
      </c>
      <c r="K12" s="6"/>
      <c r="L12" s="1">
        <v>0.39069999999999999</v>
      </c>
      <c r="M12" s="1">
        <v>0.39579999999999999</v>
      </c>
      <c r="N12" s="8">
        <f t="shared" si="2"/>
        <v>-5.0999999999999934E-3</v>
      </c>
      <c r="O12" s="7"/>
      <c r="P12" s="1">
        <v>0.37080000000000002</v>
      </c>
      <c r="Q12" s="1">
        <v>0.37309999999999999</v>
      </c>
      <c r="R12" s="8">
        <f t="shared" si="3"/>
        <v>-2.2999999999999687E-3</v>
      </c>
    </row>
    <row r="13" spans="1:18" s="2" customFormat="1">
      <c r="B13">
        <v>-3</v>
      </c>
      <c r="C13">
        <v>-3</v>
      </c>
      <c r="D13" s="1">
        <v>259.82900000000001</v>
      </c>
      <c r="E13" s="1">
        <v>257.62200000000001</v>
      </c>
      <c r="F13" s="5">
        <f t="shared" si="0"/>
        <v>2.2069999999999936</v>
      </c>
      <c r="G13" s="6"/>
      <c r="H13" s="1">
        <v>1.6847000000000001</v>
      </c>
      <c r="I13" s="1">
        <v>1.66509</v>
      </c>
      <c r="J13" s="5">
        <f t="shared" si="1"/>
        <v>1.9610000000000127E-2</v>
      </c>
      <c r="K13" s="6"/>
      <c r="L13" s="1">
        <v>0.38950000000000001</v>
      </c>
      <c r="M13" s="1">
        <v>0.39550000000000002</v>
      </c>
      <c r="N13" s="8">
        <f t="shared" si="2"/>
        <v>-6.0000000000000053E-3</v>
      </c>
      <c r="O13" s="7"/>
      <c r="P13" s="1">
        <v>0.36759999999999998</v>
      </c>
      <c r="Q13" s="1">
        <v>0.37330000000000002</v>
      </c>
      <c r="R13" s="8">
        <f t="shared" si="3"/>
        <v>-5.7000000000000384E-3</v>
      </c>
    </row>
    <row r="14" spans="1:18" s="2" customFormat="1">
      <c r="B14">
        <v>-4</v>
      </c>
      <c r="C14">
        <v>-2</v>
      </c>
      <c r="D14" s="1">
        <v>255.143</v>
      </c>
      <c r="E14" s="1">
        <v>255.85499999999999</v>
      </c>
      <c r="F14" s="5">
        <f t="shared" si="0"/>
        <v>-0.71199999999998909</v>
      </c>
      <c r="G14" s="6"/>
      <c r="H14" s="1">
        <v>1.65506</v>
      </c>
      <c r="I14" s="1">
        <v>1.6613899999999999</v>
      </c>
      <c r="J14" s="5">
        <f t="shared" si="1"/>
        <v>-6.3299999999999468E-3</v>
      </c>
      <c r="K14" s="6"/>
      <c r="L14" s="1">
        <v>0.3987</v>
      </c>
      <c r="M14" s="1">
        <v>0.39700000000000002</v>
      </c>
      <c r="N14" s="8">
        <f t="shared" si="2"/>
        <v>1.6999999999999793E-3</v>
      </c>
      <c r="O14" s="7"/>
      <c r="P14" s="1">
        <v>0.3785</v>
      </c>
      <c r="Q14" s="1">
        <v>0.37509999999999999</v>
      </c>
      <c r="R14" s="8">
        <f t="shared" si="3"/>
        <v>3.4000000000000141E-3</v>
      </c>
    </row>
    <row r="15" spans="1:18" s="2" customFormat="1">
      <c r="B15">
        <v>-3</v>
      </c>
      <c r="C15">
        <v>-2</v>
      </c>
      <c r="D15" s="1">
        <v>259.40199999999999</v>
      </c>
      <c r="E15" s="1">
        <v>261.44</v>
      </c>
      <c r="F15" s="5">
        <f t="shared" si="0"/>
        <v>-2.0380000000000109</v>
      </c>
      <c r="G15" s="6"/>
      <c r="H15" s="1">
        <v>1.69767</v>
      </c>
      <c r="I15" s="1">
        <v>1.6874100000000001</v>
      </c>
      <c r="J15" s="5">
        <f t="shared" si="1"/>
        <v>1.0259999999999936E-2</v>
      </c>
      <c r="K15" s="6"/>
      <c r="L15" s="1">
        <v>0.38950000000000001</v>
      </c>
      <c r="M15" s="1">
        <v>0.39069999999999999</v>
      </c>
      <c r="N15" s="8">
        <f t="shared" si="2"/>
        <v>-1.1999999999999789E-3</v>
      </c>
      <c r="O15" s="7"/>
      <c r="P15" s="1">
        <v>0.36890000000000001</v>
      </c>
      <c r="Q15" s="1">
        <v>0.36959999999999998</v>
      </c>
      <c r="R15" s="8">
        <f t="shared" si="3"/>
        <v>-6.9999999999997842E-4</v>
      </c>
    </row>
    <row r="16" spans="1:18" s="2" customFormat="1">
      <c r="B16">
        <v>-2</v>
      </c>
      <c r="C16">
        <v>-2</v>
      </c>
      <c r="D16" s="1">
        <v>257.387</v>
      </c>
      <c r="E16" s="1">
        <v>255.57</v>
      </c>
      <c r="F16" s="5">
        <f t="shared" si="0"/>
        <v>1.8170000000000073</v>
      </c>
      <c r="G16" s="6"/>
      <c r="H16" s="1">
        <v>1.6543000000000001</v>
      </c>
      <c r="I16" s="1">
        <v>1.6438999999999999</v>
      </c>
      <c r="J16" s="5">
        <f t="shared" si="1"/>
        <v>1.0400000000000187E-2</v>
      </c>
      <c r="K16" s="6"/>
      <c r="L16" s="1">
        <v>0.40139999999999998</v>
      </c>
      <c r="M16" s="1">
        <v>0.39629999999999999</v>
      </c>
      <c r="N16" s="8">
        <f t="shared" si="2"/>
        <v>5.0999999999999934E-3</v>
      </c>
      <c r="O16" s="7"/>
      <c r="P16" s="1">
        <v>0.37659999999999999</v>
      </c>
      <c r="Q16" s="1">
        <v>0.37309999999999999</v>
      </c>
      <c r="R16" s="8">
        <f t="shared" si="3"/>
        <v>3.5000000000000031E-3</v>
      </c>
    </row>
    <row r="17" spans="2:18" s="2" customFormat="1">
      <c r="B17">
        <v>-1</v>
      </c>
      <c r="C17">
        <v>-2</v>
      </c>
      <c r="D17" s="1">
        <v>257.072</v>
      </c>
      <c r="E17" s="1">
        <v>256.45</v>
      </c>
      <c r="F17" s="5">
        <f t="shared" si="0"/>
        <v>0.6220000000000141</v>
      </c>
      <c r="G17" s="6"/>
      <c r="H17" s="1">
        <v>1.65235</v>
      </c>
      <c r="I17" s="1">
        <v>1.63815</v>
      </c>
      <c r="J17" s="5">
        <f t="shared" si="1"/>
        <v>1.419999999999999E-2</v>
      </c>
      <c r="K17" s="6"/>
      <c r="L17" s="1">
        <v>0.39850000000000002</v>
      </c>
      <c r="M17" s="1">
        <v>0.40189999999999998</v>
      </c>
      <c r="N17" s="8">
        <f t="shared" si="2"/>
        <v>-3.3999999999999586E-3</v>
      </c>
      <c r="O17" s="7"/>
      <c r="P17" s="1">
        <v>0.37830000000000003</v>
      </c>
      <c r="Q17" s="1">
        <v>0.37680000000000002</v>
      </c>
      <c r="R17" s="8">
        <f t="shared" si="3"/>
        <v>1.5000000000000013E-3</v>
      </c>
    </row>
    <row r="18" spans="2:18" s="2" customFormat="1">
      <c r="B18">
        <v>0</v>
      </c>
      <c r="C18">
        <v>-2</v>
      </c>
      <c r="D18" s="1">
        <v>257.149</v>
      </c>
      <c r="E18" s="1">
        <v>259.34199999999998</v>
      </c>
      <c r="F18" s="5">
        <f t="shared" si="0"/>
        <v>-2.1929999999999836</v>
      </c>
      <c r="G18" s="6"/>
      <c r="H18" s="1">
        <v>1.63114</v>
      </c>
      <c r="I18" s="1">
        <v>1.65683</v>
      </c>
      <c r="J18" s="5">
        <f t="shared" si="1"/>
        <v>-2.5689999999999991E-2</v>
      </c>
      <c r="K18" s="6"/>
      <c r="L18" s="1">
        <v>0.40379999999999999</v>
      </c>
      <c r="M18" s="1">
        <v>0.39939999999999998</v>
      </c>
      <c r="N18" s="8">
        <f t="shared" si="2"/>
        <v>4.400000000000015E-3</v>
      </c>
      <c r="O18" s="7"/>
      <c r="P18" s="1">
        <v>0.38140000000000002</v>
      </c>
      <c r="Q18" s="1">
        <v>0.37459999999999999</v>
      </c>
      <c r="R18" s="8">
        <f t="shared" si="3"/>
        <v>6.8000000000000282E-3</v>
      </c>
    </row>
    <row r="19" spans="2:18" s="2" customFormat="1">
      <c r="B19">
        <v>1</v>
      </c>
      <c r="C19">
        <v>-2</v>
      </c>
      <c r="D19" s="1">
        <v>256.07100000000003</v>
      </c>
      <c r="E19" s="1">
        <v>256.92599999999999</v>
      </c>
      <c r="F19" s="5">
        <f t="shared" si="0"/>
        <v>-0.85499999999996135</v>
      </c>
      <c r="G19" s="6"/>
      <c r="H19" s="1">
        <v>1.63073</v>
      </c>
      <c r="I19" s="1">
        <v>1.64357</v>
      </c>
      <c r="J19" s="5">
        <f t="shared" si="1"/>
        <v>-1.2839999999999963E-2</v>
      </c>
      <c r="K19" s="6"/>
      <c r="L19" s="1">
        <v>0.40610000000000002</v>
      </c>
      <c r="M19" s="1">
        <v>0.3987</v>
      </c>
      <c r="N19" s="8">
        <f t="shared" si="2"/>
        <v>7.4000000000000177E-3</v>
      </c>
      <c r="O19" s="7"/>
      <c r="P19" s="1">
        <v>0.38269999999999998</v>
      </c>
      <c r="Q19" s="1">
        <v>0.3765</v>
      </c>
      <c r="R19" s="8">
        <f t="shared" si="3"/>
        <v>6.1999999999999833E-3</v>
      </c>
    </row>
    <row r="20" spans="2:18" s="2" customFormat="1">
      <c r="B20">
        <v>2</v>
      </c>
      <c r="C20">
        <v>-2</v>
      </c>
      <c r="D20" s="1">
        <v>258.10399999999998</v>
      </c>
      <c r="E20" s="1">
        <v>260.43200000000002</v>
      </c>
      <c r="F20" s="5">
        <f t="shared" si="0"/>
        <v>-2.3280000000000314</v>
      </c>
      <c r="G20" s="6"/>
      <c r="H20" s="1">
        <v>1.6519299999999999</v>
      </c>
      <c r="I20" s="1">
        <v>1.6736200000000001</v>
      </c>
      <c r="J20" s="5">
        <f t="shared" si="1"/>
        <v>-2.1690000000000209E-2</v>
      </c>
      <c r="K20" s="6"/>
      <c r="L20" s="1">
        <v>0.39939999999999998</v>
      </c>
      <c r="M20" s="1">
        <v>0.3931</v>
      </c>
      <c r="N20" s="8">
        <f t="shared" si="2"/>
        <v>6.2999999999999723E-3</v>
      </c>
      <c r="O20" s="7"/>
      <c r="P20" s="1">
        <v>0.3785</v>
      </c>
      <c r="Q20" s="1">
        <v>0.37109999999999999</v>
      </c>
      <c r="R20" s="8">
        <f t="shared" si="3"/>
        <v>7.4000000000000177E-3</v>
      </c>
    </row>
    <row r="21" spans="2:18" s="2" customFormat="1">
      <c r="B21">
        <v>3</v>
      </c>
      <c r="C21">
        <v>-2</v>
      </c>
      <c r="D21" s="1">
        <v>257.96899999999999</v>
      </c>
      <c r="E21" s="1">
        <v>261.43</v>
      </c>
      <c r="F21" s="5">
        <f t="shared" si="0"/>
        <v>-3.4610000000000127</v>
      </c>
      <c r="G21" s="6"/>
      <c r="H21" s="1">
        <v>1.6629400000000001</v>
      </c>
      <c r="I21" s="1">
        <v>1.67561</v>
      </c>
      <c r="J21" s="5">
        <f t="shared" si="1"/>
        <v>-1.2669999999999959E-2</v>
      </c>
      <c r="K21" s="6"/>
      <c r="L21" s="1">
        <v>0.3967</v>
      </c>
      <c r="M21" s="1">
        <v>0.3952</v>
      </c>
      <c r="N21" s="8">
        <f t="shared" si="2"/>
        <v>1.5000000000000013E-3</v>
      </c>
      <c r="O21" s="7"/>
      <c r="P21" s="1">
        <v>0.37959999999999999</v>
      </c>
      <c r="Q21" s="1">
        <v>0.376</v>
      </c>
      <c r="R21" s="8">
        <f t="shared" si="3"/>
        <v>3.5999999999999921E-3</v>
      </c>
    </row>
    <row r="22" spans="2:18" s="2" customFormat="1">
      <c r="B22">
        <v>4</v>
      </c>
      <c r="C22">
        <v>-2</v>
      </c>
      <c r="D22" s="1">
        <v>257.46600000000001</v>
      </c>
      <c r="E22" s="1">
        <v>258.21699999999998</v>
      </c>
      <c r="F22" s="5">
        <f t="shared" si="0"/>
        <v>-0.75099999999997635</v>
      </c>
      <c r="G22" s="6"/>
      <c r="H22" s="1">
        <v>1.6740699999999999</v>
      </c>
      <c r="I22" s="1">
        <v>1.6591400000000001</v>
      </c>
      <c r="J22" s="5">
        <f t="shared" si="1"/>
        <v>1.4929999999999888E-2</v>
      </c>
      <c r="K22" s="6"/>
      <c r="L22" s="1">
        <v>0.39389999999999997</v>
      </c>
      <c r="M22" s="1">
        <v>0.39939999999999998</v>
      </c>
      <c r="N22" s="8">
        <f t="shared" si="2"/>
        <v>-5.5000000000000049E-3</v>
      </c>
      <c r="O22" s="7"/>
      <c r="P22" s="1">
        <v>0.37340000000000001</v>
      </c>
      <c r="Q22" s="1">
        <v>0.37430000000000002</v>
      </c>
      <c r="R22" s="8">
        <f t="shared" si="3"/>
        <v>-9.000000000000119E-4</v>
      </c>
    </row>
    <row r="23" spans="2:18" s="2" customFormat="1">
      <c r="B23">
        <v>5</v>
      </c>
      <c r="C23">
        <v>-1</v>
      </c>
      <c r="D23" s="1">
        <v>256.87599999999998</v>
      </c>
      <c r="E23" s="1">
        <v>257.786</v>
      </c>
      <c r="F23" s="5">
        <f t="shared" si="0"/>
        <v>-0.91000000000002501</v>
      </c>
      <c r="G23" s="6"/>
      <c r="H23" s="1">
        <v>1.6666300000000001</v>
      </c>
      <c r="I23" s="1">
        <v>1.65672</v>
      </c>
      <c r="J23" s="5">
        <f t="shared" si="1"/>
        <v>9.9100000000000854E-3</v>
      </c>
      <c r="K23" s="6"/>
      <c r="L23" s="1">
        <v>0.39700000000000002</v>
      </c>
      <c r="M23" s="1">
        <v>0.39679999999999999</v>
      </c>
      <c r="N23" s="8">
        <f t="shared" si="2"/>
        <v>2.0000000000003348E-4</v>
      </c>
      <c r="O23" s="7"/>
      <c r="P23" s="1">
        <v>0.37430000000000002</v>
      </c>
      <c r="Q23" s="1">
        <v>0.36980000000000002</v>
      </c>
      <c r="R23" s="8">
        <f t="shared" si="3"/>
        <v>4.500000000000004E-3</v>
      </c>
    </row>
    <row r="24" spans="2:18" s="2" customFormat="1">
      <c r="B24">
        <v>4</v>
      </c>
      <c r="C24">
        <v>-1</v>
      </c>
      <c r="D24" s="1">
        <v>253.262</v>
      </c>
      <c r="E24" s="1">
        <v>258.06099999999998</v>
      </c>
      <c r="F24" s="5">
        <f t="shared" si="0"/>
        <v>-4.7989999999999782</v>
      </c>
      <c r="G24" s="6"/>
      <c r="H24" s="1">
        <v>1.65019</v>
      </c>
      <c r="I24" s="1">
        <v>1.66032</v>
      </c>
      <c r="J24" s="5">
        <f t="shared" si="1"/>
        <v>-1.0129999999999972E-2</v>
      </c>
      <c r="K24" s="6"/>
      <c r="L24" s="1">
        <v>0.3972</v>
      </c>
      <c r="M24" s="1">
        <v>0.3982</v>
      </c>
      <c r="N24" s="8">
        <f t="shared" si="2"/>
        <v>-1.0000000000000009E-3</v>
      </c>
      <c r="O24" s="7"/>
      <c r="P24" s="1">
        <v>0.37609999999999999</v>
      </c>
      <c r="Q24" s="1">
        <v>0.37630000000000002</v>
      </c>
      <c r="R24" s="8">
        <f t="shared" si="3"/>
        <v>-2.0000000000003348E-4</v>
      </c>
    </row>
    <row r="25" spans="2:18" s="2" customFormat="1">
      <c r="B25">
        <v>3</v>
      </c>
      <c r="C25">
        <v>-1</v>
      </c>
      <c r="D25" s="1">
        <v>254.376</v>
      </c>
      <c r="E25" s="1">
        <v>256.017</v>
      </c>
      <c r="F25" s="5">
        <f t="shared" si="0"/>
        <v>-1.6409999999999911</v>
      </c>
      <c r="G25" s="6"/>
      <c r="H25" s="1">
        <v>1.64371</v>
      </c>
      <c r="I25" s="1">
        <v>1.6371500000000001</v>
      </c>
      <c r="J25" s="5">
        <f t="shared" si="1"/>
        <v>6.5599999999998992E-3</v>
      </c>
      <c r="K25" s="6"/>
      <c r="L25" s="1">
        <v>0.40039999999999998</v>
      </c>
      <c r="M25" s="1">
        <v>0.40139999999999998</v>
      </c>
      <c r="N25" s="8">
        <f t="shared" si="2"/>
        <v>-1.0000000000000009E-3</v>
      </c>
      <c r="O25" s="7"/>
      <c r="P25" s="1">
        <v>0.38219999999999998</v>
      </c>
      <c r="Q25" s="1">
        <v>0.37769999999999998</v>
      </c>
      <c r="R25" s="8">
        <f t="shared" si="3"/>
        <v>4.500000000000004E-3</v>
      </c>
    </row>
    <row r="26" spans="2:18" s="2" customFormat="1">
      <c r="B26">
        <v>2</v>
      </c>
      <c r="C26">
        <v>-1</v>
      </c>
      <c r="D26" s="1">
        <v>252.876</v>
      </c>
      <c r="E26" s="1">
        <v>254.958</v>
      </c>
      <c r="F26" s="5">
        <f t="shared" si="0"/>
        <v>-2.0819999999999936</v>
      </c>
      <c r="G26" s="6"/>
      <c r="H26" s="1">
        <v>1.64513</v>
      </c>
      <c r="I26" s="1">
        <v>1.647</v>
      </c>
      <c r="J26" s="5">
        <f t="shared" si="1"/>
        <v>-1.8700000000000383E-3</v>
      </c>
      <c r="K26" s="6"/>
      <c r="L26" s="1">
        <v>0.39600000000000002</v>
      </c>
      <c r="M26" s="1">
        <v>0.39460000000000001</v>
      </c>
      <c r="N26" s="8">
        <f t="shared" si="2"/>
        <v>1.4000000000000123E-3</v>
      </c>
      <c r="O26" s="7"/>
      <c r="P26" s="1">
        <v>0.3765</v>
      </c>
      <c r="Q26" s="1">
        <v>0.37280000000000002</v>
      </c>
      <c r="R26" s="8">
        <f t="shared" si="3"/>
        <v>3.6999999999999811E-3</v>
      </c>
    </row>
    <row r="27" spans="2:18" s="2" customFormat="1">
      <c r="B27">
        <v>1</v>
      </c>
      <c r="C27">
        <v>-1</v>
      </c>
      <c r="D27" s="1">
        <v>257.84899999999999</v>
      </c>
      <c r="E27" s="1">
        <v>257.05500000000001</v>
      </c>
      <c r="F27" s="5">
        <f t="shared" si="0"/>
        <v>0.79399999999998272</v>
      </c>
      <c r="G27" s="6"/>
      <c r="H27" s="1">
        <v>1.6491800000000001</v>
      </c>
      <c r="I27" s="1">
        <v>1.6392100000000001</v>
      </c>
      <c r="J27" s="5">
        <f t="shared" si="1"/>
        <v>9.9700000000000344E-3</v>
      </c>
      <c r="K27" s="6"/>
      <c r="L27" s="1">
        <v>0.40039999999999998</v>
      </c>
      <c r="M27" s="1">
        <v>0.4007</v>
      </c>
      <c r="N27" s="8">
        <f t="shared" si="2"/>
        <v>-3.0000000000002247E-4</v>
      </c>
      <c r="O27" s="7"/>
      <c r="P27" s="1">
        <v>0.38040000000000002</v>
      </c>
      <c r="Q27" s="1">
        <v>0.37880000000000003</v>
      </c>
      <c r="R27" s="8">
        <f t="shared" si="3"/>
        <v>1.5999999999999903E-3</v>
      </c>
    </row>
    <row r="28" spans="2:18" s="2" customFormat="1">
      <c r="B28">
        <v>0</v>
      </c>
      <c r="C28">
        <v>-1</v>
      </c>
      <c r="D28" s="1">
        <v>261.47199999999998</v>
      </c>
      <c r="E28" s="1">
        <v>260.61900000000003</v>
      </c>
      <c r="F28" s="5">
        <f t="shared" si="0"/>
        <v>0.8529999999999518</v>
      </c>
      <c r="G28" s="6"/>
      <c r="H28" s="1">
        <v>1.65666</v>
      </c>
      <c r="I28" s="1">
        <v>1.6458200000000001</v>
      </c>
      <c r="J28" s="5">
        <f t="shared" si="1"/>
        <v>1.0839999999999961E-2</v>
      </c>
      <c r="K28" s="6"/>
      <c r="L28" s="1">
        <v>0.40260000000000001</v>
      </c>
      <c r="M28" s="1">
        <v>0.40720000000000001</v>
      </c>
      <c r="N28" s="8">
        <f t="shared" si="2"/>
        <v>-4.599999999999993E-3</v>
      </c>
      <c r="O28" s="7"/>
      <c r="P28" s="1">
        <v>0.38009999999999999</v>
      </c>
      <c r="Q28" s="1">
        <v>0.3866</v>
      </c>
      <c r="R28" s="8">
        <f t="shared" si="3"/>
        <v>-6.5000000000000058E-3</v>
      </c>
    </row>
    <row r="29" spans="2:18" s="2" customFormat="1">
      <c r="B29">
        <v>-1</v>
      </c>
      <c r="C29">
        <v>-1</v>
      </c>
      <c r="D29" s="1">
        <v>260.81599999999997</v>
      </c>
      <c r="E29" s="1">
        <v>258.392</v>
      </c>
      <c r="F29" s="5">
        <f t="shared" si="0"/>
        <v>2.4239999999999782</v>
      </c>
      <c r="G29" s="6"/>
      <c r="H29" s="1">
        <v>1.66994</v>
      </c>
      <c r="I29" s="1">
        <v>1.6444300000000001</v>
      </c>
      <c r="J29" s="5">
        <f t="shared" si="1"/>
        <v>2.5509999999999922E-2</v>
      </c>
      <c r="K29" s="6"/>
      <c r="L29" s="1">
        <v>0.3997</v>
      </c>
      <c r="M29" s="1">
        <v>0.4002</v>
      </c>
      <c r="N29" s="8">
        <f t="shared" si="2"/>
        <v>-5.0000000000000044E-4</v>
      </c>
      <c r="O29" s="7"/>
      <c r="P29" s="1">
        <v>0.38009999999999999</v>
      </c>
      <c r="Q29" s="1">
        <v>0.37490000000000001</v>
      </c>
      <c r="R29" s="8">
        <f t="shared" si="3"/>
        <v>5.1999999999999824E-3</v>
      </c>
    </row>
    <row r="30" spans="2:18" s="2" customFormat="1">
      <c r="B30">
        <v>-2</v>
      </c>
      <c r="C30">
        <v>-1</v>
      </c>
      <c r="D30" s="1">
        <v>256.25700000000001</v>
      </c>
      <c r="E30" s="1">
        <v>255.11500000000001</v>
      </c>
      <c r="F30" s="5">
        <f t="shared" si="0"/>
        <v>1.1419999999999959</v>
      </c>
      <c r="G30" s="6"/>
      <c r="H30" s="1">
        <v>1.65056</v>
      </c>
      <c r="I30" s="1">
        <v>1.6252</v>
      </c>
      <c r="J30" s="5">
        <f t="shared" si="1"/>
        <v>2.5360000000000049E-2</v>
      </c>
      <c r="K30" s="6"/>
      <c r="L30" s="1">
        <v>0.3957</v>
      </c>
      <c r="M30" s="1">
        <v>0.4017</v>
      </c>
      <c r="N30" s="8">
        <f t="shared" si="2"/>
        <v>-6.0000000000000053E-3</v>
      </c>
      <c r="O30" s="7"/>
      <c r="P30" s="1">
        <v>0.37719999999999998</v>
      </c>
      <c r="Q30" s="1">
        <v>0.38190000000000002</v>
      </c>
      <c r="R30" s="8">
        <f t="shared" si="3"/>
        <v>-4.7000000000000375E-3</v>
      </c>
    </row>
    <row r="31" spans="2:18" s="2" customFormat="1">
      <c r="B31">
        <v>-3</v>
      </c>
      <c r="C31">
        <v>-1</v>
      </c>
      <c r="D31" s="1">
        <v>256.31200000000001</v>
      </c>
      <c r="E31" s="1">
        <v>256.30500000000001</v>
      </c>
      <c r="F31" s="5">
        <f t="shared" si="0"/>
        <v>7.0000000000050022E-3</v>
      </c>
      <c r="G31" s="6"/>
      <c r="H31" s="1">
        <v>1.6525300000000001</v>
      </c>
      <c r="I31" s="1">
        <v>1.6492100000000001</v>
      </c>
      <c r="J31" s="5">
        <f t="shared" si="1"/>
        <v>3.3199999999999896E-3</v>
      </c>
      <c r="K31" s="6"/>
      <c r="L31" s="1">
        <v>0.4002</v>
      </c>
      <c r="M31" s="1">
        <v>0.39579999999999999</v>
      </c>
      <c r="N31" s="8">
        <f t="shared" si="2"/>
        <v>4.400000000000015E-3</v>
      </c>
      <c r="O31" s="7"/>
      <c r="P31" s="1">
        <v>0.38069999999999998</v>
      </c>
      <c r="Q31" s="1">
        <v>0.37190000000000001</v>
      </c>
      <c r="R31" s="8">
        <f t="shared" si="3"/>
        <v>8.7999999999999745E-3</v>
      </c>
    </row>
    <row r="32" spans="2:18" s="2" customFormat="1">
      <c r="B32">
        <v>-4</v>
      </c>
      <c r="C32">
        <v>-1</v>
      </c>
      <c r="D32" s="1">
        <v>254.584</v>
      </c>
      <c r="E32" s="1">
        <v>257.50299999999999</v>
      </c>
      <c r="F32" s="5">
        <f t="shared" si="0"/>
        <v>-2.9189999999999827</v>
      </c>
      <c r="G32" s="6"/>
      <c r="H32" s="1">
        <v>1.6509199999999999</v>
      </c>
      <c r="I32" s="1">
        <v>1.67489</v>
      </c>
      <c r="J32" s="5">
        <f t="shared" si="1"/>
        <v>-2.3970000000000047E-2</v>
      </c>
      <c r="K32" s="6"/>
      <c r="L32" s="1">
        <v>0.39579999999999999</v>
      </c>
      <c r="M32" s="1">
        <v>0.39129999999999998</v>
      </c>
      <c r="N32" s="8">
        <f t="shared" si="2"/>
        <v>4.500000000000004E-3</v>
      </c>
      <c r="O32" s="7"/>
      <c r="P32" s="1">
        <v>0.37569999999999998</v>
      </c>
      <c r="Q32" s="1">
        <v>0.36670000000000003</v>
      </c>
      <c r="R32" s="8">
        <f t="shared" si="3"/>
        <v>8.9999999999999525E-3</v>
      </c>
    </row>
    <row r="33" spans="2:18" s="2" customFormat="1">
      <c r="B33">
        <v>-5</v>
      </c>
      <c r="C33">
        <v>-1</v>
      </c>
      <c r="D33" s="1">
        <v>257.16800000000001</v>
      </c>
      <c r="E33" s="1">
        <v>257.50099999999998</v>
      </c>
      <c r="F33" s="5">
        <f t="shared" si="0"/>
        <v>-0.33299999999996999</v>
      </c>
      <c r="G33" s="6"/>
      <c r="H33" s="1">
        <v>1.6657999999999999</v>
      </c>
      <c r="I33" s="1">
        <v>1.6815800000000001</v>
      </c>
      <c r="J33" s="5">
        <f t="shared" si="1"/>
        <v>-1.5780000000000127E-2</v>
      </c>
      <c r="K33" s="6"/>
      <c r="L33" s="1">
        <v>0.3926</v>
      </c>
      <c r="M33" s="1">
        <v>0.38700000000000001</v>
      </c>
      <c r="N33" s="8">
        <f t="shared" si="2"/>
        <v>5.5999999999999939E-3</v>
      </c>
      <c r="O33" s="7"/>
      <c r="P33" s="1">
        <v>0.37030000000000002</v>
      </c>
      <c r="Q33" s="1">
        <v>0.36280000000000001</v>
      </c>
      <c r="R33" s="8">
        <f t="shared" si="3"/>
        <v>7.5000000000000067E-3</v>
      </c>
    </row>
    <row r="34" spans="2:18" s="2" customFormat="1">
      <c r="B34">
        <v>-5</v>
      </c>
      <c r="C34">
        <v>0</v>
      </c>
      <c r="D34" s="1">
        <v>252.94900000000001</v>
      </c>
      <c r="E34" s="1">
        <v>253.18700000000001</v>
      </c>
      <c r="F34" s="5">
        <f t="shared" si="0"/>
        <v>-0.23799999999999955</v>
      </c>
      <c r="G34" s="6"/>
      <c r="H34" s="1">
        <v>1.6414</v>
      </c>
      <c r="I34" s="1">
        <v>1.65994</v>
      </c>
      <c r="J34" s="5">
        <f t="shared" si="1"/>
        <v>-1.8540000000000001E-2</v>
      </c>
      <c r="K34" s="6"/>
      <c r="L34" s="1">
        <v>0.39650000000000002</v>
      </c>
      <c r="M34" s="1">
        <v>0.3931</v>
      </c>
      <c r="N34" s="8">
        <f t="shared" si="2"/>
        <v>3.4000000000000141E-3</v>
      </c>
      <c r="O34" s="7"/>
      <c r="P34" s="1">
        <v>0.37480000000000002</v>
      </c>
      <c r="Q34" s="1">
        <v>0.37009999999999998</v>
      </c>
      <c r="R34" s="8">
        <f t="shared" si="3"/>
        <v>4.7000000000000375E-3</v>
      </c>
    </row>
    <row r="35" spans="2:18" s="2" customFormat="1">
      <c r="B35">
        <v>-4</v>
      </c>
      <c r="C35">
        <v>0</v>
      </c>
      <c r="D35" s="1">
        <v>242.11799999999999</v>
      </c>
      <c r="E35" s="1">
        <v>252.27799999999999</v>
      </c>
      <c r="F35" s="5">
        <f t="shared" si="0"/>
        <v>-10.159999999999997</v>
      </c>
      <c r="G35" s="6"/>
      <c r="H35" s="1">
        <v>1.6245799999999999</v>
      </c>
      <c r="I35" s="1">
        <v>1.64141</v>
      </c>
      <c r="J35" s="5">
        <f t="shared" si="1"/>
        <v>-1.6830000000000123E-2</v>
      </c>
      <c r="K35" s="6"/>
      <c r="L35" s="1">
        <v>0.39800000000000002</v>
      </c>
      <c r="M35" s="1">
        <v>0.39279999999999998</v>
      </c>
      <c r="N35" s="8">
        <f t="shared" si="2"/>
        <v>5.2000000000000379E-3</v>
      </c>
      <c r="O35" s="7"/>
      <c r="P35" s="1">
        <v>0.37680000000000002</v>
      </c>
      <c r="Q35" s="1">
        <v>0.37040000000000001</v>
      </c>
      <c r="R35" s="8">
        <f t="shared" si="3"/>
        <v>6.4000000000000168E-3</v>
      </c>
    </row>
    <row r="36" spans="2:18" s="2" customFormat="1">
      <c r="B36">
        <v>-3</v>
      </c>
      <c r="C36">
        <v>0</v>
      </c>
      <c r="D36" s="1">
        <v>244.27799999999999</v>
      </c>
      <c r="E36" s="1">
        <v>257.39499999999998</v>
      </c>
      <c r="F36" s="5">
        <f t="shared" si="0"/>
        <v>-13.11699999999999</v>
      </c>
      <c r="G36" s="6"/>
      <c r="H36" s="1">
        <v>1.6489499999999999</v>
      </c>
      <c r="I36" s="1">
        <v>1.6613100000000001</v>
      </c>
      <c r="J36" s="5">
        <f t="shared" si="1"/>
        <v>-1.2360000000000149E-2</v>
      </c>
      <c r="K36" s="6"/>
      <c r="L36" s="1">
        <v>0.3997</v>
      </c>
      <c r="M36" s="1">
        <v>0.3952</v>
      </c>
      <c r="N36" s="8">
        <f t="shared" si="2"/>
        <v>4.500000000000004E-3</v>
      </c>
      <c r="O36" s="7"/>
      <c r="P36" s="1">
        <v>0.37730000000000002</v>
      </c>
      <c r="Q36" s="1">
        <v>0.37259999999999999</v>
      </c>
      <c r="R36" s="8">
        <f t="shared" si="3"/>
        <v>4.7000000000000375E-3</v>
      </c>
    </row>
    <row r="37" spans="2:18" s="2" customFormat="1">
      <c r="B37">
        <v>-2</v>
      </c>
      <c r="C37">
        <v>0</v>
      </c>
      <c r="D37" s="1">
        <v>250.12299999999999</v>
      </c>
      <c r="E37" s="1">
        <v>254.613</v>
      </c>
      <c r="F37" s="5">
        <f t="shared" si="0"/>
        <v>-4.4900000000000091</v>
      </c>
      <c r="G37" s="6"/>
      <c r="H37" s="1">
        <v>1.6285499999999999</v>
      </c>
      <c r="I37" s="1">
        <v>1.62923</v>
      </c>
      <c r="J37" s="5">
        <f t="shared" si="1"/>
        <v>-6.8000000000001393E-4</v>
      </c>
      <c r="K37" s="6"/>
      <c r="L37" s="1">
        <v>0.40239999999999998</v>
      </c>
      <c r="M37" s="1">
        <v>0.4007</v>
      </c>
      <c r="N37" s="8">
        <f t="shared" si="2"/>
        <v>1.6999999999999793E-3</v>
      </c>
      <c r="O37" s="7"/>
      <c r="P37" s="1">
        <v>0.38250000000000001</v>
      </c>
      <c r="Q37" s="1">
        <v>0.37680000000000002</v>
      </c>
      <c r="R37" s="8">
        <f t="shared" si="3"/>
        <v>5.6999999999999829E-3</v>
      </c>
    </row>
    <row r="38" spans="2:18" s="2" customFormat="1">
      <c r="B38">
        <v>-1</v>
      </c>
      <c r="C38">
        <v>0</v>
      </c>
      <c r="D38" s="1">
        <v>257.86599999999999</v>
      </c>
      <c r="E38" s="1">
        <v>258.959</v>
      </c>
      <c r="F38" s="5">
        <f t="shared" si="0"/>
        <v>-1.0930000000000177</v>
      </c>
      <c r="G38" s="6"/>
      <c r="H38" s="1">
        <v>1.63653</v>
      </c>
      <c r="I38" s="1">
        <v>1.6439600000000001</v>
      </c>
      <c r="J38" s="5">
        <f t="shared" si="1"/>
        <v>-7.4300000000000477E-3</v>
      </c>
      <c r="K38" s="6"/>
      <c r="L38" s="1">
        <v>0.40010000000000001</v>
      </c>
      <c r="M38" s="1">
        <v>0.4012</v>
      </c>
      <c r="N38" s="8">
        <f t="shared" si="2"/>
        <v>-1.0999999999999899E-3</v>
      </c>
      <c r="O38" s="7"/>
      <c r="P38" s="1">
        <v>0.37869999999999998</v>
      </c>
      <c r="Q38" s="1">
        <v>0.379</v>
      </c>
      <c r="R38" s="8">
        <f t="shared" si="3"/>
        <v>-3.0000000000002247E-4</v>
      </c>
    </row>
    <row r="39" spans="2:18" s="2" customFormat="1">
      <c r="B39">
        <v>0</v>
      </c>
      <c r="C39">
        <v>0</v>
      </c>
      <c r="D39" s="1">
        <v>259.65699999999998</v>
      </c>
      <c r="E39" s="1">
        <v>259.76100000000002</v>
      </c>
      <c r="F39" s="5">
        <f t="shared" si="0"/>
        <v>-0.10400000000004184</v>
      </c>
      <c r="G39" s="6"/>
      <c r="H39" s="1">
        <v>1.6582399999999999</v>
      </c>
      <c r="I39" s="1">
        <v>1.6523699999999999</v>
      </c>
      <c r="J39" s="5">
        <f t="shared" si="1"/>
        <v>5.8700000000000419E-3</v>
      </c>
      <c r="K39" s="6"/>
      <c r="L39" s="1">
        <v>0.3997</v>
      </c>
      <c r="M39" s="1">
        <v>0.40050000000000002</v>
      </c>
      <c r="N39" s="8">
        <f t="shared" si="2"/>
        <v>-8.0000000000002292E-4</v>
      </c>
      <c r="O39" s="7"/>
      <c r="P39" s="1">
        <v>0.38119999999999998</v>
      </c>
      <c r="Q39" s="1">
        <v>0.37940000000000002</v>
      </c>
      <c r="R39" s="8">
        <f t="shared" si="3"/>
        <v>1.7999999999999683E-3</v>
      </c>
    </row>
    <row r="40" spans="2:18" s="2" customFormat="1">
      <c r="B40">
        <v>1</v>
      </c>
      <c r="C40">
        <v>0</v>
      </c>
      <c r="D40" s="1">
        <v>257.803</v>
      </c>
      <c r="E40" s="1">
        <v>258.07400000000001</v>
      </c>
      <c r="F40" s="5">
        <f t="shared" si="0"/>
        <v>-0.27100000000001501</v>
      </c>
      <c r="G40" s="6"/>
      <c r="H40" s="1">
        <v>1.6449100000000001</v>
      </c>
      <c r="I40" s="1">
        <v>1.63883</v>
      </c>
      <c r="J40" s="5">
        <f t="shared" si="1"/>
        <v>6.0800000000000853E-3</v>
      </c>
      <c r="K40" s="6"/>
      <c r="L40" s="1">
        <v>0.40039999999999998</v>
      </c>
      <c r="M40" s="1">
        <v>0.4022</v>
      </c>
      <c r="N40" s="8">
        <f t="shared" si="2"/>
        <v>-1.8000000000000238E-3</v>
      </c>
      <c r="O40" s="7"/>
      <c r="P40" s="1">
        <v>0.38019999999999998</v>
      </c>
      <c r="Q40" s="1">
        <v>0.3805</v>
      </c>
      <c r="R40" s="8">
        <f t="shared" si="3"/>
        <v>-3.0000000000002247E-4</v>
      </c>
    </row>
    <row r="41" spans="2:18" s="2" customFormat="1">
      <c r="B41">
        <v>2</v>
      </c>
      <c r="C41">
        <v>0</v>
      </c>
      <c r="D41" s="1">
        <v>252.018</v>
      </c>
      <c r="E41" s="1">
        <v>255.226</v>
      </c>
      <c r="F41" s="5">
        <f t="shared" si="0"/>
        <v>-3.2079999999999984</v>
      </c>
      <c r="G41" s="6"/>
      <c r="H41" s="1">
        <v>1.6400600000000001</v>
      </c>
      <c r="I41" s="1">
        <v>1.6434200000000001</v>
      </c>
      <c r="J41" s="5">
        <f t="shared" si="1"/>
        <v>-3.3600000000000296E-3</v>
      </c>
      <c r="K41" s="6"/>
      <c r="L41" s="1">
        <v>0.3952</v>
      </c>
      <c r="M41" s="1">
        <v>0.39850000000000002</v>
      </c>
      <c r="N41" s="8">
        <f t="shared" si="2"/>
        <v>-3.3000000000000251E-3</v>
      </c>
      <c r="O41" s="7"/>
      <c r="P41" s="1">
        <v>0.37509999999999999</v>
      </c>
      <c r="Q41" s="1">
        <v>0.37780000000000002</v>
      </c>
      <c r="R41" s="8">
        <f t="shared" si="3"/>
        <v>-2.7000000000000357E-3</v>
      </c>
    </row>
    <row r="42" spans="2:18" s="2" customFormat="1">
      <c r="B42">
        <v>3</v>
      </c>
      <c r="C42">
        <v>0</v>
      </c>
      <c r="D42" s="1">
        <v>250.37299999999999</v>
      </c>
      <c r="E42" s="1">
        <v>252.56399999999999</v>
      </c>
      <c r="F42" s="5">
        <f t="shared" si="0"/>
        <v>-2.1910000000000025</v>
      </c>
      <c r="G42" s="6"/>
      <c r="H42" s="1">
        <v>1.6236299999999999</v>
      </c>
      <c r="I42" s="1">
        <v>1.6341300000000001</v>
      </c>
      <c r="J42" s="5">
        <f t="shared" si="1"/>
        <v>-1.0500000000000176E-2</v>
      </c>
      <c r="K42" s="6"/>
      <c r="L42" s="1">
        <v>0.39679999999999999</v>
      </c>
      <c r="M42" s="1">
        <v>0.39579999999999999</v>
      </c>
      <c r="N42" s="8">
        <f t="shared" si="2"/>
        <v>1.0000000000000009E-3</v>
      </c>
      <c r="O42" s="7"/>
      <c r="P42" s="1">
        <v>0.37390000000000001</v>
      </c>
      <c r="Q42" s="1">
        <v>0.37569999999999998</v>
      </c>
      <c r="R42" s="8">
        <f t="shared" si="3"/>
        <v>-1.7999999999999683E-3</v>
      </c>
    </row>
    <row r="43" spans="2:18" s="2" customFormat="1">
      <c r="B43">
        <v>4</v>
      </c>
      <c r="C43">
        <v>0</v>
      </c>
      <c r="D43" s="1">
        <v>258.64400000000001</v>
      </c>
      <c r="E43" s="1">
        <v>258.83699999999999</v>
      </c>
      <c r="F43" s="5">
        <f t="shared" si="0"/>
        <v>-0.19299999999998363</v>
      </c>
      <c r="G43" s="6"/>
      <c r="H43" s="1">
        <v>1.6603600000000001</v>
      </c>
      <c r="I43" s="1">
        <v>1.65994</v>
      </c>
      <c r="J43" s="5">
        <f t="shared" si="1"/>
        <v>4.2000000000008697E-4</v>
      </c>
      <c r="K43" s="6"/>
      <c r="L43" s="1">
        <v>0.39700000000000002</v>
      </c>
      <c r="M43" s="1">
        <v>0.39850000000000002</v>
      </c>
      <c r="N43" s="8">
        <f t="shared" si="2"/>
        <v>-1.5000000000000013E-3</v>
      </c>
      <c r="O43" s="7"/>
      <c r="P43" s="1">
        <v>0.3765</v>
      </c>
      <c r="Q43" s="1">
        <v>0.37580000000000002</v>
      </c>
      <c r="R43" s="8">
        <f t="shared" si="3"/>
        <v>6.9999999999997842E-4</v>
      </c>
    </row>
    <row r="44" spans="2:18" s="2" customFormat="1">
      <c r="B44">
        <v>5</v>
      </c>
      <c r="C44">
        <v>0</v>
      </c>
      <c r="D44" s="1">
        <v>250.85</v>
      </c>
      <c r="E44" s="1">
        <v>256.36599999999999</v>
      </c>
      <c r="F44" s="5">
        <f t="shared" si="0"/>
        <v>-5.5159999999999911</v>
      </c>
      <c r="G44" s="6"/>
      <c r="H44" s="1">
        <v>1.66794</v>
      </c>
      <c r="I44" s="1">
        <v>1.6698200000000001</v>
      </c>
      <c r="J44" s="5">
        <f t="shared" si="1"/>
        <v>-1.8800000000001038E-3</v>
      </c>
      <c r="K44" s="6"/>
      <c r="L44" s="1">
        <v>0.39100000000000001</v>
      </c>
      <c r="M44" s="1">
        <v>0.3911</v>
      </c>
      <c r="N44" s="8">
        <f t="shared" si="2"/>
        <v>-9.9999999999988987E-5</v>
      </c>
      <c r="O44" s="7"/>
      <c r="P44" s="1">
        <v>0.36909999999999998</v>
      </c>
      <c r="Q44" s="1">
        <v>0.37</v>
      </c>
      <c r="R44" s="8">
        <f t="shared" si="3"/>
        <v>-9.000000000000119E-4</v>
      </c>
    </row>
    <row r="45" spans="2:18" s="2" customFormat="1">
      <c r="B45">
        <v>5</v>
      </c>
      <c r="C45">
        <v>1</v>
      </c>
      <c r="D45" s="1">
        <v>211.947</v>
      </c>
      <c r="E45" s="1">
        <v>220.078</v>
      </c>
      <c r="F45" s="5">
        <f t="shared" si="0"/>
        <v>-8.1310000000000002</v>
      </c>
      <c r="G45" s="6"/>
      <c r="H45" s="1">
        <v>1.4887600000000001</v>
      </c>
      <c r="I45" s="1">
        <v>1.47244</v>
      </c>
      <c r="J45" s="5">
        <f t="shared" si="1"/>
        <v>1.6320000000000112E-2</v>
      </c>
      <c r="K45" s="6"/>
      <c r="L45" s="1">
        <v>0.3952</v>
      </c>
      <c r="M45" s="1">
        <v>0.39829999999999999</v>
      </c>
      <c r="N45" s="8">
        <f t="shared" si="2"/>
        <v>-3.0999999999999917E-3</v>
      </c>
      <c r="O45" s="7"/>
      <c r="P45" s="1">
        <v>0.37459999999999999</v>
      </c>
      <c r="Q45" s="1">
        <v>0.37569999999999998</v>
      </c>
      <c r="R45" s="8">
        <f t="shared" si="3"/>
        <v>-1.0999999999999899E-3</v>
      </c>
    </row>
    <row r="46" spans="2:18" s="2" customFormat="1">
      <c r="B46">
        <v>4</v>
      </c>
      <c r="C46">
        <v>1</v>
      </c>
      <c r="D46" s="1">
        <v>164.881</v>
      </c>
      <c r="E46" s="1">
        <v>205.13800000000001</v>
      </c>
      <c r="F46" s="5">
        <f t="shared" si="0"/>
        <v>-40.257000000000005</v>
      </c>
      <c r="G46" s="6"/>
      <c r="H46" s="1">
        <v>1.4174500000000001</v>
      </c>
      <c r="I46" s="1">
        <v>1.4073599999999999</v>
      </c>
      <c r="J46" s="5">
        <f t="shared" si="1"/>
        <v>1.0090000000000154E-2</v>
      </c>
      <c r="K46" s="6"/>
      <c r="L46" s="1">
        <v>0.38840000000000002</v>
      </c>
      <c r="M46" s="1">
        <v>0.38950000000000001</v>
      </c>
      <c r="N46" s="8">
        <f t="shared" si="2"/>
        <v>-1.0999999999999899E-3</v>
      </c>
      <c r="O46" s="7"/>
      <c r="P46" s="1">
        <v>0.36670000000000003</v>
      </c>
      <c r="Q46" s="1">
        <v>0.36809999999999998</v>
      </c>
      <c r="R46" s="8">
        <f t="shared" si="3"/>
        <v>-1.3999999999999568E-3</v>
      </c>
    </row>
    <row r="47" spans="2:18" s="2" customFormat="1">
      <c r="B47">
        <v>3</v>
      </c>
      <c r="C47">
        <v>1</v>
      </c>
      <c r="D47" s="1">
        <v>68.708299999999994</v>
      </c>
      <c r="E47" s="1">
        <v>118.634</v>
      </c>
      <c r="F47" s="5">
        <f t="shared" si="0"/>
        <v>-49.925700000000006</v>
      </c>
      <c r="G47" s="6"/>
      <c r="H47" s="1">
        <v>0.88153400000000004</v>
      </c>
      <c r="I47" s="1">
        <v>0.88935299999999995</v>
      </c>
      <c r="J47" s="5">
        <f t="shared" si="1"/>
        <v>-7.8189999999999094E-3</v>
      </c>
      <c r="K47" s="6"/>
      <c r="L47" s="1">
        <v>0.3921</v>
      </c>
      <c r="M47" s="1">
        <v>0.39439999999999997</v>
      </c>
      <c r="N47" s="8">
        <f t="shared" si="2"/>
        <v>-2.2999999999999687E-3</v>
      </c>
      <c r="O47" s="7"/>
      <c r="P47" s="1">
        <v>0.37390000000000001</v>
      </c>
      <c r="Q47" s="1">
        <v>0.37259999999999999</v>
      </c>
      <c r="R47" s="8">
        <f t="shared" si="3"/>
        <v>1.3000000000000234E-3</v>
      </c>
    </row>
    <row r="48" spans="2:18" s="2" customFormat="1">
      <c r="B48">
        <v>2</v>
      </c>
      <c r="C48">
        <v>1</v>
      </c>
      <c r="D48" s="1">
        <v>257.59899999999999</v>
      </c>
      <c r="E48" s="1">
        <v>258.01499999999999</v>
      </c>
      <c r="F48" s="5">
        <f t="shared" si="0"/>
        <v>-0.41599999999999682</v>
      </c>
      <c r="G48" s="6"/>
      <c r="H48" s="1">
        <v>1.6544700000000001</v>
      </c>
      <c r="I48" s="1">
        <v>1.65117</v>
      </c>
      <c r="J48" s="5">
        <f t="shared" si="1"/>
        <v>3.3000000000000806E-3</v>
      </c>
      <c r="K48" s="6"/>
      <c r="L48" s="1">
        <v>0.39750000000000002</v>
      </c>
      <c r="M48" s="1">
        <v>0.3972</v>
      </c>
      <c r="N48" s="8">
        <f t="shared" si="2"/>
        <v>3.0000000000002247E-4</v>
      </c>
      <c r="O48" s="7"/>
      <c r="P48" s="1">
        <v>0.3775</v>
      </c>
      <c r="Q48" s="1">
        <v>0.376</v>
      </c>
      <c r="R48" s="8">
        <f t="shared" si="3"/>
        <v>1.5000000000000013E-3</v>
      </c>
    </row>
    <row r="49" spans="2:18" s="2" customFormat="1">
      <c r="B49">
        <v>1</v>
      </c>
      <c r="C49">
        <v>1</v>
      </c>
      <c r="D49" s="1">
        <v>255.76400000000001</v>
      </c>
      <c r="E49" s="1">
        <v>256.56099999999998</v>
      </c>
      <c r="F49" s="5">
        <f t="shared" si="0"/>
        <v>-0.79699999999996862</v>
      </c>
      <c r="G49" s="6"/>
      <c r="H49" s="1">
        <v>1.6519999999999999</v>
      </c>
      <c r="I49" s="1">
        <v>1.64107</v>
      </c>
      <c r="J49" s="5">
        <f t="shared" si="1"/>
        <v>1.0929999999999884E-2</v>
      </c>
      <c r="K49" s="6"/>
      <c r="L49" s="1">
        <v>0.39679999999999999</v>
      </c>
      <c r="M49" s="1">
        <v>0.3982</v>
      </c>
      <c r="N49" s="8">
        <f t="shared" si="2"/>
        <v>-1.4000000000000123E-3</v>
      </c>
      <c r="O49" s="7"/>
      <c r="P49" s="1">
        <v>0.37390000000000001</v>
      </c>
      <c r="Q49" s="1">
        <v>0.37530000000000002</v>
      </c>
      <c r="R49" s="8">
        <f t="shared" si="3"/>
        <v>-1.4000000000000123E-3</v>
      </c>
    </row>
    <row r="50" spans="2:18" s="2" customFormat="1">
      <c r="B50">
        <v>0</v>
      </c>
      <c r="C50">
        <v>1</v>
      </c>
      <c r="D50" s="1">
        <v>251.09399999999999</v>
      </c>
      <c r="E50" s="1">
        <v>253.01900000000001</v>
      </c>
      <c r="F50" s="5">
        <f t="shared" si="0"/>
        <v>-1.9250000000000114</v>
      </c>
      <c r="G50" s="6"/>
      <c r="H50" s="1">
        <v>1.6150199999999999</v>
      </c>
      <c r="I50" s="1">
        <v>1.61975</v>
      </c>
      <c r="J50" s="5">
        <f t="shared" si="1"/>
        <v>-4.730000000000123E-3</v>
      </c>
      <c r="K50" s="6"/>
      <c r="L50" s="1">
        <v>0.40400000000000003</v>
      </c>
      <c r="M50" s="1">
        <v>0.40060000000000001</v>
      </c>
      <c r="N50" s="8">
        <f t="shared" si="2"/>
        <v>3.4000000000000141E-3</v>
      </c>
      <c r="O50" s="7"/>
      <c r="P50" s="1">
        <v>0.38269999999999998</v>
      </c>
      <c r="Q50" s="1">
        <v>0.37940000000000002</v>
      </c>
      <c r="R50" s="8">
        <f t="shared" si="3"/>
        <v>3.2999999999999696E-3</v>
      </c>
    </row>
    <row r="51" spans="2:18" s="2" customFormat="1">
      <c r="B51">
        <v>-1</v>
      </c>
      <c r="C51">
        <v>1</v>
      </c>
      <c r="D51" s="1">
        <v>254.94</v>
      </c>
      <c r="E51" s="1">
        <v>257.32</v>
      </c>
      <c r="F51" s="5">
        <f t="shared" si="0"/>
        <v>-2.3799999999999955</v>
      </c>
      <c r="G51" s="6"/>
      <c r="H51" s="1">
        <v>1.6465000000000001</v>
      </c>
      <c r="I51" s="1">
        <v>1.6614199999999999</v>
      </c>
      <c r="J51" s="5">
        <f t="shared" si="1"/>
        <v>-1.4919999999999822E-2</v>
      </c>
      <c r="K51" s="6"/>
      <c r="L51" s="1">
        <v>0.39839999999999998</v>
      </c>
      <c r="M51" s="1">
        <v>0.39340000000000003</v>
      </c>
      <c r="N51" s="8">
        <f t="shared" si="2"/>
        <v>4.9999999999999489E-3</v>
      </c>
      <c r="O51" s="7"/>
      <c r="P51" s="1">
        <v>0.37890000000000001</v>
      </c>
      <c r="Q51" s="1">
        <v>0.37040000000000001</v>
      </c>
      <c r="R51" s="8">
        <f t="shared" si="3"/>
        <v>8.5000000000000075E-3</v>
      </c>
    </row>
    <row r="52" spans="2:18" s="2" customFormat="1">
      <c r="B52">
        <v>-2</v>
      </c>
      <c r="C52">
        <v>1</v>
      </c>
      <c r="D52" s="1">
        <v>256.07</v>
      </c>
      <c r="E52" s="1">
        <v>256.24400000000003</v>
      </c>
      <c r="F52" s="5">
        <f t="shared" si="0"/>
        <v>-0.17400000000003502</v>
      </c>
      <c r="G52" s="6"/>
      <c r="H52" s="1">
        <v>1.6423399999999999</v>
      </c>
      <c r="I52" s="1">
        <v>1.64405</v>
      </c>
      <c r="J52" s="5">
        <f t="shared" si="1"/>
        <v>-1.7100000000001003E-3</v>
      </c>
      <c r="K52" s="6"/>
      <c r="L52" s="1">
        <v>0.4007</v>
      </c>
      <c r="M52" s="1">
        <v>0.3997</v>
      </c>
      <c r="N52" s="8">
        <f t="shared" si="2"/>
        <v>1.0000000000000009E-3</v>
      </c>
      <c r="O52" s="7"/>
      <c r="P52" s="1">
        <v>0.37969999999999998</v>
      </c>
      <c r="Q52" s="1">
        <v>0.38069999999999998</v>
      </c>
      <c r="R52" s="8">
        <f t="shared" si="3"/>
        <v>-1.0000000000000009E-3</v>
      </c>
    </row>
    <row r="53" spans="2:18" s="2" customFormat="1">
      <c r="B53">
        <v>-3</v>
      </c>
      <c r="C53">
        <v>1</v>
      </c>
      <c r="D53" s="1">
        <v>260.48500000000001</v>
      </c>
      <c r="E53" s="1">
        <v>260.30700000000002</v>
      </c>
      <c r="F53" s="5">
        <f t="shared" si="0"/>
        <v>0.17799999999999727</v>
      </c>
      <c r="G53" s="6"/>
      <c r="H53" s="1">
        <v>1.67526</v>
      </c>
      <c r="I53" s="1">
        <v>1.6813800000000001</v>
      </c>
      <c r="J53" s="5">
        <f t="shared" si="1"/>
        <v>-6.1200000000001253E-3</v>
      </c>
      <c r="K53" s="6"/>
      <c r="L53" s="1">
        <v>0.39379999999999998</v>
      </c>
      <c r="M53" s="1">
        <v>0.39240000000000003</v>
      </c>
      <c r="N53" s="8">
        <f t="shared" si="2"/>
        <v>1.3999999999999568E-3</v>
      </c>
      <c r="O53" s="7"/>
      <c r="P53" s="1">
        <v>0.37240000000000001</v>
      </c>
      <c r="Q53" s="1">
        <v>0.37140000000000001</v>
      </c>
      <c r="R53" s="8">
        <f t="shared" si="3"/>
        <v>1.0000000000000009E-3</v>
      </c>
    </row>
    <row r="54" spans="2:18" s="2" customFormat="1">
      <c r="B54">
        <v>-4</v>
      </c>
      <c r="C54">
        <v>1</v>
      </c>
      <c r="D54" s="1">
        <v>255.12899999999999</v>
      </c>
      <c r="E54" s="1">
        <v>256.57100000000003</v>
      </c>
      <c r="F54" s="5">
        <f t="shared" si="0"/>
        <v>-1.4420000000000357</v>
      </c>
      <c r="G54" s="6"/>
      <c r="H54" s="1">
        <v>1.6632</v>
      </c>
      <c r="I54" s="1">
        <v>1.6589499999999999</v>
      </c>
      <c r="J54" s="5">
        <f t="shared" si="1"/>
        <v>4.250000000000087E-3</v>
      </c>
      <c r="K54" s="6"/>
      <c r="L54" s="1">
        <v>0.39290000000000003</v>
      </c>
      <c r="M54" s="1">
        <v>0.39629999999999999</v>
      </c>
      <c r="N54" s="8">
        <f t="shared" si="2"/>
        <v>-3.3999999999999586E-3</v>
      </c>
      <c r="O54" s="7"/>
      <c r="P54" s="1">
        <v>0.37459999999999999</v>
      </c>
      <c r="Q54" s="1">
        <v>0.36909999999999998</v>
      </c>
      <c r="R54" s="8">
        <f t="shared" si="3"/>
        <v>5.5000000000000049E-3</v>
      </c>
    </row>
    <row r="55" spans="2:18" s="2" customFormat="1">
      <c r="B55">
        <v>-5</v>
      </c>
      <c r="C55">
        <v>1</v>
      </c>
      <c r="D55" s="1">
        <v>248.65100000000001</v>
      </c>
      <c r="E55" s="1">
        <v>251.619</v>
      </c>
      <c r="F55" s="5">
        <f t="shared" si="0"/>
        <v>-2.9679999999999893</v>
      </c>
      <c r="G55" s="6"/>
      <c r="H55" s="1">
        <v>1.6182099999999999</v>
      </c>
      <c r="I55" s="1">
        <v>1.6508799999999999</v>
      </c>
      <c r="J55" s="5">
        <f t="shared" si="1"/>
        <v>-3.2669999999999977E-2</v>
      </c>
      <c r="K55" s="6"/>
      <c r="L55" s="1">
        <v>0.39679999999999999</v>
      </c>
      <c r="M55" s="1">
        <v>0.39489999999999997</v>
      </c>
      <c r="N55" s="8">
        <f t="shared" si="2"/>
        <v>1.9000000000000128E-3</v>
      </c>
      <c r="O55" s="7"/>
      <c r="P55" s="1">
        <v>0.37440000000000001</v>
      </c>
      <c r="Q55" s="1">
        <v>0.37359999999999999</v>
      </c>
      <c r="R55" s="8">
        <f t="shared" si="3"/>
        <v>8.0000000000002292E-4</v>
      </c>
    </row>
    <row r="56" spans="2:18" s="2" customFormat="1">
      <c r="B56">
        <v>-4</v>
      </c>
      <c r="C56">
        <v>2</v>
      </c>
      <c r="D56" s="1">
        <v>249.68</v>
      </c>
      <c r="E56" s="1">
        <v>251.221</v>
      </c>
      <c r="F56" s="5">
        <f t="shared" si="0"/>
        <v>-1.5409999999999968</v>
      </c>
      <c r="G56" s="6"/>
      <c r="H56" s="1">
        <v>1.6412</v>
      </c>
      <c r="I56" s="1">
        <v>1.6391100000000001</v>
      </c>
      <c r="J56" s="5">
        <f t="shared" si="1"/>
        <v>2.0899999999999253E-3</v>
      </c>
      <c r="K56" s="6"/>
      <c r="L56" s="1">
        <v>0.39389999999999997</v>
      </c>
      <c r="M56" s="1">
        <v>0.39700000000000002</v>
      </c>
      <c r="N56" s="8">
        <f t="shared" si="2"/>
        <v>-3.1000000000000472E-3</v>
      </c>
      <c r="O56" s="7"/>
      <c r="P56" s="1">
        <v>0.37040000000000001</v>
      </c>
      <c r="Q56" s="1">
        <v>0.37409999999999999</v>
      </c>
      <c r="R56" s="8">
        <f t="shared" si="3"/>
        <v>-3.6999999999999811E-3</v>
      </c>
    </row>
    <row r="57" spans="2:18" s="2" customFormat="1">
      <c r="B57">
        <v>-3</v>
      </c>
      <c r="C57">
        <v>2</v>
      </c>
      <c r="D57" s="1">
        <v>232.89400000000001</v>
      </c>
      <c r="E57" s="1">
        <v>243.03</v>
      </c>
      <c r="F57" s="5">
        <f t="shared" si="0"/>
        <v>-10.135999999999996</v>
      </c>
      <c r="G57" s="6"/>
      <c r="H57" s="1">
        <v>1.60345</v>
      </c>
      <c r="I57" s="1">
        <v>1.6173299999999999</v>
      </c>
      <c r="J57" s="5">
        <f t="shared" si="1"/>
        <v>-1.3879999999999892E-2</v>
      </c>
      <c r="K57" s="6"/>
      <c r="L57" s="1">
        <v>0.39240000000000003</v>
      </c>
      <c r="M57" s="1">
        <v>0.39</v>
      </c>
      <c r="N57" s="8">
        <f t="shared" si="2"/>
        <v>2.4000000000000132E-3</v>
      </c>
      <c r="O57" s="7"/>
      <c r="P57" s="1">
        <v>0.37009999999999998</v>
      </c>
      <c r="Q57" s="1">
        <v>0.36699999999999999</v>
      </c>
      <c r="R57" s="8">
        <f t="shared" si="3"/>
        <v>3.0999999999999917E-3</v>
      </c>
    </row>
    <row r="58" spans="2:18" s="2" customFormat="1">
      <c r="B58">
        <v>-2</v>
      </c>
      <c r="C58">
        <v>2</v>
      </c>
      <c r="D58" s="1">
        <v>262.149</v>
      </c>
      <c r="E58" s="1">
        <v>260.47699999999998</v>
      </c>
      <c r="F58" s="5">
        <f t="shared" si="0"/>
        <v>1.6720000000000255</v>
      </c>
      <c r="G58" s="6"/>
      <c r="H58" s="1">
        <v>1.7007699999999999</v>
      </c>
      <c r="I58" s="1">
        <v>1.6746099999999999</v>
      </c>
      <c r="J58" s="5">
        <f t="shared" si="1"/>
        <v>2.6159999999999961E-2</v>
      </c>
      <c r="K58" s="6"/>
      <c r="L58" s="1">
        <v>0.38919999999999999</v>
      </c>
      <c r="M58" s="1">
        <v>0.39550000000000002</v>
      </c>
      <c r="N58" s="8">
        <f t="shared" si="2"/>
        <v>-6.3000000000000278E-3</v>
      </c>
      <c r="O58" s="7"/>
      <c r="P58" s="1">
        <v>0.36809999999999998</v>
      </c>
      <c r="Q58" s="1">
        <v>0.37219999999999998</v>
      </c>
      <c r="R58" s="8">
        <f t="shared" si="3"/>
        <v>-4.0999999999999925E-3</v>
      </c>
    </row>
    <row r="59" spans="2:18" s="2" customFormat="1">
      <c r="B59">
        <v>-1</v>
      </c>
      <c r="C59">
        <v>2</v>
      </c>
      <c r="D59" s="1">
        <v>254.78100000000001</v>
      </c>
      <c r="E59" s="1">
        <v>256.00700000000001</v>
      </c>
      <c r="F59" s="5">
        <f t="shared" si="0"/>
        <v>-1.2259999999999991</v>
      </c>
      <c r="G59" s="6"/>
      <c r="H59" s="1">
        <v>1.64954</v>
      </c>
      <c r="I59" s="1">
        <v>1.6549700000000001</v>
      </c>
      <c r="J59" s="5">
        <f t="shared" si="1"/>
        <v>-5.4300000000000459E-3</v>
      </c>
      <c r="K59" s="6"/>
      <c r="L59" s="1">
        <v>0.3962</v>
      </c>
      <c r="M59" s="1">
        <v>0.39629999999999999</v>
      </c>
      <c r="N59" s="8">
        <f t="shared" si="2"/>
        <v>-9.9999999999988987E-5</v>
      </c>
      <c r="O59" s="7"/>
      <c r="P59" s="1">
        <v>0.37490000000000001</v>
      </c>
      <c r="Q59" s="1">
        <v>0.376</v>
      </c>
      <c r="R59" s="8">
        <f t="shared" si="3"/>
        <v>-1.0999999999999899E-3</v>
      </c>
    </row>
    <row r="60" spans="2:18" s="2" customFormat="1">
      <c r="B60">
        <v>0</v>
      </c>
      <c r="C60">
        <v>2</v>
      </c>
      <c r="D60" s="1">
        <v>249.21199999999999</v>
      </c>
      <c r="E60" s="1">
        <v>251.25800000000001</v>
      </c>
      <c r="F60" s="5">
        <f t="shared" si="0"/>
        <v>-2.0460000000000207</v>
      </c>
      <c r="G60" s="6"/>
      <c r="H60" s="1">
        <v>1.6267199999999999</v>
      </c>
      <c r="I60" s="1">
        <v>1.6156900000000001</v>
      </c>
      <c r="J60" s="5">
        <f t="shared" si="1"/>
        <v>1.1029999999999873E-2</v>
      </c>
      <c r="K60" s="6"/>
      <c r="L60" s="1">
        <v>0.4012</v>
      </c>
      <c r="M60" s="1">
        <v>0.4002</v>
      </c>
      <c r="N60" s="8">
        <f t="shared" si="2"/>
        <v>1.0000000000000009E-3</v>
      </c>
      <c r="O60" s="7"/>
      <c r="P60" s="1">
        <v>0.38240000000000002</v>
      </c>
      <c r="Q60" s="1">
        <v>0.38059999999999999</v>
      </c>
      <c r="R60" s="8">
        <f t="shared" si="3"/>
        <v>1.8000000000000238E-3</v>
      </c>
    </row>
    <row r="61" spans="2:18" s="2" customFormat="1">
      <c r="B61">
        <v>1</v>
      </c>
      <c r="C61">
        <v>2</v>
      </c>
      <c r="D61" s="1">
        <v>251.06399999999999</v>
      </c>
      <c r="E61" s="1">
        <v>254.50899999999999</v>
      </c>
      <c r="F61" s="5">
        <f t="shared" si="0"/>
        <v>-3.4449999999999932</v>
      </c>
      <c r="G61" s="6"/>
      <c r="H61" s="1">
        <v>1.6342000000000001</v>
      </c>
      <c r="I61" s="1">
        <v>1.6369800000000001</v>
      </c>
      <c r="J61" s="5">
        <f t="shared" si="1"/>
        <v>-2.7800000000000047E-3</v>
      </c>
      <c r="K61" s="6"/>
      <c r="L61" s="1">
        <v>0.3977</v>
      </c>
      <c r="M61" s="1">
        <v>0.40060000000000001</v>
      </c>
      <c r="N61" s="8">
        <f t="shared" si="2"/>
        <v>-2.9000000000000137E-3</v>
      </c>
      <c r="O61" s="7"/>
      <c r="P61" s="1">
        <v>0.37769999999999998</v>
      </c>
      <c r="Q61" s="1">
        <v>0.379</v>
      </c>
      <c r="R61" s="8">
        <f t="shared" si="3"/>
        <v>-1.3000000000000234E-3</v>
      </c>
    </row>
    <row r="62" spans="2:18" s="2" customFormat="1">
      <c r="B62">
        <v>2</v>
      </c>
      <c r="C62">
        <v>2</v>
      </c>
      <c r="D62" s="1">
        <v>246.16300000000001</v>
      </c>
      <c r="E62" s="1">
        <v>246.15299999999999</v>
      </c>
      <c r="F62" s="5">
        <f t="shared" si="0"/>
        <v>1.0000000000019327E-2</v>
      </c>
      <c r="G62" s="6"/>
      <c r="H62" s="1">
        <v>1.63178</v>
      </c>
      <c r="I62" s="1">
        <v>1.6377999999999999</v>
      </c>
      <c r="J62" s="5">
        <f t="shared" si="1"/>
        <v>-6.0199999999999143E-3</v>
      </c>
      <c r="K62" s="6"/>
      <c r="L62" s="1">
        <v>0.39019999999999999</v>
      </c>
      <c r="M62" s="1">
        <v>0.38969999999999999</v>
      </c>
      <c r="N62" s="8">
        <f t="shared" si="2"/>
        <v>5.0000000000000044E-4</v>
      </c>
      <c r="O62" s="7"/>
      <c r="P62" s="1">
        <v>0.36670000000000003</v>
      </c>
      <c r="Q62" s="1">
        <v>0.3664</v>
      </c>
      <c r="R62" s="8">
        <f t="shared" si="3"/>
        <v>3.0000000000002247E-4</v>
      </c>
    </row>
    <row r="63" spans="2:18" s="2" customFormat="1">
      <c r="B63">
        <v>3</v>
      </c>
      <c r="C63">
        <v>2</v>
      </c>
      <c r="D63" s="1">
        <v>258.89699999999999</v>
      </c>
      <c r="E63" s="1">
        <v>258.68</v>
      </c>
      <c r="F63" s="5">
        <f t="shared" si="0"/>
        <v>0.21699999999998454</v>
      </c>
      <c r="G63" s="6"/>
      <c r="H63" s="1">
        <v>1.6732899999999999</v>
      </c>
      <c r="I63" s="1">
        <v>1.67666</v>
      </c>
      <c r="J63" s="5">
        <f t="shared" si="1"/>
        <v>-3.3700000000000951E-3</v>
      </c>
      <c r="K63" s="6"/>
      <c r="L63" s="1">
        <v>0.39439999999999997</v>
      </c>
      <c r="M63" s="1">
        <v>0.39040000000000002</v>
      </c>
      <c r="N63" s="8">
        <f t="shared" si="2"/>
        <v>3.999999999999948E-3</v>
      </c>
      <c r="O63" s="7"/>
      <c r="P63" s="1">
        <v>0.37340000000000001</v>
      </c>
      <c r="Q63" s="1">
        <v>0.36799999999999999</v>
      </c>
      <c r="R63" s="8">
        <f t="shared" si="3"/>
        <v>5.4000000000000159E-3</v>
      </c>
    </row>
    <row r="64" spans="2:18" s="2" customFormat="1">
      <c r="B64">
        <v>4</v>
      </c>
      <c r="C64">
        <v>2</v>
      </c>
      <c r="D64" s="1">
        <v>143.97200000000001</v>
      </c>
      <c r="E64" s="1">
        <v>148.768</v>
      </c>
      <c r="F64" s="5">
        <f t="shared" si="0"/>
        <v>-4.7959999999999923</v>
      </c>
      <c r="G64" s="6"/>
      <c r="H64" s="1">
        <v>1.1421699999999999</v>
      </c>
      <c r="I64" s="1">
        <v>1.1458600000000001</v>
      </c>
      <c r="J64" s="5">
        <f t="shared" si="1"/>
        <v>-3.6900000000001931E-3</v>
      </c>
      <c r="K64" s="6"/>
      <c r="L64" s="1">
        <v>0.39410000000000001</v>
      </c>
      <c r="M64" s="1">
        <v>0.39510000000000001</v>
      </c>
      <c r="N64" s="8">
        <f t="shared" si="2"/>
        <v>-1.0000000000000009E-3</v>
      </c>
      <c r="O64" s="7"/>
      <c r="P64" s="1">
        <v>0.37240000000000001</v>
      </c>
      <c r="Q64" s="1">
        <v>0.37259999999999999</v>
      </c>
      <c r="R64" s="8">
        <f t="shared" si="3"/>
        <v>-1.9999999999997797E-4</v>
      </c>
    </row>
    <row r="65" spans="2:18" s="2" customFormat="1">
      <c r="B65">
        <v>2</v>
      </c>
      <c r="C65">
        <v>3</v>
      </c>
      <c r="D65" s="1">
        <v>31.388200000000001</v>
      </c>
      <c r="E65" s="1">
        <v>143.79300000000001</v>
      </c>
      <c r="F65" s="5">
        <f t="shared" si="0"/>
        <v>-112.40480000000001</v>
      </c>
      <c r="G65" s="6"/>
      <c r="H65" s="1">
        <v>9.7668000000000005E-2</v>
      </c>
      <c r="I65" s="1">
        <v>1.04986</v>
      </c>
      <c r="J65" s="5">
        <f t="shared" si="1"/>
        <v>-0.95219200000000004</v>
      </c>
      <c r="K65" s="6"/>
      <c r="L65" s="1">
        <v>0.45729999999999998</v>
      </c>
      <c r="M65" s="1">
        <v>0.4219</v>
      </c>
      <c r="N65" s="8">
        <f t="shared" si="2"/>
        <v>3.5399999999999987E-2</v>
      </c>
      <c r="O65" s="7"/>
      <c r="P65" s="1">
        <v>0.45319999999999999</v>
      </c>
      <c r="Q65" s="1">
        <v>0.44540000000000002</v>
      </c>
      <c r="R65" s="8">
        <f t="shared" si="3"/>
        <v>7.7999999999999736E-3</v>
      </c>
    </row>
    <row r="66" spans="2:18" s="2" customFormat="1">
      <c r="B66">
        <v>0</v>
      </c>
      <c r="C66">
        <v>3</v>
      </c>
      <c r="D66" s="1">
        <v>257.64100000000002</v>
      </c>
      <c r="E66" s="1">
        <v>258.48</v>
      </c>
      <c r="F66" s="5">
        <f t="shared" si="0"/>
        <v>-0.83899999999999864</v>
      </c>
      <c r="G66" s="6"/>
      <c r="H66" s="1">
        <v>1.6710400000000001</v>
      </c>
      <c r="I66" s="1">
        <v>1.6733899999999999</v>
      </c>
      <c r="J66" s="5">
        <f t="shared" si="1"/>
        <v>-2.3499999999998522E-3</v>
      </c>
      <c r="K66" s="6"/>
      <c r="L66" s="1">
        <v>0.39090000000000003</v>
      </c>
      <c r="M66" s="1">
        <v>0.39360000000000001</v>
      </c>
      <c r="N66" s="8">
        <f t="shared" si="2"/>
        <v>-2.6999999999999802E-3</v>
      </c>
      <c r="O66" s="7"/>
      <c r="P66" s="1">
        <v>0.37259999999999999</v>
      </c>
      <c r="Q66" s="1">
        <v>0.37440000000000001</v>
      </c>
      <c r="R66" s="8">
        <f t="shared" si="3"/>
        <v>-1.8000000000000238E-3</v>
      </c>
    </row>
    <row r="67" spans="2:18" s="2" customFormat="1">
      <c r="B67">
        <v>-1</v>
      </c>
      <c r="C67">
        <v>3</v>
      </c>
      <c r="D67" s="1">
        <v>247.505</v>
      </c>
      <c r="E67" s="1">
        <v>251.04900000000001</v>
      </c>
      <c r="F67" s="5">
        <f t="shared" ref="F67:F72" si="4">D67-E67</f>
        <v>-3.5440000000000111</v>
      </c>
      <c r="G67" s="6"/>
      <c r="H67" s="1">
        <v>1.6203099999999999</v>
      </c>
      <c r="I67" s="1">
        <v>1.61897</v>
      </c>
      <c r="J67" s="5">
        <f t="shared" ref="J67:J72" si="5">H67-I67</f>
        <v>1.3399999999998968E-3</v>
      </c>
      <c r="K67" s="6"/>
      <c r="L67" s="1">
        <v>0.40029999999999999</v>
      </c>
      <c r="M67" s="1">
        <v>0.39579999999999999</v>
      </c>
      <c r="N67" s="8">
        <f t="shared" ref="N67:N72" si="6">L67-M67</f>
        <v>4.500000000000004E-3</v>
      </c>
      <c r="O67" s="7"/>
      <c r="P67" s="1">
        <v>0.37919999999999998</v>
      </c>
      <c r="Q67" s="1">
        <v>0.374</v>
      </c>
      <c r="R67" s="8">
        <f t="shared" ref="R67:R72" si="7">P67-Q67</f>
        <v>5.1999999999999824E-3</v>
      </c>
    </row>
    <row r="68" spans="2:18" s="2" customFormat="1">
      <c r="B68">
        <v>-2</v>
      </c>
      <c r="C68">
        <v>3</v>
      </c>
      <c r="D68" s="1">
        <v>247.18199999999999</v>
      </c>
      <c r="E68" s="1">
        <v>249.441</v>
      </c>
      <c r="F68" s="5">
        <f t="shared" si="4"/>
        <v>-2.2590000000000146</v>
      </c>
      <c r="G68" s="6"/>
      <c r="H68" s="1">
        <v>1.62266</v>
      </c>
      <c r="I68" s="1">
        <v>1.6204799999999999</v>
      </c>
      <c r="J68" s="5">
        <f t="shared" si="5"/>
        <v>2.1800000000000708E-3</v>
      </c>
      <c r="K68" s="6"/>
      <c r="L68" s="1">
        <v>0.39529999999999998</v>
      </c>
      <c r="M68" s="1">
        <v>0.3987</v>
      </c>
      <c r="N68" s="8">
        <f t="shared" si="6"/>
        <v>-3.4000000000000141E-3</v>
      </c>
      <c r="O68" s="7"/>
      <c r="P68" s="1">
        <v>0.37240000000000001</v>
      </c>
      <c r="Q68" s="1">
        <v>0.37719999999999998</v>
      </c>
      <c r="R68" s="8">
        <f t="shared" si="7"/>
        <v>-4.799999999999971E-3</v>
      </c>
    </row>
    <row r="69" spans="2:18" s="2" customFormat="1">
      <c r="B69">
        <v>-3</v>
      </c>
      <c r="C69">
        <v>3</v>
      </c>
      <c r="D69" s="1">
        <v>172.20099999999999</v>
      </c>
      <c r="E69" s="1">
        <v>174.184</v>
      </c>
      <c r="F69" s="5">
        <f t="shared" si="4"/>
        <v>-1.9830000000000041</v>
      </c>
      <c r="G69" s="6"/>
      <c r="H69" s="1">
        <v>1.2424999999999999</v>
      </c>
      <c r="I69" s="1">
        <v>1.24363</v>
      </c>
      <c r="J69" s="5">
        <f t="shared" si="5"/>
        <v>-1.1300000000000754E-3</v>
      </c>
      <c r="K69" s="6"/>
      <c r="L69" s="1">
        <v>0.3931</v>
      </c>
      <c r="M69" s="1">
        <v>0.3977</v>
      </c>
      <c r="N69" s="8">
        <f t="shared" si="6"/>
        <v>-4.599999999999993E-3</v>
      </c>
      <c r="O69" s="7"/>
      <c r="P69" s="1">
        <v>0.37309999999999999</v>
      </c>
      <c r="Q69" s="1">
        <v>0.37490000000000001</v>
      </c>
      <c r="R69" s="8">
        <f t="shared" si="7"/>
        <v>-1.8000000000000238E-3</v>
      </c>
    </row>
    <row r="70" spans="2:18" s="2" customFormat="1">
      <c r="B70">
        <v>-1</v>
      </c>
      <c r="C70">
        <v>4</v>
      </c>
      <c r="D70" s="1">
        <v>229.97900000000001</v>
      </c>
      <c r="E70" s="1">
        <v>239.88200000000001</v>
      </c>
      <c r="F70" s="5">
        <f t="shared" si="4"/>
        <v>-9.9029999999999916</v>
      </c>
      <c r="G70" s="6"/>
      <c r="H70" s="1">
        <v>1.5861799999999999</v>
      </c>
      <c r="I70" s="1">
        <v>1.6046899999999999</v>
      </c>
      <c r="J70" s="5">
        <f t="shared" si="5"/>
        <v>-1.8510000000000026E-2</v>
      </c>
      <c r="K70" s="6"/>
      <c r="L70" s="1">
        <v>0.3957</v>
      </c>
      <c r="M70" s="1">
        <v>0.3916</v>
      </c>
      <c r="N70" s="8">
        <f t="shared" si="6"/>
        <v>4.0999999999999925E-3</v>
      </c>
      <c r="O70" s="7"/>
      <c r="P70" s="1">
        <v>0.37569999999999998</v>
      </c>
      <c r="Q70" s="1">
        <v>0.3679</v>
      </c>
      <c r="R70" s="8">
        <f t="shared" si="7"/>
        <v>7.7999999999999736E-3</v>
      </c>
    </row>
    <row r="71" spans="2:18" s="2" customFormat="1">
      <c r="B71">
        <v>0</v>
      </c>
      <c r="C71">
        <v>4</v>
      </c>
      <c r="D71" s="1">
        <v>253.85499999999999</v>
      </c>
      <c r="E71" s="1">
        <v>255.02799999999999</v>
      </c>
      <c r="F71" s="5">
        <f t="shared" si="4"/>
        <v>-1.1730000000000018</v>
      </c>
      <c r="G71" s="6"/>
      <c r="H71" s="1">
        <v>1.6479900000000001</v>
      </c>
      <c r="I71" s="1">
        <v>1.6548499999999999</v>
      </c>
      <c r="J71" s="5">
        <f t="shared" si="5"/>
        <v>-6.8599999999998662E-3</v>
      </c>
      <c r="K71" s="6"/>
      <c r="L71" s="1">
        <v>0.39779999999999999</v>
      </c>
      <c r="M71" s="1">
        <v>0.39389999999999997</v>
      </c>
      <c r="N71" s="8">
        <f t="shared" si="6"/>
        <v>3.9000000000000146E-3</v>
      </c>
      <c r="O71" s="7"/>
      <c r="P71" s="1">
        <v>0.37569999999999998</v>
      </c>
      <c r="Q71" s="1">
        <v>0.37109999999999999</v>
      </c>
      <c r="R71" s="8">
        <f t="shared" si="7"/>
        <v>4.599999999999993E-3</v>
      </c>
    </row>
    <row r="72" spans="2:18" s="2" customFormat="1">
      <c r="B72">
        <v>1</v>
      </c>
      <c r="C72">
        <v>4</v>
      </c>
      <c r="D72" s="1">
        <v>145.40899999999999</v>
      </c>
      <c r="E72" s="1">
        <v>147.911</v>
      </c>
      <c r="F72" s="5">
        <f t="shared" si="4"/>
        <v>-2.5020000000000095</v>
      </c>
      <c r="G72" s="6"/>
      <c r="H72" s="1">
        <v>1.0828199999999999</v>
      </c>
      <c r="I72" s="1">
        <v>1.0807599999999999</v>
      </c>
      <c r="J72" s="5">
        <f t="shared" si="5"/>
        <v>2.0599999999999508E-3</v>
      </c>
      <c r="K72" s="6"/>
      <c r="L72" s="1">
        <v>0.39500000000000002</v>
      </c>
      <c r="M72" s="1">
        <v>0.3987</v>
      </c>
      <c r="N72" s="8">
        <f t="shared" si="6"/>
        <v>-3.6999999999999811E-3</v>
      </c>
      <c r="O72" s="7"/>
      <c r="P72" s="1">
        <v>0.37509999999999999</v>
      </c>
      <c r="Q72" s="1">
        <v>0.37530000000000002</v>
      </c>
      <c r="R72" s="8">
        <f t="shared" si="7"/>
        <v>-2.0000000000003348E-4</v>
      </c>
    </row>
    <row r="73" spans="2:18" s="2" customFormat="1">
      <c r="D73" s="3"/>
      <c r="G73" s="4"/>
      <c r="H73" s="3"/>
      <c r="K73" s="4"/>
      <c r="M73" s="7"/>
    </row>
    <row r="74" spans="2:18" s="2" customFormat="1" ht="14.25" thickBot="1">
      <c r="D74" s="3"/>
      <c r="G74" s="4"/>
      <c r="H74" s="3"/>
      <c r="K74" s="4"/>
    </row>
    <row r="75" spans="2:18">
      <c r="C75" s="15" t="s">
        <v>24</v>
      </c>
      <c r="D75" s="18" t="s">
        <v>20</v>
      </c>
      <c r="E75" s="19" t="s">
        <v>21</v>
      </c>
      <c r="F75" s="19" t="s">
        <v>23</v>
      </c>
      <c r="G75" s="19"/>
      <c r="H75" s="19" t="s">
        <v>20</v>
      </c>
      <c r="I75" s="19" t="s">
        <v>21</v>
      </c>
      <c r="J75" s="19" t="s">
        <v>23</v>
      </c>
      <c r="K75" s="19"/>
      <c r="L75" s="19" t="s">
        <v>20</v>
      </c>
      <c r="M75" s="19" t="s">
        <v>21</v>
      </c>
      <c r="N75" s="19" t="s">
        <v>23</v>
      </c>
      <c r="O75" s="19"/>
      <c r="P75" s="19" t="s">
        <v>20</v>
      </c>
      <c r="Q75" s="19" t="s">
        <v>21</v>
      </c>
      <c r="R75" s="20" t="s">
        <v>23</v>
      </c>
    </row>
    <row r="76" spans="2:18">
      <c r="C76" s="13">
        <f>1/SQRT(D1*F1)</f>
        <v>0.80187537387448027</v>
      </c>
      <c r="D76" s="21">
        <f>AVERAGE(D4:E72)</f>
        <v>244.75250362318837</v>
      </c>
      <c r="E76" s="16">
        <f>1000000*0.000284998</f>
        <v>284.99799999999999</v>
      </c>
      <c r="F76" s="16">
        <f>STDEV(F4:F72)</f>
        <v>15.344661809447519</v>
      </c>
      <c r="G76" s="16"/>
      <c r="H76" s="17">
        <f>AVERAGE(H4:I72)</f>
        <v>1.5976431521739132</v>
      </c>
      <c r="I76" s="17">
        <f>1000*0.00183604</f>
        <v>1.8360399999999999</v>
      </c>
      <c r="J76" s="16">
        <f>STDEV(J4:J72)</f>
        <v>0.11518575088336758</v>
      </c>
      <c r="K76" s="16"/>
      <c r="L76" s="17">
        <f>AVERAGE(L4:M72)</f>
        <v>0.39698405797101444</v>
      </c>
      <c r="M76" s="16"/>
      <c r="N76" s="16">
        <f>STDEV(N4:N72)</f>
        <v>5.4500220949519652E-3</v>
      </c>
      <c r="O76" s="16"/>
      <c r="P76" s="17">
        <f>AVERAGE(P4:Q72)</f>
        <v>0.37573478260869547</v>
      </c>
      <c r="Q76" s="16"/>
      <c r="R76" s="22">
        <f>STDEV(R4:R72)</f>
        <v>3.9477631336733952E-3</v>
      </c>
    </row>
    <row r="77" spans="2:18">
      <c r="D77" s="23"/>
      <c r="E77" s="16"/>
      <c r="F77" s="16" t="s">
        <v>22</v>
      </c>
      <c r="G77" s="16"/>
      <c r="H77" s="16"/>
      <c r="I77" s="16"/>
      <c r="J77" s="16" t="s">
        <v>22</v>
      </c>
      <c r="K77" s="16"/>
      <c r="L77" s="16"/>
      <c r="M77" s="16"/>
      <c r="N77" s="16" t="s">
        <v>22</v>
      </c>
      <c r="O77" s="16"/>
      <c r="P77" s="16"/>
      <c r="Q77" s="16"/>
      <c r="R77" s="22" t="s">
        <v>22</v>
      </c>
    </row>
    <row r="78" spans="2:18" ht="14.25" thickBot="1">
      <c r="D78" s="24"/>
      <c r="E78" s="25"/>
      <c r="F78" s="25">
        <f>F76/E76</f>
        <v>5.3841296463299812E-2</v>
      </c>
      <c r="G78" s="25"/>
      <c r="H78" s="25"/>
      <c r="I78" s="25"/>
      <c r="J78" s="25">
        <f>J76/I76</f>
        <v>6.2735970285705961E-2</v>
      </c>
      <c r="K78" s="25"/>
      <c r="L78" s="25"/>
      <c r="M78" s="25"/>
      <c r="N78" s="25">
        <f>N76</f>
        <v>5.4500220949519652E-3</v>
      </c>
      <c r="O78" s="25"/>
      <c r="P78" s="25"/>
      <c r="Q78" s="25"/>
      <c r="R78" s="26">
        <f>R76</f>
        <v>3.9477631336733952E-3</v>
      </c>
    </row>
    <row r="84" spans="2:18" s="2" customFormat="1">
      <c r="B84">
        <v>3</v>
      </c>
      <c r="C84">
        <v>3</v>
      </c>
      <c r="D84" s="1">
        <v>231.67099999999999</v>
      </c>
      <c r="E84" s="27">
        <v>-1.5E-5</v>
      </c>
      <c r="F84" s="5">
        <f>D84-E84</f>
        <v>231.67101499999998</v>
      </c>
      <c r="G84" s="6"/>
      <c r="H84" s="1">
        <v>1.5584100000000001</v>
      </c>
      <c r="I84" s="27">
        <v>-1.4999999999999999E-8</v>
      </c>
      <c r="J84" s="5">
        <f>H84-I84</f>
        <v>1.558410015</v>
      </c>
      <c r="K84" s="6"/>
      <c r="L84" s="1">
        <v>0.39529999999999998</v>
      </c>
      <c r="M84" s="27">
        <v>-7777778</v>
      </c>
      <c r="N84" s="8">
        <f>L84-M84</f>
        <v>7777778.3953</v>
      </c>
      <c r="O84" s="7"/>
      <c r="P84" s="1">
        <v>0.37290000000000001</v>
      </c>
      <c r="Q84" s="27">
        <v>-7777778</v>
      </c>
      <c r="R84" s="8">
        <f>P84-Q84</f>
        <v>7777778.3728999998</v>
      </c>
    </row>
    <row r="85" spans="2:18" s="2" customFormat="1">
      <c r="B85">
        <v>1</v>
      </c>
      <c r="C85">
        <v>3</v>
      </c>
      <c r="D85" s="1">
        <v>2.32E-4</v>
      </c>
      <c r="E85" s="1">
        <v>4.2532E-2</v>
      </c>
      <c r="F85" s="5">
        <f>D85-E85</f>
        <v>-4.2299999999999997E-2</v>
      </c>
      <c r="G85" s="6"/>
      <c r="H85" s="1">
        <v>1.2451E-5</v>
      </c>
      <c r="I85" s="1">
        <v>4.2724800000000004E-3</v>
      </c>
      <c r="J85" s="5">
        <f>H85-I85</f>
        <v>-4.2600290000000002E-3</v>
      </c>
      <c r="K85" s="6"/>
      <c r="L85" s="27">
        <v>-7777778</v>
      </c>
      <c r="M85" s="27">
        <v>-8888889</v>
      </c>
      <c r="N85" s="8">
        <f>L85-M85</f>
        <v>1111111</v>
      </c>
      <c r="O85" s="7"/>
      <c r="P85" s="27">
        <v>-8888889</v>
      </c>
      <c r="Q85" s="27">
        <v>-8888889</v>
      </c>
      <c r="R85" s="8">
        <f>P85-Q85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4"/>
  <sheetViews>
    <sheetView topLeftCell="A27" workbookViewId="0">
      <selection activeCell="G56" sqref="G56"/>
    </sheetView>
  </sheetViews>
  <sheetFormatPr defaultRowHeight="13.5"/>
  <cols>
    <col min="12" max="13" width="10.5" bestFit="1" customWidth="1"/>
    <col min="16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0.11700000000000001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385.553</v>
      </c>
      <c r="E4" s="1">
        <v>385.274</v>
      </c>
      <c r="F4" s="5">
        <f>D4-E4</f>
        <v>0.27899999999999636</v>
      </c>
      <c r="G4" s="6"/>
      <c r="H4" s="1">
        <v>2.3452700000000002</v>
      </c>
      <c r="I4" s="1">
        <v>2.3235100000000002</v>
      </c>
      <c r="J4" s="5">
        <f>H4-I4</f>
        <v>2.1760000000000002E-2</v>
      </c>
      <c r="K4" s="6"/>
      <c r="L4" s="1">
        <v>0.42459999999999998</v>
      </c>
      <c r="M4" s="1">
        <v>0.4204</v>
      </c>
      <c r="N4" s="8">
        <f>L4-M4</f>
        <v>4.1999999999999815E-3</v>
      </c>
      <c r="O4" s="7"/>
      <c r="P4" s="1">
        <v>0.38350000000000001</v>
      </c>
      <c r="Q4" s="1">
        <v>0.38679999999999998</v>
      </c>
      <c r="R4" s="8">
        <f>P4-Q4</f>
        <v>-3.2999999999999696E-3</v>
      </c>
    </row>
    <row r="5" spans="1:18" s="2" customFormat="1">
      <c r="B5">
        <v>0</v>
      </c>
      <c r="C5">
        <v>-4</v>
      </c>
      <c r="D5" s="1">
        <v>388.935</v>
      </c>
      <c r="E5" s="1">
        <v>388.94099999999997</v>
      </c>
      <c r="F5" s="5">
        <f t="shared" ref="F5:F67" si="0">D5-E5</f>
        <v>-5.9999999999718057E-3</v>
      </c>
      <c r="G5" s="6"/>
      <c r="H5" s="1">
        <v>2.38089</v>
      </c>
      <c r="I5" s="1">
        <v>2.35745</v>
      </c>
      <c r="J5" s="5">
        <f t="shared" ref="J5:J67" si="1">H5-I5</f>
        <v>2.3439999999999905E-2</v>
      </c>
      <c r="K5" s="6"/>
      <c r="L5" s="1">
        <v>0.41549999999999998</v>
      </c>
      <c r="M5" s="1">
        <v>0.42009999999999997</v>
      </c>
      <c r="N5" s="8">
        <f t="shared" ref="N5:N67" si="2">L5-M5</f>
        <v>-4.599999999999993E-3</v>
      </c>
      <c r="O5" s="7"/>
      <c r="P5" s="1">
        <v>0.37619999999999998</v>
      </c>
      <c r="Q5" s="1">
        <v>0.3861</v>
      </c>
      <c r="R5" s="8">
        <f t="shared" ref="R5:R67" si="3">P5-Q5</f>
        <v>-9.9000000000000199E-3</v>
      </c>
    </row>
    <row r="6" spans="1:18" s="2" customFormat="1">
      <c r="B6">
        <v>1</v>
      </c>
      <c r="C6">
        <v>-4</v>
      </c>
      <c r="D6" s="1">
        <v>367.762</v>
      </c>
      <c r="E6" s="1">
        <v>383.77600000000001</v>
      </c>
      <c r="F6" s="5">
        <f t="shared" si="0"/>
        <v>-16.01400000000001</v>
      </c>
      <c r="G6" s="6"/>
      <c r="H6" s="1">
        <v>2.3298999999999999</v>
      </c>
      <c r="I6" s="1">
        <v>2.3199399999999999</v>
      </c>
      <c r="J6" s="5">
        <f t="shared" si="1"/>
        <v>9.9599999999999689E-3</v>
      </c>
      <c r="K6" s="6"/>
      <c r="L6" s="1">
        <v>0.42380000000000001</v>
      </c>
      <c r="M6" s="1">
        <v>0.42559999999999998</v>
      </c>
      <c r="N6" s="8">
        <f t="shared" si="2"/>
        <v>-1.7999999999999683E-3</v>
      </c>
      <c r="O6" s="7"/>
      <c r="P6" s="1">
        <v>0.38700000000000001</v>
      </c>
      <c r="Q6" s="1">
        <v>0.3866</v>
      </c>
      <c r="R6" s="8">
        <f t="shared" si="3"/>
        <v>4.0000000000001146E-4</v>
      </c>
    </row>
    <row r="7" spans="1:18" s="2" customFormat="1">
      <c r="B7">
        <v>3</v>
      </c>
      <c r="C7">
        <v>-3</v>
      </c>
      <c r="D7" s="1">
        <v>389.23500000000001</v>
      </c>
      <c r="E7" s="1">
        <v>388.65699999999998</v>
      </c>
      <c r="F7" s="5">
        <f t="shared" si="0"/>
        <v>0.57800000000003138</v>
      </c>
      <c r="G7" s="6"/>
      <c r="H7" s="1">
        <v>2.38178</v>
      </c>
      <c r="I7" s="1">
        <v>2.3650500000000001</v>
      </c>
      <c r="J7" s="5">
        <f t="shared" si="1"/>
        <v>1.6729999999999912E-2</v>
      </c>
      <c r="K7" s="6"/>
      <c r="L7" s="1">
        <v>0.41599999999999998</v>
      </c>
      <c r="M7" s="1">
        <v>0.41970000000000002</v>
      </c>
      <c r="N7" s="8">
        <f t="shared" si="2"/>
        <v>-3.7000000000000366E-3</v>
      </c>
      <c r="O7" s="7"/>
      <c r="P7" s="1">
        <v>0.38169999999999998</v>
      </c>
      <c r="Q7" s="1">
        <v>0.38219999999999998</v>
      </c>
      <c r="R7" s="8">
        <f t="shared" si="3"/>
        <v>-5.0000000000000044E-4</v>
      </c>
    </row>
    <row r="8" spans="1:18" s="2" customFormat="1">
      <c r="B8">
        <v>2</v>
      </c>
      <c r="C8">
        <v>-3</v>
      </c>
      <c r="D8" s="1">
        <v>388.42399999999998</v>
      </c>
      <c r="E8" s="1">
        <v>388.55200000000002</v>
      </c>
      <c r="F8" s="5">
        <f t="shared" si="0"/>
        <v>-0.12800000000004275</v>
      </c>
      <c r="G8" s="6"/>
      <c r="H8" s="1">
        <v>2.3606600000000002</v>
      </c>
      <c r="I8" s="1">
        <v>2.3357000000000001</v>
      </c>
      <c r="J8" s="5">
        <f t="shared" si="1"/>
        <v>2.4960000000000093E-2</v>
      </c>
      <c r="K8" s="6"/>
      <c r="L8" s="1">
        <v>0.42209999999999998</v>
      </c>
      <c r="M8" s="1">
        <v>0.42599999999999999</v>
      </c>
      <c r="N8" s="8">
        <f t="shared" si="2"/>
        <v>-3.9000000000000146E-3</v>
      </c>
      <c r="O8" s="7"/>
      <c r="P8" s="1">
        <v>0.38080000000000003</v>
      </c>
      <c r="Q8" s="1">
        <v>0.3916</v>
      </c>
      <c r="R8" s="8">
        <f t="shared" si="3"/>
        <v>-1.0799999999999976E-2</v>
      </c>
    </row>
    <row r="9" spans="1:18" s="2" customFormat="1">
      <c r="B9">
        <v>1</v>
      </c>
      <c r="C9">
        <v>-3</v>
      </c>
      <c r="D9" s="1">
        <v>383.904</v>
      </c>
      <c r="E9" s="1">
        <v>383.649</v>
      </c>
      <c r="F9" s="5">
        <f t="shared" si="0"/>
        <v>0.25499999999999545</v>
      </c>
      <c r="G9" s="6"/>
      <c r="H9" s="1">
        <v>2.3264100000000001</v>
      </c>
      <c r="I9" s="1">
        <v>2.3144100000000001</v>
      </c>
      <c r="J9" s="5">
        <f t="shared" si="1"/>
        <v>1.2000000000000011E-2</v>
      </c>
      <c r="K9" s="6"/>
      <c r="L9" s="1">
        <v>0.42649999999999999</v>
      </c>
      <c r="M9" s="1">
        <v>0.42580000000000001</v>
      </c>
      <c r="N9" s="8">
        <f t="shared" si="2"/>
        <v>6.9999999999997842E-4</v>
      </c>
      <c r="O9" s="7"/>
      <c r="P9" s="1">
        <v>0.3846</v>
      </c>
      <c r="Q9" s="1">
        <v>0.39190000000000003</v>
      </c>
      <c r="R9" s="8">
        <f t="shared" si="3"/>
        <v>-7.3000000000000287E-3</v>
      </c>
    </row>
    <row r="10" spans="1:18" s="2" customFormat="1">
      <c r="B10">
        <v>0</v>
      </c>
      <c r="C10">
        <v>-3</v>
      </c>
      <c r="D10" s="1">
        <v>372.71100000000001</v>
      </c>
      <c r="E10" s="1">
        <v>378.22800000000001</v>
      </c>
      <c r="F10" s="5">
        <f t="shared" si="0"/>
        <v>-5.5169999999999959</v>
      </c>
      <c r="G10" s="6"/>
      <c r="H10" s="1">
        <v>2.2763399999999998</v>
      </c>
      <c r="I10" s="1">
        <v>2.26945</v>
      </c>
      <c r="J10" s="5">
        <f t="shared" si="1"/>
        <v>6.8899999999998407E-3</v>
      </c>
      <c r="K10" s="6"/>
      <c r="L10" s="1">
        <v>0.43380000000000002</v>
      </c>
      <c r="M10" s="1">
        <v>0.42870000000000003</v>
      </c>
      <c r="N10" s="8">
        <f t="shared" si="2"/>
        <v>5.0999999999999934E-3</v>
      </c>
      <c r="O10" s="7"/>
      <c r="P10" s="1">
        <v>0.39629999999999999</v>
      </c>
      <c r="Q10" s="1">
        <v>0.39600000000000002</v>
      </c>
      <c r="R10" s="8">
        <f t="shared" si="3"/>
        <v>2.9999999999996696E-4</v>
      </c>
    </row>
    <row r="11" spans="1:18" s="2" customFormat="1">
      <c r="B11">
        <v>-1</v>
      </c>
      <c r="C11">
        <v>-3</v>
      </c>
      <c r="D11" s="1">
        <v>385.99900000000002</v>
      </c>
      <c r="E11" s="1">
        <v>387.49400000000003</v>
      </c>
      <c r="F11" s="5">
        <f t="shared" si="0"/>
        <v>-1.4950000000000045</v>
      </c>
      <c r="G11" s="6"/>
      <c r="H11" s="1">
        <v>2.35995</v>
      </c>
      <c r="I11" s="1">
        <v>2.3327300000000002</v>
      </c>
      <c r="J11" s="5">
        <f t="shared" si="1"/>
        <v>2.72199999999998E-2</v>
      </c>
      <c r="K11" s="6"/>
      <c r="L11" s="1">
        <v>0.41310000000000002</v>
      </c>
      <c r="M11" s="1">
        <v>0.42480000000000001</v>
      </c>
      <c r="N11" s="8">
        <f t="shared" si="2"/>
        <v>-1.1699999999999988E-2</v>
      </c>
      <c r="O11" s="7"/>
      <c r="P11" s="1">
        <v>0.37530000000000002</v>
      </c>
      <c r="Q11" s="1">
        <v>0.38429999999999997</v>
      </c>
      <c r="R11" s="8">
        <f t="shared" si="3"/>
        <v>-8.9999999999999525E-3</v>
      </c>
    </row>
    <row r="12" spans="1:18" s="2" customFormat="1">
      <c r="B12">
        <v>-2</v>
      </c>
      <c r="C12">
        <v>-3</v>
      </c>
      <c r="D12" s="1">
        <v>383.14299999999997</v>
      </c>
      <c r="E12" s="1">
        <v>384.37</v>
      </c>
      <c r="F12" s="5">
        <f t="shared" si="0"/>
        <v>-1.2270000000000323</v>
      </c>
      <c r="G12" s="6"/>
      <c r="H12" s="1">
        <v>2.3424100000000001</v>
      </c>
      <c r="I12" s="1">
        <v>2.3241000000000001</v>
      </c>
      <c r="J12" s="5">
        <f t="shared" si="1"/>
        <v>1.8310000000000048E-2</v>
      </c>
      <c r="K12" s="6"/>
      <c r="L12" s="1">
        <v>0.4158</v>
      </c>
      <c r="M12" s="1">
        <v>0.42720000000000002</v>
      </c>
      <c r="N12" s="8">
        <f t="shared" si="2"/>
        <v>-1.1400000000000021E-2</v>
      </c>
      <c r="O12" s="7"/>
      <c r="P12" s="1">
        <v>0.38040000000000002</v>
      </c>
      <c r="Q12" s="1">
        <v>0.3921</v>
      </c>
      <c r="R12" s="8">
        <f t="shared" si="3"/>
        <v>-1.1699999999999988E-2</v>
      </c>
    </row>
    <row r="13" spans="1:18" s="2" customFormat="1">
      <c r="B13">
        <v>-3</v>
      </c>
      <c r="C13">
        <v>-3</v>
      </c>
      <c r="D13" s="1">
        <v>382.274</v>
      </c>
      <c r="E13" s="1">
        <v>385.65499999999997</v>
      </c>
      <c r="F13" s="5">
        <f t="shared" si="0"/>
        <v>-3.3809999999999718</v>
      </c>
      <c r="G13" s="6"/>
      <c r="H13" s="1">
        <v>2.32586</v>
      </c>
      <c r="I13" s="1">
        <v>2.3337300000000001</v>
      </c>
      <c r="J13" s="5">
        <f t="shared" si="1"/>
        <v>-7.8700000000000436E-3</v>
      </c>
      <c r="K13" s="6"/>
      <c r="L13" s="1">
        <v>0.42480000000000001</v>
      </c>
      <c r="M13" s="1">
        <v>0.41799999999999998</v>
      </c>
      <c r="N13" s="8">
        <f t="shared" si="2"/>
        <v>6.8000000000000282E-3</v>
      </c>
      <c r="O13" s="7"/>
      <c r="P13" s="1">
        <v>0.39050000000000001</v>
      </c>
      <c r="Q13" s="1">
        <v>0.3821</v>
      </c>
      <c r="R13" s="8">
        <f t="shared" si="3"/>
        <v>8.4000000000000186E-3</v>
      </c>
    </row>
    <row r="14" spans="1:18" s="2" customFormat="1">
      <c r="B14">
        <v>-4</v>
      </c>
      <c r="C14">
        <v>-2</v>
      </c>
      <c r="D14" s="1">
        <v>374.029</v>
      </c>
      <c r="E14" s="1">
        <v>382.19200000000001</v>
      </c>
      <c r="F14" s="5">
        <f t="shared" si="0"/>
        <v>-8.1630000000000109</v>
      </c>
      <c r="G14" s="6"/>
      <c r="H14" s="1">
        <v>2.2988599999999999</v>
      </c>
      <c r="I14" s="1">
        <v>2.3195000000000001</v>
      </c>
      <c r="J14" s="5">
        <f t="shared" si="1"/>
        <v>-2.0640000000000214E-2</v>
      </c>
      <c r="K14" s="6"/>
      <c r="L14" s="1">
        <v>0.42649999999999999</v>
      </c>
      <c r="M14" s="1">
        <v>0.4178</v>
      </c>
      <c r="N14" s="8">
        <f t="shared" si="2"/>
        <v>8.6999999999999855E-3</v>
      </c>
      <c r="O14" s="7"/>
      <c r="P14" s="1">
        <v>0.38700000000000001</v>
      </c>
      <c r="Q14" s="1">
        <v>0.38379999999999997</v>
      </c>
      <c r="R14" s="8">
        <f t="shared" si="3"/>
        <v>3.2000000000000361E-3</v>
      </c>
    </row>
    <row r="15" spans="1:18" s="2" customFormat="1">
      <c r="B15">
        <v>-3</v>
      </c>
      <c r="C15">
        <v>-2</v>
      </c>
      <c r="D15" s="1">
        <v>384.26499999999999</v>
      </c>
      <c r="E15" s="1">
        <v>390.209</v>
      </c>
      <c r="F15" s="5">
        <f t="shared" si="0"/>
        <v>-5.9440000000000168</v>
      </c>
      <c r="G15" s="6"/>
      <c r="H15" s="1">
        <v>2.3939599999999999</v>
      </c>
      <c r="I15" s="1">
        <v>2.3856199999999999</v>
      </c>
      <c r="J15" s="5">
        <f t="shared" si="1"/>
        <v>8.3400000000000141E-3</v>
      </c>
      <c r="K15" s="6"/>
      <c r="L15" s="1">
        <v>0.4123</v>
      </c>
      <c r="M15" s="1">
        <v>0.41339999999999999</v>
      </c>
      <c r="N15" s="8">
        <f t="shared" si="2"/>
        <v>-1.0999999999999899E-3</v>
      </c>
      <c r="O15" s="7"/>
      <c r="P15" s="1">
        <v>0.37459999999999999</v>
      </c>
      <c r="Q15" s="1">
        <v>0.38019999999999998</v>
      </c>
      <c r="R15" s="8">
        <f t="shared" si="3"/>
        <v>-5.5999999999999939E-3</v>
      </c>
    </row>
    <row r="16" spans="1:18" s="2" customFormat="1">
      <c r="B16">
        <v>-2</v>
      </c>
      <c r="C16">
        <v>-2</v>
      </c>
      <c r="D16" s="1">
        <v>377.34800000000001</v>
      </c>
      <c r="E16" s="1">
        <v>383.44200000000001</v>
      </c>
      <c r="F16" s="5">
        <f t="shared" si="0"/>
        <v>-6.0939999999999941</v>
      </c>
      <c r="G16" s="6"/>
      <c r="H16" s="1">
        <v>2.3294000000000001</v>
      </c>
      <c r="I16" s="1">
        <v>2.33378</v>
      </c>
      <c r="J16" s="5">
        <f t="shared" si="1"/>
        <v>-4.3799999999998285E-3</v>
      </c>
      <c r="K16" s="6"/>
      <c r="L16" s="1">
        <v>0.42459999999999998</v>
      </c>
      <c r="M16" s="1">
        <v>0.42399999999999999</v>
      </c>
      <c r="N16" s="8">
        <f t="shared" si="2"/>
        <v>5.9999999999998943E-4</v>
      </c>
      <c r="O16" s="7"/>
      <c r="P16" s="1">
        <v>0.38679999999999998</v>
      </c>
      <c r="Q16" s="1">
        <v>0.38800000000000001</v>
      </c>
      <c r="R16" s="8">
        <f t="shared" si="3"/>
        <v>-1.2000000000000344E-3</v>
      </c>
    </row>
    <row r="17" spans="2:18" s="2" customFormat="1">
      <c r="B17">
        <v>-1</v>
      </c>
      <c r="C17">
        <v>-2</v>
      </c>
      <c r="D17" s="1">
        <v>382.96199999999999</v>
      </c>
      <c r="E17" s="1">
        <v>382.476</v>
      </c>
      <c r="F17" s="5">
        <f t="shared" si="0"/>
        <v>0.48599999999999</v>
      </c>
      <c r="G17" s="6"/>
      <c r="H17" s="1">
        <v>2.3491399999999998</v>
      </c>
      <c r="I17" s="1">
        <v>2.3165399999999998</v>
      </c>
      <c r="J17" s="5">
        <f t="shared" si="1"/>
        <v>3.2599999999999962E-2</v>
      </c>
      <c r="K17" s="6"/>
      <c r="L17" s="1">
        <v>0.42430000000000001</v>
      </c>
      <c r="M17" s="1">
        <v>0.42920000000000003</v>
      </c>
      <c r="N17" s="8">
        <f t="shared" si="2"/>
        <v>-4.9000000000000155E-3</v>
      </c>
      <c r="O17" s="7"/>
      <c r="P17" s="1">
        <v>0.3911</v>
      </c>
      <c r="Q17" s="1">
        <v>0.39279999999999998</v>
      </c>
      <c r="R17" s="8">
        <f t="shared" si="3"/>
        <v>-1.6999999999999793E-3</v>
      </c>
    </row>
    <row r="18" spans="2:18" s="2" customFormat="1">
      <c r="B18">
        <v>0</v>
      </c>
      <c r="C18">
        <v>-2</v>
      </c>
      <c r="D18" s="1">
        <v>384.221</v>
      </c>
      <c r="E18" s="1">
        <v>382.8</v>
      </c>
      <c r="F18" s="5">
        <f t="shared" si="0"/>
        <v>1.4209999999999923</v>
      </c>
      <c r="G18" s="6"/>
      <c r="H18" s="1">
        <v>2.29495</v>
      </c>
      <c r="I18" s="1">
        <v>2.2841</v>
      </c>
      <c r="J18" s="5">
        <f t="shared" si="1"/>
        <v>1.0850000000000026E-2</v>
      </c>
      <c r="K18" s="6"/>
      <c r="L18" s="1">
        <v>0.4304</v>
      </c>
      <c r="M18" s="1">
        <v>0.43280000000000002</v>
      </c>
      <c r="N18" s="8">
        <f t="shared" si="2"/>
        <v>-2.4000000000000132E-3</v>
      </c>
      <c r="O18" s="7"/>
      <c r="P18" s="1">
        <v>0.39850000000000002</v>
      </c>
      <c r="Q18" s="1">
        <v>0.39090000000000003</v>
      </c>
      <c r="R18" s="8">
        <f t="shared" si="3"/>
        <v>7.5999999999999956E-3</v>
      </c>
    </row>
    <row r="19" spans="2:18" s="2" customFormat="1">
      <c r="B19">
        <v>1</v>
      </c>
      <c r="C19">
        <v>-2</v>
      </c>
      <c r="D19" s="1">
        <v>385.74900000000002</v>
      </c>
      <c r="E19" s="1">
        <v>385.596</v>
      </c>
      <c r="F19" s="5">
        <f t="shared" si="0"/>
        <v>0.15300000000002001</v>
      </c>
      <c r="G19" s="6"/>
      <c r="H19" s="1">
        <v>2.3459300000000001</v>
      </c>
      <c r="I19" s="1">
        <v>2.3054199999999998</v>
      </c>
      <c r="J19" s="5">
        <f t="shared" si="1"/>
        <v>4.0510000000000268E-2</v>
      </c>
      <c r="K19" s="6"/>
      <c r="L19" s="1">
        <v>0.42170000000000002</v>
      </c>
      <c r="M19" s="1">
        <v>0.42399999999999999</v>
      </c>
      <c r="N19" s="8">
        <f t="shared" si="2"/>
        <v>-2.2999999999999687E-3</v>
      </c>
      <c r="O19" s="7"/>
      <c r="P19" s="1">
        <v>0.38500000000000001</v>
      </c>
      <c r="Q19" s="1">
        <v>0.38740000000000002</v>
      </c>
      <c r="R19" s="8">
        <f t="shared" si="3"/>
        <v>-2.4000000000000132E-3</v>
      </c>
    </row>
    <row r="20" spans="2:18" s="2" customFormat="1">
      <c r="B20">
        <v>2</v>
      </c>
      <c r="C20">
        <v>-2</v>
      </c>
      <c r="D20" s="1">
        <v>381.90300000000002</v>
      </c>
      <c r="E20" s="1">
        <v>384.14699999999999</v>
      </c>
      <c r="F20" s="5">
        <f t="shared" si="0"/>
        <v>-2.2439999999999714</v>
      </c>
      <c r="G20" s="6"/>
      <c r="H20" s="1">
        <v>2.3319100000000001</v>
      </c>
      <c r="I20" s="1">
        <v>2.3257599999999998</v>
      </c>
      <c r="J20" s="5">
        <f t="shared" si="1"/>
        <v>6.1500000000003219E-3</v>
      </c>
      <c r="K20" s="6"/>
      <c r="L20" s="1">
        <v>0.42480000000000001</v>
      </c>
      <c r="M20" s="1">
        <v>0.42070000000000002</v>
      </c>
      <c r="N20" s="8">
        <f t="shared" si="2"/>
        <v>4.0999999999999925E-3</v>
      </c>
      <c r="O20" s="7"/>
      <c r="P20" s="1">
        <v>0.38919999999999999</v>
      </c>
      <c r="Q20" s="1">
        <v>0.38379999999999997</v>
      </c>
      <c r="R20" s="8">
        <f t="shared" si="3"/>
        <v>5.4000000000000159E-3</v>
      </c>
    </row>
    <row r="21" spans="2:18" s="2" customFormat="1">
      <c r="B21">
        <v>3</v>
      </c>
      <c r="C21">
        <v>-2</v>
      </c>
      <c r="D21" s="1">
        <v>383.60500000000002</v>
      </c>
      <c r="E21" s="1">
        <v>388.30099999999999</v>
      </c>
      <c r="F21" s="5">
        <f t="shared" si="0"/>
        <v>-4.6959999999999695</v>
      </c>
      <c r="G21" s="6"/>
      <c r="H21" s="1">
        <v>2.3446199999999999</v>
      </c>
      <c r="I21" s="1">
        <v>2.3698299999999999</v>
      </c>
      <c r="J21" s="5">
        <f t="shared" si="1"/>
        <v>-2.5209999999999955E-2</v>
      </c>
      <c r="K21" s="6"/>
      <c r="L21" s="1">
        <v>0.42330000000000001</v>
      </c>
      <c r="M21" s="1">
        <v>0.4163</v>
      </c>
      <c r="N21" s="8">
        <f t="shared" si="2"/>
        <v>7.0000000000000062E-3</v>
      </c>
      <c r="O21" s="7"/>
      <c r="P21" s="1">
        <v>0.38369999999999999</v>
      </c>
      <c r="Q21" s="1">
        <v>0.38019999999999998</v>
      </c>
      <c r="R21" s="8">
        <f t="shared" si="3"/>
        <v>3.5000000000000031E-3</v>
      </c>
    </row>
    <row r="22" spans="2:18" s="2" customFormat="1">
      <c r="B22">
        <v>4</v>
      </c>
      <c r="C22">
        <v>-2</v>
      </c>
      <c r="D22" s="1">
        <v>381.29700000000003</v>
      </c>
      <c r="E22" s="1">
        <v>381.68599999999998</v>
      </c>
      <c r="F22" s="5">
        <f t="shared" si="0"/>
        <v>-0.38899999999995316</v>
      </c>
      <c r="G22" s="6"/>
      <c r="H22" s="1">
        <v>2.3359299999999998</v>
      </c>
      <c r="I22" s="1">
        <v>2.32802</v>
      </c>
      <c r="J22" s="5">
        <f t="shared" si="1"/>
        <v>7.9099999999998616E-3</v>
      </c>
      <c r="K22" s="6"/>
      <c r="L22" s="1">
        <v>0.42020000000000002</v>
      </c>
      <c r="M22" s="1">
        <v>0.42120000000000002</v>
      </c>
      <c r="N22" s="8">
        <f t="shared" si="2"/>
        <v>-1.0000000000000009E-3</v>
      </c>
      <c r="O22" s="7"/>
      <c r="P22" s="1">
        <v>0.38940000000000002</v>
      </c>
      <c r="Q22" s="1">
        <v>0.38719999999999999</v>
      </c>
      <c r="R22" s="8">
        <f t="shared" si="3"/>
        <v>2.2000000000000353E-3</v>
      </c>
    </row>
    <row r="23" spans="2:18" s="2" customFormat="1">
      <c r="B23">
        <v>5</v>
      </c>
      <c r="C23">
        <v>-1</v>
      </c>
      <c r="D23" s="1">
        <v>384.11099999999999</v>
      </c>
      <c r="E23" s="1">
        <v>387.29899999999998</v>
      </c>
      <c r="F23" s="5">
        <f t="shared" si="0"/>
        <v>-3.1879999999999882</v>
      </c>
      <c r="G23" s="6"/>
      <c r="H23" s="1">
        <v>2.3306</v>
      </c>
      <c r="I23" s="1">
        <v>2.3711199999999999</v>
      </c>
      <c r="J23" s="5">
        <f t="shared" si="1"/>
        <v>-4.0519999999999889E-2</v>
      </c>
      <c r="K23" s="6"/>
      <c r="L23" s="1">
        <v>0.41449999999999998</v>
      </c>
      <c r="M23" s="1">
        <v>0.4158</v>
      </c>
      <c r="N23" s="8">
        <f t="shared" si="2"/>
        <v>-1.3000000000000234E-3</v>
      </c>
      <c r="O23" s="7"/>
      <c r="P23" s="1">
        <v>0.37809999999999999</v>
      </c>
      <c r="Q23" s="1">
        <v>0.38069999999999998</v>
      </c>
      <c r="R23" s="8">
        <f t="shared" si="3"/>
        <v>-2.5999999999999912E-3</v>
      </c>
    </row>
    <row r="24" spans="2:18" s="2" customFormat="1">
      <c r="B24">
        <v>4</v>
      </c>
      <c r="C24">
        <v>-1</v>
      </c>
      <c r="D24" s="1">
        <v>378.50299999999999</v>
      </c>
      <c r="E24" s="1">
        <v>384.029</v>
      </c>
      <c r="F24" s="5">
        <f t="shared" si="0"/>
        <v>-5.5260000000000105</v>
      </c>
      <c r="G24" s="6"/>
      <c r="H24" s="1">
        <v>2.3635700000000002</v>
      </c>
      <c r="I24" s="1">
        <v>2.35399</v>
      </c>
      <c r="J24" s="5">
        <f t="shared" si="1"/>
        <v>9.580000000000144E-3</v>
      </c>
      <c r="K24" s="6"/>
      <c r="L24" s="1">
        <v>0.41670000000000001</v>
      </c>
      <c r="M24" s="1">
        <v>0.41549999999999998</v>
      </c>
      <c r="N24" s="8">
        <f t="shared" si="2"/>
        <v>1.2000000000000344E-3</v>
      </c>
      <c r="O24" s="7"/>
      <c r="P24" s="1">
        <v>0.37359999999999999</v>
      </c>
      <c r="Q24" s="1">
        <v>0.379</v>
      </c>
      <c r="R24" s="8">
        <f t="shared" si="3"/>
        <v>-5.4000000000000159E-3</v>
      </c>
    </row>
    <row r="25" spans="2:18" s="2" customFormat="1">
      <c r="B25">
        <v>3</v>
      </c>
      <c r="C25">
        <v>-1</v>
      </c>
      <c r="D25" s="1">
        <v>380.63600000000002</v>
      </c>
      <c r="E25" s="1">
        <v>382.02499999999998</v>
      </c>
      <c r="F25" s="5">
        <f t="shared" si="0"/>
        <v>-1.3889999999999532</v>
      </c>
      <c r="G25" s="6"/>
      <c r="H25" s="1">
        <v>2.3343699999999998</v>
      </c>
      <c r="I25" s="1">
        <v>2.3237399999999999</v>
      </c>
      <c r="J25" s="5">
        <f t="shared" si="1"/>
        <v>1.0629999999999917E-2</v>
      </c>
      <c r="K25" s="6"/>
      <c r="L25" s="1">
        <v>0.41720000000000002</v>
      </c>
      <c r="M25" s="1">
        <v>0.41749999999999998</v>
      </c>
      <c r="N25" s="8">
        <f t="shared" si="2"/>
        <v>-2.9999999999996696E-4</v>
      </c>
      <c r="O25" s="7"/>
      <c r="P25" s="1">
        <v>0.37940000000000002</v>
      </c>
      <c r="Q25" s="1">
        <v>0.38379999999999997</v>
      </c>
      <c r="R25" s="8">
        <f t="shared" si="3"/>
        <v>-4.3999999999999595E-3</v>
      </c>
    </row>
    <row r="26" spans="2:18" s="2" customFormat="1">
      <c r="B26">
        <v>2</v>
      </c>
      <c r="C26">
        <v>-1</v>
      </c>
      <c r="D26" s="1">
        <v>373.45</v>
      </c>
      <c r="E26" s="1">
        <v>376.10899999999998</v>
      </c>
      <c r="F26" s="5">
        <f t="shared" si="0"/>
        <v>-2.6589999999999918</v>
      </c>
      <c r="G26" s="6"/>
      <c r="H26" s="1">
        <v>2.28986</v>
      </c>
      <c r="I26" s="1">
        <v>2.2942300000000002</v>
      </c>
      <c r="J26" s="5">
        <f t="shared" si="1"/>
        <v>-4.3700000000002071E-3</v>
      </c>
      <c r="K26" s="6"/>
      <c r="L26" s="1">
        <v>0.41889999999999999</v>
      </c>
      <c r="M26" s="1">
        <v>0.42480000000000001</v>
      </c>
      <c r="N26" s="8">
        <f t="shared" si="2"/>
        <v>-5.9000000000000163E-3</v>
      </c>
      <c r="O26" s="7"/>
      <c r="P26" s="1">
        <v>0.38090000000000002</v>
      </c>
      <c r="Q26" s="1">
        <v>0.38850000000000001</v>
      </c>
      <c r="R26" s="8">
        <f t="shared" si="3"/>
        <v>-7.5999999999999956E-3</v>
      </c>
    </row>
    <row r="27" spans="2:18" s="2" customFormat="1">
      <c r="B27">
        <v>1</v>
      </c>
      <c r="C27">
        <v>-1</v>
      </c>
      <c r="D27" s="1">
        <v>379.61700000000002</v>
      </c>
      <c r="E27" s="1">
        <v>378.76900000000001</v>
      </c>
      <c r="F27" s="5">
        <f t="shared" si="0"/>
        <v>0.84800000000001319</v>
      </c>
      <c r="G27" s="6"/>
      <c r="H27" s="1">
        <v>2.2954500000000002</v>
      </c>
      <c r="I27" s="1">
        <v>2.2674099999999999</v>
      </c>
      <c r="J27" s="5">
        <f t="shared" si="1"/>
        <v>2.8040000000000287E-2</v>
      </c>
      <c r="K27" s="6"/>
      <c r="L27" s="1">
        <v>0.4299</v>
      </c>
      <c r="M27" s="1">
        <v>0.43140000000000001</v>
      </c>
      <c r="N27" s="8">
        <f t="shared" si="2"/>
        <v>-1.5000000000000013E-3</v>
      </c>
      <c r="O27" s="7"/>
      <c r="P27" s="1">
        <v>0.39550000000000002</v>
      </c>
      <c r="Q27" s="1">
        <v>0.39679999999999999</v>
      </c>
      <c r="R27" s="8">
        <f t="shared" si="3"/>
        <v>-1.2999999999999678E-3</v>
      </c>
    </row>
    <row r="28" spans="2:18" s="2" customFormat="1">
      <c r="B28">
        <v>0</v>
      </c>
      <c r="C28">
        <v>-1</v>
      </c>
      <c r="D28" s="1">
        <v>390.09899999999999</v>
      </c>
      <c r="E28" s="1">
        <v>389.55599999999998</v>
      </c>
      <c r="F28" s="5">
        <f t="shared" si="0"/>
        <v>0.54300000000000637</v>
      </c>
      <c r="G28" s="6"/>
      <c r="H28" s="1">
        <v>2.3321100000000001</v>
      </c>
      <c r="I28" s="1">
        <v>2.3234400000000002</v>
      </c>
      <c r="J28" s="5">
        <f t="shared" si="1"/>
        <v>8.6699999999999555E-3</v>
      </c>
      <c r="K28" s="6"/>
      <c r="L28" s="1">
        <v>0.42899999999999999</v>
      </c>
      <c r="M28" s="1">
        <v>0.42509999999999998</v>
      </c>
      <c r="N28" s="8">
        <f t="shared" si="2"/>
        <v>3.9000000000000146E-3</v>
      </c>
      <c r="O28" s="7"/>
      <c r="P28" s="1">
        <v>0.38750000000000001</v>
      </c>
      <c r="Q28" s="1">
        <v>0.38800000000000001</v>
      </c>
      <c r="R28" s="8">
        <f t="shared" si="3"/>
        <v>-5.0000000000000044E-4</v>
      </c>
    </row>
    <row r="29" spans="2:18" s="2" customFormat="1">
      <c r="B29">
        <v>-1</v>
      </c>
      <c r="C29">
        <v>-1</v>
      </c>
      <c r="D29" s="1">
        <v>380.51799999999997</v>
      </c>
      <c r="E29" s="1">
        <v>386.54399999999998</v>
      </c>
      <c r="F29" s="5">
        <f t="shared" si="0"/>
        <v>-6.0260000000000105</v>
      </c>
      <c r="G29" s="6"/>
      <c r="H29" s="1">
        <v>2.2942200000000001</v>
      </c>
      <c r="I29" s="1">
        <v>2.30281</v>
      </c>
      <c r="J29" s="5">
        <f t="shared" si="1"/>
        <v>-8.5899999999998755E-3</v>
      </c>
      <c r="K29" s="6"/>
      <c r="L29" s="1">
        <v>0.42970000000000003</v>
      </c>
      <c r="M29" s="1">
        <v>0.43140000000000001</v>
      </c>
      <c r="N29" s="8">
        <f t="shared" si="2"/>
        <v>-1.6999999999999793E-3</v>
      </c>
      <c r="O29" s="7"/>
      <c r="P29" s="1">
        <v>0.39040000000000002</v>
      </c>
      <c r="Q29" s="1">
        <v>0.39779999999999999</v>
      </c>
      <c r="R29" s="8">
        <f t="shared" si="3"/>
        <v>-7.3999999999999622E-3</v>
      </c>
    </row>
    <row r="30" spans="2:18" s="2" customFormat="1">
      <c r="B30">
        <v>-2</v>
      </c>
      <c r="C30">
        <v>-1</v>
      </c>
      <c r="D30" s="1">
        <v>377.74200000000002</v>
      </c>
      <c r="E30" s="1">
        <v>378.93200000000002</v>
      </c>
      <c r="F30" s="5">
        <f t="shared" si="0"/>
        <v>-1.1899999999999977</v>
      </c>
      <c r="G30" s="6"/>
      <c r="H30" s="1">
        <v>2.28742</v>
      </c>
      <c r="I30" s="1">
        <v>2.30314</v>
      </c>
      <c r="J30" s="5">
        <f t="shared" si="1"/>
        <v>-1.5719999999999956E-2</v>
      </c>
      <c r="K30" s="6"/>
      <c r="L30" s="1">
        <v>0.42699999999999999</v>
      </c>
      <c r="M30" s="1">
        <v>0.4219</v>
      </c>
      <c r="N30" s="8">
        <f t="shared" si="2"/>
        <v>5.0999999999999934E-3</v>
      </c>
      <c r="O30" s="7"/>
      <c r="P30" s="1">
        <v>0.38950000000000001</v>
      </c>
      <c r="Q30" s="1">
        <v>0.38169999999999998</v>
      </c>
      <c r="R30" s="8">
        <f t="shared" si="3"/>
        <v>7.8000000000000291E-3</v>
      </c>
    </row>
    <row r="31" spans="2:18" s="2" customFormat="1">
      <c r="B31">
        <v>-3</v>
      </c>
      <c r="C31">
        <v>-1</v>
      </c>
      <c r="D31" s="1">
        <v>382.66199999999998</v>
      </c>
      <c r="E31" s="1">
        <v>378.13600000000002</v>
      </c>
      <c r="F31" s="5">
        <f t="shared" si="0"/>
        <v>4.5259999999999536</v>
      </c>
      <c r="G31" s="6"/>
      <c r="H31" s="1">
        <v>2.3637800000000002</v>
      </c>
      <c r="I31" s="1">
        <v>2.3042899999999999</v>
      </c>
      <c r="J31" s="5">
        <f t="shared" si="1"/>
        <v>5.9490000000000265E-2</v>
      </c>
      <c r="K31" s="6"/>
      <c r="L31" s="1">
        <v>0.4128</v>
      </c>
      <c r="M31" s="1">
        <v>0.41970000000000002</v>
      </c>
      <c r="N31" s="8">
        <f t="shared" si="2"/>
        <v>-6.9000000000000172E-3</v>
      </c>
      <c r="O31" s="7"/>
      <c r="P31" s="1">
        <v>0.37580000000000002</v>
      </c>
      <c r="Q31" s="1">
        <v>0.38290000000000002</v>
      </c>
      <c r="R31" s="8">
        <f t="shared" si="3"/>
        <v>-7.0999999999999952E-3</v>
      </c>
    </row>
    <row r="32" spans="2:18" s="2" customFormat="1">
      <c r="B32">
        <v>-4</v>
      </c>
      <c r="C32">
        <v>-1</v>
      </c>
      <c r="D32" s="1">
        <v>376.67399999999998</v>
      </c>
      <c r="E32" s="1">
        <v>382.65800000000002</v>
      </c>
      <c r="F32" s="5">
        <f t="shared" si="0"/>
        <v>-5.9840000000000373</v>
      </c>
      <c r="G32" s="6"/>
      <c r="H32" s="1">
        <v>2.3279000000000001</v>
      </c>
      <c r="I32" s="1">
        <v>2.3376000000000001</v>
      </c>
      <c r="J32" s="5">
        <f t="shared" si="1"/>
        <v>-9.7000000000000419E-3</v>
      </c>
      <c r="K32" s="6"/>
      <c r="L32" s="1">
        <v>0.4153</v>
      </c>
      <c r="M32" s="1">
        <v>0.41499999999999998</v>
      </c>
      <c r="N32" s="8">
        <f t="shared" si="2"/>
        <v>3.0000000000002247E-4</v>
      </c>
      <c r="O32" s="7"/>
      <c r="P32" s="1">
        <v>0.37890000000000001</v>
      </c>
      <c r="Q32" s="1">
        <v>0.38400000000000001</v>
      </c>
      <c r="R32" s="8">
        <f t="shared" si="3"/>
        <v>-5.0999999999999934E-3</v>
      </c>
    </row>
    <row r="33" spans="2:18" s="2" customFormat="1">
      <c r="B33">
        <v>-5</v>
      </c>
      <c r="C33">
        <v>-1</v>
      </c>
      <c r="D33" s="1">
        <v>378.786</v>
      </c>
      <c r="E33" s="1">
        <v>378.45699999999999</v>
      </c>
      <c r="F33" s="5">
        <f t="shared" si="0"/>
        <v>0.32900000000000773</v>
      </c>
      <c r="G33" s="6"/>
      <c r="H33" s="1">
        <v>2.35629</v>
      </c>
      <c r="I33" s="1">
        <v>2.2978100000000001</v>
      </c>
      <c r="J33" s="5">
        <f t="shared" si="1"/>
        <v>5.8479999999999865E-2</v>
      </c>
      <c r="K33" s="6"/>
      <c r="L33" s="1">
        <v>0.4133</v>
      </c>
      <c r="M33" s="1">
        <v>0.4194</v>
      </c>
      <c r="N33" s="8">
        <f t="shared" si="2"/>
        <v>-6.0999999999999943E-3</v>
      </c>
      <c r="O33" s="7"/>
      <c r="P33" s="1">
        <v>0.37280000000000002</v>
      </c>
      <c r="Q33" s="1">
        <v>0.38219999999999998</v>
      </c>
      <c r="R33" s="8">
        <f t="shared" si="3"/>
        <v>-9.3999999999999639E-3</v>
      </c>
    </row>
    <row r="34" spans="2:18" s="2" customFormat="1">
      <c r="B34">
        <v>-5</v>
      </c>
      <c r="C34">
        <v>0</v>
      </c>
      <c r="D34" s="1">
        <v>373.33300000000003</v>
      </c>
      <c r="E34" s="1">
        <v>371.22800000000001</v>
      </c>
      <c r="F34" s="5">
        <f t="shared" si="0"/>
        <v>2.1050000000000182</v>
      </c>
      <c r="G34" s="6"/>
      <c r="H34" s="1">
        <v>2.35711</v>
      </c>
      <c r="I34" s="1">
        <v>2.26105</v>
      </c>
      <c r="J34" s="5">
        <f t="shared" si="1"/>
        <v>9.6060000000000034E-2</v>
      </c>
      <c r="K34" s="6"/>
      <c r="L34" s="1">
        <v>0.41620000000000001</v>
      </c>
      <c r="M34" s="1">
        <v>0.42120000000000002</v>
      </c>
      <c r="N34" s="8">
        <f t="shared" si="2"/>
        <v>-5.0000000000000044E-3</v>
      </c>
      <c r="O34" s="7"/>
      <c r="P34" s="1">
        <v>0.37380000000000002</v>
      </c>
      <c r="Q34" s="1">
        <v>0.38450000000000001</v>
      </c>
      <c r="R34" s="8">
        <f t="shared" si="3"/>
        <v>-1.0699999999999987E-2</v>
      </c>
    </row>
    <row r="35" spans="2:18" s="2" customFormat="1">
      <c r="B35">
        <v>-4</v>
      </c>
      <c r="C35">
        <v>0</v>
      </c>
      <c r="D35" s="1">
        <v>356.06900000000002</v>
      </c>
      <c r="E35" s="1">
        <v>366.56799999999998</v>
      </c>
      <c r="F35" s="5">
        <f t="shared" si="0"/>
        <v>-10.498999999999967</v>
      </c>
      <c r="G35" s="6"/>
      <c r="H35" s="1">
        <v>2.2992400000000002</v>
      </c>
      <c r="I35" s="1">
        <v>2.2549399999999999</v>
      </c>
      <c r="J35" s="5">
        <f t="shared" si="1"/>
        <v>4.4300000000000228E-2</v>
      </c>
      <c r="K35" s="6"/>
      <c r="L35" s="1">
        <v>0.41920000000000002</v>
      </c>
      <c r="M35" s="1">
        <v>0.41860000000000003</v>
      </c>
      <c r="N35" s="8">
        <f t="shared" si="2"/>
        <v>5.9999999999998943E-4</v>
      </c>
      <c r="O35" s="7"/>
      <c r="P35" s="1">
        <v>0.38329999999999997</v>
      </c>
      <c r="Q35" s="1">
        <v>0.38290000000000002</v>
      </c>
      <c r="R35" s="8">
        <f t="shared" si="3"/>
        <v>3.9999999999995595E-4</v>
      </c>
    </row>
    <row r="36" spans="2:18" s="2" customFormat="1">
      <c r="B36">
        <v>-3</v>
      </c>
      <c r="C36">
        <v>0</v>
      </c>
      <c r="D36" s="1">
        <v>370.29</v>
      </c>
      <c r="E36" s="1">
        <v>378.733</v>
      </c>
      <c r="F36" s="5">
        <f t="shared" si="0"/>
        <v>-8.4429999999999836</v>
      </c>
      <c r="G36" s="6"/>
      <c r="H36" s="1">
        <v>2.3042899999999999</v>
      </c>
      <c r="I36" s="1">
        <v>2.3188</v>
      </c>
      <c r="J36" s="5">
        <f t="shared" si="1"/>
        <v>-1.4510000000000023E-2</v>
      </c>
      <c r="K36" s="6"/>
      <c r="L36" s="1">
        <v>0.4239</v>
      </c>
      <c r="M36" s="1">
        <v>0.42020000000000002</v>
      </c>
      <c r="N36" s="8">
        <f t="shared" si="2"/>
        <v>3.6999999999999811E-3</v>
      </c>
      <c r="O36" s="7"/>
      <c r="P36" s="1">
        <v>0.38740000000000002</v>
      </c>
      <c r="Q36" s="1">
        <v>0.3821</v>
      </c>
      <c r="R36" s="8">
        <f t="shared" si="3"/>
        <v>5.3000000000000269E-3</v>
      </c>
    </row>
    <row r="37" spans="2:18" s="2" customFormat="1">
      <c r="B37">
        <v>-2</v>
      </c>
      <c r="C37">
        <v>0</v>
      </c>
      <c r="D37" s="1">
        <v>368.68599999999998</v>
      </c>
      <c r="E37" s="1">
        <v>375.38299999999998</v>
      </c>
      <c r="F37" s="5">
        <f t="shared" si="0"/>
        <v>-6.6970000000000027</v>
      </c>
      <c r="G37" s="6"/>
      <c r="H37" s="1">
        <v>2.3034699999999999</v>
      </c>
      <c r="I37" s="1">
        <v>2.27142</v>
      </c>
      <c r="J37" s="5">
        <f t="shared" si="1"/>
        <v>3.2049999999999912E-2</v>
      </c>
      <c r="K37" s="6"/>
      <c r="L37" s="1">
        <v>0.42380000000000001</v>
      </c>
      <c r="M37" s="1">
        <v>0.42470000000000002</v>
      </c>
      <c r="N37" s="8">
        <f t="shared" si="2"/>
        <v>-9.000000000000119E-4</v>
      </c>
      <c r="O37" s="7"/>
      <c r="P37" s="1">
        <v>0.38479999999999998</v>
      </c>
      <c r="Q37" s="1">
        <v>0.38990000000000002</v>
      </c>
      <c r="R37" s="8">
        <f t="shared" si="3"/>
        <v>-5.1000000000000489E-3</v>
      </c>
    </row>
    <row r="38" spans="2:18" s="2" customFormat="1">
      <c r="B38">
        <v>-1</v>
      </c>
      <c r="C38">
        <v>0</v>
      </c>
      <c r="D38" s="1">
        <v>378.50900000000001</v>
      </c>
      <c r="E38" s="1">
        <v>385.31599999999997</v>
      </c>
      <c r="F38" s="5">
        <f t="shared" si="0"/>
        <v>-6.8069999999999595</v>
      </c>
      <c r="G38" s="6"/>
      <c r="H38" s="1">
        <v>2.2718099999999999</v>
      </c>
      <c r="I38" s="1">
        <v>2.32151</v>
      </c>
      <c r="J38" s="5">
        <f t="shared" si="1"/>
        <v>-4.9700000000000077E-2</v>
      </c>
      <c r="K38" s="6"/>
      <c r="L38" s="1">
        <v>0.43180000000000002</v>
      </c>
      <c r="M38" s="1">
        <v>0.42209999999999998</v>
      </c>
      <c r="N38" s="8">
        <f t="shared" si="2"/>
        <v>9.7000000000000419E-3</v>
      </c>
      <c r="O38" s="7"/>
      <c r="P38" s="1">
        <v>0.39340000000000003</v>
      </c>
      <c r="Q38" s="1">
        <v>0.38219999999999998</v>
      </c>
      <c r="R38" s="8">
        <f t="shared" si="3"/>
        <v>1.1200000000000043E-2</v>
      </c>
    </row>
    <row r="39" spans="2:18" s="2" customFormat="1">
      <c r="B39">
        <v>0</v>
      </c>
      <c r="C39">
        <v>0</v>
      </c>
      <c r="D39" s="1">
        <v>383.46499999999997</v>
      </c>
      <c r="E39" s="1">
        <v>387.887</v>
      </c>
      <c r="F39" s="5">
        <f t="shared" si="0"/>
        <v>-4.4220000000000255</v>
      </c>
      <c r="G39" s="6"/>
      <c r="H39" s="1">
        <v>2.3311299999999999</v>
      </c>
      <c r="I39" s="1">
        <v>2.31867</v>
      </c>
      <c r="J39" s="5">
        <f t="shared" si="1"/>
        <v>1.2459999999999916E-2</v>
      </c>
      <c r="K39" s="6"/>
      <c r="L39" s="1">
        <v>0.43159999999999998</v>
      </c>
      <c r="M39" s="1">
        <v>0.42799999999999999</v>
      </c>
      <c r="N39" s="8">
        <f t="shared" si="2"/>
        <v>3.5999999999999921E-3</v>
      </c>
      <c r="O39" s="7"/>
      <c r="P39" s="1">
        <v>0.39340000000000003</v>
      </c>
      <c r="Q39" s="1">
        <v>0.39290000000000003</v>
      </c>
      <c r="R39" s="8">
        <f t="shared" si="3"/>
        <v>5.0000000000000044E-4</v>
      </c>
    </row>
    <row r="40" spans="2:18" s="2" customFormat="1">
      <c r="B40">
        <v>1</v>
      </c>
      <c r="C40">
        <v>0</v>
      </c>
      <c r="D40" s="1">
        <v>380.154</v>
      </c>
      <c r="E40" s="1">
        <v>382.23599999999999</v>
      </c>
      <c r="F40" s="5">
        <f t="shared" si="0"/>
        <v>-2.0819999999999936</v>
      </c>
      <c r="G40" s="6"/>
      <c r="H40" s="1">
        <v>2.3002799999999999</v>
      </c>
      <c r="I40" s="1">
        <v>2.2933500000000002</v>
      </c>
      <c r="J40" s="5">
        <f t="shared" si="1"/>
        <v>6.9299999999996587E-3</v>
      </c>
      <c r="K40" s="6"/>
      <c r="L40" s="1">
        <v>0.42899999999999999</v>
      </c>
      <c r="M40" s="1">
        <v>0.43280000000000002</v>
      </c>
      <c r="N40" s="8">
        <f t="shared" si="2"/>
        <v>-3.8000000000000256E-3</v>
      </c>
      <c r="O40" s="7"/>
      <c r="P40" s="1">
        <v>0.39389999999999997</v>
      </c>
      <c r="Q40" s="1">
        <v>0.39779999999999999</v>
      </c>
      <c r="R40" s="8">
        <f t="shared" si="3"/>
        <v>-3.9000000000000146E-3</v>
      </c>
    </row>
    <row r="41" spans="2:18" s="2" customFormat="1">
      <c r="B41">
        <v>2</v>
      </c>
      <c r="C41">
        <v>0</v>
      </c>
      <c r="D41" s="1">
        <v>376.58300000000003</v>
      </c>
      <c r="E41" s="1">
        <v>376.35300000000001</v>
      </c>
      <c r="F41" s="5">
        <f t="shared" si="0"/>
        <v>0.23000000000001819</v>
      </c>
      <c r="G41" s="6"/>
      <c r="H41" s="1">
        <v>2.30186</v>
      </c>
      <c r="I41" s="1">
        <v>2.2875999999999999</v>
      </c>
      <c r="J41" s="5">
        <f t="shared" si="1"/>
        <v>1.4260000000000161E-2</v>
      </c>
      <c r="K41" s="6"/>
      <c r="L41" s="1">
        <v>0.42970000000000003</v>
      </c>
      <c r="M41" s="1">
        <v>0.42309999999999998</v>
      </c>
      <c r="N41" s="8">
        <f t="shared" si="2"/>
        <v>6.6000000000000503E-3</v>
      </c>
      <c r="O41" s="7"/>
      <c r="P41" s="1">
        <v>0.39340000000000003</v>
      </c>
      <c r="Q41" s="1">
        <v>0.38400000000000001</v>
      </c>
      <c r="R41" s="8">
        <f t="shared" si="3"/>
        <v>9.4000000000000195E-3</v>
      </c>
    </row>
    <row r="42" spans="2:18" s="2" customFormat="1">
      <c r="B42">
        <v>3</v>
      </c>
      <c r="C42">
        <v>0</v>
      </c>
      <c r="D42" s="1">
        <v>357.625</v>
      </c>
      <c r="E42" s="1">
        <v>371.21</v>
      </c>
      <c r="F42" s="5">
        <f t="shared" si="0"/>
        <v>-13.58499999999998</v>
      </c>
      <c r="G42" s="6"/>
      <c r="H42" s="1">
        <v>2.2420200000000001</v>
      </c>
      <c r="I42" s="1">
        <v>2.2892700000000001</v>
      </c>
      <c r="J42" s="5">
        <f t="shared" si="1"/>
        <v>-4.7250000000000014E-2</v>
      </c>
      <c r="K42" s="6"/>
      <c r="L42" s="1">
        <v>0.42920000000000003</v>
      </c>
      <c r="M42" s="1">
        <v>0.41549999999999998</v>
      </c>
      <c r="N42" s="8">
        <f t="shared" si="2"/>
        <v>1.3700000000000045E-2</v>
      </c>
      <c r="O42" s="7"/>
      <c r="P42" s="1">
        <v>0.39190000000000003</v>
      </c>
      <c r="Q42" s="1">
        <v>0.38040000000000002</v>
      </c>
      <c r="R42" s="8">
        <f t="shared" si="3"/>
        <v>1.150000000000001E-2</v>
      </c>
    </row>
    <row r="43" spans="2:18" s="2" customFormat="1">
      <c r="B43">
        <v>4</v>
      </c>
      <c r="C43">
        <v>0</v>
      </c>
      <c r="D43" s="1">
        <v>386.71600000000001</v>
      </c>
      <c r="E43" s="1">
        <v>387.17599999999999</v>
      </c>
      <c r="F43" s="5">
        <f t="shared" si="0"/>
        <v>-0.45999999999997954</v>
      </c>
      <c r="G43" s="6"/>
      <c r="H43" s="1">
        <v>2.3455300000000001</v>
      </c>
      <c r="I43" s="1">
        <v>2.3632200000000001</v>
      </c>
      <c r="J43" s="5">
        <f t="shared" si="1"/>
        <v>-1.7689999999999984E-2</v>
      </c>
      <c r="K43" s="6"/>
      <c r="L43" s="1">
        <v>0.42020000000000002</v>
      </c>
      <c r="M43" s="1">
        <v>0.4173</v>
      </c>
      <c r="N43" s="8">
        <f t="shared" si="2"/>
        <v>2.9000000000000137E-3</v>
      </c>
      <c r="O43" s="7"/>
      <c r="P43" s="1">
        <v>0.3851</v>
      </c>
      <c r="Q43" s="1">
        <v>0.38340000000000002</v>
      </c>
      <c r="R43" s="8">
        <f t="shared" si="3"/>
        <v>1.6999999999999793E-3</v>
      </c>
    </row>
    <row r="44" spans="2:18" s="2" customFormat="1">
      <c r="B44">
        <v>5</v>
      </c>
      <c r="C44">
        <v>0</v>
      </c>
      <c r="D44" s="1">
        <v>374.005</v>
      </c>
      <c r="E44" s="1">
        <v>376.12299999999999</v>
      </c>
      <c r="F44" s="5">
        <f t="shared" si="0"/>
        <v>-2.117999999999995</v>
      </c>
      <c r="G44" s="6"/>
      <c r="H44" s="1">
        <v>2.3127800000000001</v>
      </c>
      <c r="I44" s="1">
        <v>2.3564099999999999</v>
      </c>
      <c r="J44" s="5">
        <f t="shared" si="1"/>
        <v>-4.3629999999999836E-2</v>
      </c>
      <c r="K44" s="6"/>
      <c r="L44" s="1">
        <v>0.4133</v>
      </c>
      <c r="M44" s="1">
        <v>0.40870000000000001</v>
      </c>
      <c r="N44" s="8">
        <f t="shared" si="2"/>
        <v>4.599999999999993E-3</v>
      </c>
      <c r="O44" s="7"/>
      <c r="P44" s="1">
        <v>0.37330000000000002</v>
      </c>
      <c r="Q44" s="1">
        <v>0.37180000000000002</v>
      </c>
      <c r="R44" s="8">
        <f t="shared" si="3"/>
        <v>1.5000000000000013E-3</v>
      </c>
    </row>
    <row r="45" spans="2:18" s="2" customFormat="1">
      <c r="B45">
        <v>5</v>
      </c>
      <c r="C45">
        <v>1</v>
      </c>
      <c r="D45" s="1">
        <v>287.70999999999998</v>
      </c>
      <c r="E45" s="1">
        <v>300.46199999999999</v>
      </c>
      <c r="F45" s="5">
        <f t="shared" si="0"/>
        <v>-12.75200000000001</v>
      </c>
      <c r="G45" s="6"/>
      <c r="H45" s="1">
        <v>2.02155</v>
      </c>
      <c r="I45" s="1">
        <v>2.0186000000000002</v>
      </c>
      <c r="J45" s="5">
        <f t="shared" si="1"/>
        <v>2.9499999999997861E-3</v>
      </c>
      <c r="K45" s="6"/>
      <c r="L45" s="1">
        <v>0.41310000000000002</v>
      </c>
      <c r="M45" s="1">
        <v>0.4214</v>
      </c>
      <c r="N45" s="8">
        <f t="shared" si="2"/>
        <v>-8.2999999999999741E-3</v>
      </c>
      <c r="O45" s="7"/>
      <c r="P45" s="1">
        <v>0.377</v>
      </c>
      <c r="Q45" s="1">
        <v>0.38159999999999999</v>
      </c>
      <c r="R45" s="8">
        <f t="shared" si="3"/>
        <v>-4.599999999999993E-3</v>
      </c>
    </row>
    <row r="46" spans="2:18" s="2" customFormat="1">
      <c r="B46">
        <v>4</v>
      </c>
      <c r="C46">
        <v>1</v>
      </c>
      <c r="D46" s="1">
        <v>170.024</v>
      </c>
      <c r="E46" s="1">
        <v>255.47200000000001</v>
      </c>
      <c r="F46" s="5">
        <f t="shared" si="0"/>
        <v>-85.448000000000008</v>
      </c>
      <c r="G46" s="6"/>
      <c r="H46" s="1">
        <v>1.8491299999999999</v>
      </c>
      <c r="I46" s="1">
        <v>1.86456</v>
      </c>
      <c r="J46" s="5">
        <f t="shared" si="1"/>
        <v>-1.5430000000000055E-2</v>
      </c>
      <c r="K46" s="6"/>
      <c r="L46" s="1">
        <v>0.41139999999999999</v>
      </c>
      <c r="M46" s="1">
        <v>0.42149999999999999</v>
      </c>
      <c r="N46" s="8">
        <f t="shared" si="2"/>
        <v>-1.0099999999999998E-2</v>
      </c>
      <c r="O46" s="7"/>
      <c r="P46" s="1">
        <v>0.37240000000000001</v>
      </c>
      <c r="Q46" s="1">
        <v>0.38400000000000001</v>
      </c>
      <c r="R46" s="8">
        <f t="shared" si="3"/>
        <v>-1.1599999999999999E-2</v>
      </c>
    </row>
    <row r="47" spans="2:18" s="2" customFormat="1">
      <c r="B47">
        <v>3</v>
      </c>
      <c r="C47">
        <v>1</v>
      </c>
      <c r="D47" s="1">
        <v>135.46100000000001</v>
      </c>
      <c r="E47" s="1">
        <v>123.158</v>
      </c>
      <c r="F47" s="5">
        <f t="shared" si="0"/>
        <v>12.303000000000011</v>
      </c>
      <c r="G47" s="6"/>
      <c r="H47" s="1">
        <v>1.1035299999999999</v>
      </c>
      <c r="I47" s="1">
        <v>1.08212</v>
      </c>
      <c r="J47" s="5">
        <f t="shared" si="1"/>
        <v>2.1409999999999929E-2</v>
      </c>
      <c r="K47" s="6"/>
      <c r="L47" s="1">
        <v>0.41360000000000002</v>
      </c>
      <c r="M47" s="1">
        <v>0.42120000000000002</v>
      </c>
      <c r="N47" s="8">
        <f t="shared" si="2"/>
        <v>-7.5999999999999956E-3</v>
      </c>
      <c r="O47" s="7"/>
      <c r="P47" s="1">
        <v>0.37380000000000002</v>
      </c>
      <c r="Q47" s="1">
        <v>0.3866</v>
      </c>
      <c r="R47" s="8">
        <f t="shared" si="3"/>
        <v>-1.2799999999999978E-2</v>
      </c>
    </row>
    <row r="48" spans="2:18" s="2" customFormat="1">
      <c r="B48">
        <v>2</v>
      </c>
      <c r="C48">
        <v>1</v>
      </c>
      <c r="D48" s="1">
        <v>383.86700000000002</v>
      </c>
      <c r="E48" s="1">
        <v>385.69099999999997</v>
      </c>
      <c r="F48" s="5">
        <f t="shared" si="0"/>
        <v>-1.8239999999999554</v>
      </c>
      <c r="G48" s="6"/>
      <c r="H48" s="1">
        <v>2.31481</v>
      </c>
      <c r="I48" s="1">
        <v>2.3291200000000001</v>
      </c>
      <c r="J48" s="5">
        <f t="shared" si="1"/>
        <v>-1.4310000000000045E-2</v>
      </c>
      <c r="K48" s="6"/>
      <c r="L48" s="1">
        <v>0.42509999999999998</v>
      </c>
      <c r="M48" s="1">
        <v>0.42209999999999998</v>
      </c>
      <c r="N48" s="8">
        <f t="shared" si="2"/>
        <v>3.0000000000000027E-3</v>
      </c>
      <c r="O48" s="7"/>
      <c r="P48" s="1">
        <v>0.38869999999999999</v>
      </c>
      <c r="Q48" s="1">
        <v>0.38869999999999999</v>
      </c>
      <c r="R48" s="8">
        <f t="shared" si="3"/>
        <v>0</v>
      </c>
    </row>
    <row r="49" spans="2:18" s="2" customFormat="1">
      <c r="B49">
        <v>1</v>
      </c>
      <c r="C49">
        <v>1</v>
      </c>
      <c r="D49" s="1">
        <v>375.11200000000002</v>
      </c>
      <c r="E49" s="1">
        <v>374.61500000000001</v>
      </c>
      <c r="F49" s="5">
        <f t="shared" si="0"/>
        <v>0.4970000000000141</v>
      </c>
      <c r="G49" s="6"/>
      <c r="H49" s="1">
        <v>2.3074499999999998</v>
      </c>
      <c r="I49" s="1">
        <v>2.25345</v>
      </c>
      <c r="J49" s="5">
        <f t="shared" si="1"/>
        <v>5.3999999999999826E-2</v>
      </c>
      <c r="K49" s="6"/>
      <c r="L49" s="1">
        <v>0.42380000000000001</v>
      </c>
      <c r="M49" s="1">
        <v>0.43440000000000001</v>
      </c>
      <c r="N49" s="8">
        <f t="shared" si="2"/>
        <v>-1.0599999999999998E-2</v>
      </c>
      <c r="O49" s="7"/>
      <c r="P49" s="1">
        <v>0.39090000000000003</v>
      </c>
      <c r="Q49" s="1">
        <v>0.39779999999999999</v>
      </c>
      <c r="R49" s="8">
        <f t="shared" si="3"/>
        <v>-6.8999999999999617E-3</v>
      </c>
    </row>
    <row r="50" spans="2:18" s="2" customFormat="1">
      <c r="B50">
        <v>0</v>
      </c>
      <c r="C50">
        <v>1</v>
      </c>
      <c r="D50" s="1">
        <v>369.99599999999998</v>
      </c>
      <c r="E50" s="1">
        <v>374.89</v>
      </c>
      <c r="F50" s="5">
        <f t="shared" si="0"/>
        <v>-4.8940000000000055</v>
      </c>
      <c r="G50" s="6"/>
      <c r="H50" s="1">
        <v>2.2763</v>
      </c>
      <c r="I50" s="1">
        <v>2.2682500000000001</v>
      </c>
      <c r="J50" s="5">
        <f t="shared" si="1"/>
        <v>8.0499999999998906E-3</v>
      </c>
      <c r="K50" s="6"/>
      <c r="L50" s="1">
        <v>0.42480000000000001</v>
      </c>
      <c r="M50" s="1">
        <v>0.43140000000000001</v>
      </c>
      <c r="N50" s="8">
        <f t="shared" si="2"/>
        <v>-6.5999999999999948E-3</v>
      </c>
      <c r="O50" s="7"/>
      <c r="P50" s="1">
        <v>0.3851</v>
      </c>
      <c r="Q50" s="1">
        <v>0.3972</v>
      </c>
      <c r="R50" s="8">
        <f t="shared" si="3"/>
        <v>-1.21E-2</v>
      </c>
    </row>
    <row r="51" spans="2:18" s="2" customFormat="1">
      <c r="B51">
        <v>-1</v>
      </c>
      <c r="C51">
        <v>1</v>
      </c>
      <c r="D51" s="1">
        <v>374.43400000000003</v>
      </c>
      <c r="E51" s="1">
        <v>377.52600000000001</v>
      </c>
      <c r="F51" s="5">
        <f t="shared" si="0"/>
        <v>-3.0919999999999845</v>
      </c>
      <c r="G51" s="6"/>
      <c r="H51" s="1">
        <v>2.3325999999999998</v>
      </c>
      <c r="I51" s="1">
        <v>2.3156400000000001</v>
      </c>
      <c r="J51" s="5">
        <f t="shared" si="1"/>
        <v>1.6959999999999642E-2</v>
      </c>
      <c r="K51" s="6"/>
      <c r="L51" s="1">
        <v>0.42209999999999998</v>
      </c>
      <c r="M51" s="1">
        <v>0.42159999999999997</v>
      </c>
      <c r="N51" s="8">
        <f t="shared" si="2"/>
        <v>5.0000000000000044E-4</v>
      </c>
      <c r="O51" s="7"/>
      <c r="P51" s="1">
        <v>0.3861</v>
      </c>
      <c r="Q51" s="1">
        <v>0.38869999999999999</v>
      </c>
      <c r="R51" s="8">
        <f t="shared" si="3"/>
        <v>-2.5999999999999912E-3</v>
      </c>
    </row>
    <row r="52" spans="2:18" s="2" customFormat="1">
      <c r="B52">
        <v>-2</v>
      </c>
      <c r="C52">
        <v>1</v>
      </c>
      <c r="D52" s="1">
        <v>366.40100000000001</v>
      </c>
      <c r="E52" s="1">
        <v>376.86099999999999</v>
      </c>
      <c r="F52" s="5">
        <f t="shared" si="0"/>
        <v>-10.45999999999998</v>
      </c>
      <c r="G52" s="6"/>
      <c r="H52" s="1">
        <v>2.3341599999999998</v>
      </c>
      <c r="I52" s="1">
        <v>2.30403</v>
      </c>
      <c r="J52" s="5">
        <f t="shared" si="1"/>
        <v>3.0129999999999768E-2</v>
      </c>
      <c r="K52" s="6"/>
      <c r="L52" s="1">
        <v>0.4168</v>
      </c>
      <c r="M52" s="1">
        <v>0.42380000000000001</v>
      </c>
      <c r="N52" s="8">
        <f t="shared" si="2"/>
        <v>-7.0000000000000062E-3</v>
      </c>
      <c r="O52" s="7"/>
      <c r="P52" s="1">
        <v>0.38290000000000002</v>
      </c>
      <c r="Q52" s="1">
        <v>0.38869999999999999</v>
      </c>
      <c r="R52" s="8">
        <f t="shared" si="3"/>
        <v>-5.7999999999999718E-3</v>
      </c>
    </row>
    <row r="53" spans="2:18" s="2" customFormat="1">
      <c r="B53">
        <v>-3</v>
      </c>
      <c r="C53">
        <v>1</v>
      </c>
      <c r="D53" s="1">
        <v>388.02800000000002</v>
      </c>
      <c r="E53" s="1">
        <v>386.68</v>
      </c>
      <c r="F53" s="5">
        <f t="shared" si="0"/>
        <v>1.3480000000000132</v>
      </c>
      <c r="G53" s="6"/>
      <c r="H53" s="1">
        <v>2.37107</v>
      </c>
      <c r="I53" s="1">
        <v>2.3401200000000002</v>
      </c>
      <c r="J53" s="5">
        <f t="shared" si="1"/>
        <v>3.0949999999999811E-2</v>
      </c>
      <c r="K53" s="6"/>
      <c r="L53" s="1">
        <v>0.4138</v>
      </c>
      <c r="M53" s="1">
        <v>0.42580000000000001</v>
      </c>
      <c r="N53" s="8">
        <f t="shared" si="2"/>
        <v>-1.2000000000000011E-2</v>
      </c>
      <c r="O53" s="7"/>
      <c r="P53" s="1">
        <v>0.37230000000000002</v>
      </c>
      <c r="Q53" s="1">
        <v>0.39410000000000001</v>
      </c>
      <c r="R53" s="8">
        <f t="shared" si="3"/>
        <v>-2.1799999999999986E-2</v>
      </c>
    </row>
    <row r="54" spans="2:18" s="2" customFormat="1">
      <c r="B54">
        <v>-4</v>
      </c>
      <c r="C54">
        <v>1</v>
      </c>
      <c r="D54" s="1">
        <v>382.69499999999999</v>
      </c>
      <c r="E54" s="1">
        <v>377.05</v>
      </c>
      <c r="F54" s="5">
        <f t="shared" si="0"/>
        <v>5.6449999999999818</v>
      </c>
      <c r="G54" s="6"/>
      <c r="H54" s="1">
        <v>2.35107</v>
      </c>
      <c r="I54" s="1">
        <v>2.29237</v>
      </c>
      <c r="J54" s="5">
        <f t="shared" si="1"/>
        <v>5.8699999999999974E-2</v>
      </c>
      <c r="K54" s="6"/>
      <c r="L54" s="1">
        <v>0.41489999999999999</v>
      </c>
      <c r="M54" s="1">
        <v>0.42599999999999999</v>
      </c>
      <c r="N54" s="8">
        <f t="shared" si="2"/>
        <v>-1.1099999999999999E-2</v>
      </c>
      <c r="O54" s="7"/>
      <c r="P54" s="1">
        <v>0.377</v>
      </c>
      <c r="Q54" s="1">
        <v>0.39389999999999997</v>
      </c>
      <c r="R54" s="8">
        <f t="shared" si="3"/>
        <v>-1.6899999999999971E-2</v>
      </c>
    </row>
    <row r="55" spans="2:18" s="2" customFormat="1">
      <c r="B55">
        <v>-5</v>
      </c>
      <c r="C55">
        <v>1</v>
      </c>
      <c r="D55" s="1">
        <v>368.41699999999997</v>
      </c>
      <c r="E55" s="1">
        <v>370.68099999999998</v>
      </c>
      <c r="F55" s="5">
        <f t="shared" si="0"/>
        <v>-2.26400000000001</v>
      </c>
      <c r="G55" s="6"/>
      <c r="H55" s="1">
        <v>2.30701</v>
      </c>
      <c r="I55" s="1">
        <v>2.2579699999999998</v>
      </c>
      <c r="J55" s="5">
        <f t="shared" si="1"/>
        <v>4.9040000000000195E-2</v>
      </c>
      <c r="K55" s="6"/>
      <c r="L55" s="1">
        <v>0.41909999999999997</v>
      </c>
      <c r="M55" s="1">
        <v>0.42409999999999998</v>
      </c>
      <c r="N55" s="8">
        <f t="shared" si="2"/>
        <v>-5.0000000000000044E-3</v>
      </c>
      <c r="O55" s="7"/>
      <c r="P55" s="1">
        <v>0.38140000000000002</v>
      </c>
      <c r="Q55" s="1">
        <v>0.39</v>
      </c>
      <c r="R55" s="8">
        <f t="shared" si="3"/>
        <v>-8.5999999999999965E-3</v>
      </c>
    </row>
    <row r="56" spans="2:18" s="2" customFormat="1">
      <c r="B56">
        <v>-4</v>
      </c>
      <c r="C56">
        <v>2</v>
      </c>
      <c r="D56" s="1">
        <v>365.44200000000001</v>
      </c>
      <c r="E56" s="1">
        <v>369.88200000000001</v>
      </c>
      <c r="F56" s="5">
        <f t="shared" si="0"/>
        <v>-4.4399999999999977</v>
      </c>
      <c r="G56" s="6"/>
      <c r="H56" s="1">
        <v>2.2782100000000001</v>
      </c>
      <c r="I56" s="1">
        <v>2.2808600000000001</v>
      </c>
      <c r="J56" s="5">
        <f t="shared" si="1"/>
        <v>-2.6500000000000412E-3</v>
      </c>
      <c r="K56" s="6"/>
      <c r="L56" s="1">
        <v>0.42649999999999999</v>
      </c>
      <c r="M56" s="1">
        <v>0.42020000000000002</v>
      </c>
      <c r="N56" s="8">
        <f t="shared" si="2"/>
        <v>6.2999999999999723E-3</v>
      </c>
      <c r="O56" s="7"/>
      <c r="P56" s="1">
        <v>0.38800000000000001</v>
      </c>
      <c r="Q56" s="1">
        <v>0.38629999999999998</v>
      </c>
      <c r="R56" s="8">
        <f t="shared" si="3"/>
        <v>1.7000000000000348E-3</v>
      </c>
    </row>
    <row r="57" spans="2:18" s="2" customFormat="1">
      <c r="B57">
        <v>-3</v>
      </c>
      <c r="C57">
        <v>2</v>
      </c>
      <c r="D57" s="1">
        <v>342.23599999999999</v>
      </c>
      <c r="E57" s="1">
        <v>345.72199999999998</v>
      </c>
      <c r="F57" s="5">
        <f t="shared" si="0"/>
        <v>-3.48599999999999</v>
      </c>
      <c r="G57" s="6"/>
      <c r="H57" s="1">
        <v>2.2178200000000001</v>
      </c>
      <c r="I57" s="1">
        <v>2.1996600000000002</v>
      </c>
      <c r="J57" s="5">
        <f t="shared" si="1"/>
        <v>1.8159999999999954E-2</v>
      </c>
      <c r="K57" s="6"/>
      <c r="L57" s="1">
        <v>0.41959999999999997</v>
      </c>
      <c r="M57" s="1">
        <v>0.41839999999999999</v>
      </c>
      <c r="N57" s="8">
        <f t="shared" si="2"/>
        <v>1.1999999999999789E-3</v>
      </c>
      <c r="O57" s="7"/>
      <c r="P57" s="1">
        <v>0.38140000000000002</v>
      </c>
      <c r="Q57" s="1">
        <v>0.38650000000000001</v>
      </c>
      <c r="R57" s="8">
        <f t="shared" si="3"/>
        <v>-5.0999999999999934E-3</v>
      </c>
    </row>
    <row r="58" spans="2:18" s="2" customFormat="1">
      <c r="B58">
        <v>-2</v>
      </c>
      <c r="C58">
        <v>2</v>
      </c>
      <c r="D58" s="1">
        <v>387.17399999999998</v>
      </c>
      <c r="E58" s="1">
        <v>387.57</v>
      </c>
      <c r="F58" s="5">
        <f t="shared" si="0"/>
        <v>-0.39600000000001501</v>
      </c>
      <c r="G58" s="6"/>
      <c r="H58" s="1">
        <v>2.35819</v>
      </c>
      <c r="I58" s="1">
        <v>2.3678499999999998</v>
      </c>
      <c r="J58" s="5">
        <f t="shared" si="1"/>
        <v>-9.6599999999997799E-3</v>
      </c>
      <c r="K58" s="6"/>
      <c r="L58" s="1">
        <v>0.41360000000000002</v>
      </c>
      <c r="M58" s="1">
        <v>0.41470000000000001</v>
      </c>
      <c r="N58" s="8">
        <f t="shared" si="2"/>
        <v>-1.0999999999999899E-3</v>
      </c>
      <c r="O58" s="7"/>
      <c r="P58" s="1">
        <v>0.38019999999999998</v>
      </c>
      <c r="Q58" s="1">
        <v>0.37680000000000002</v>
      </c>
      <c r="R58" s="8">
        <f t="shared" si="3"/>
        <v>3.3999999999999586E-3</v>
      </c>
    </row>
    <row r="59" spans="2:18" s="2" customFormat="1">
      <c r="B59">
        <v>-1</v>
      </c>
      <c r="C59">
        <v>2</v>
      </c>
      <c r="D59" s="1">
        <v>371.57499999999999</v>
      </c>
      <c r="E59" s="1">
        <v>379.44200000000001</v>
      </c>
      <c r="F59" s="5">
        <f t="shared" si="0"/>
        <v>-7.8670000000000186</v>
      </c>
      <c r="G59" s="6"/>
      <c r="H59" s="1">
        <v>2.3023099999999999</v>
      </c>
      <c r="I59" s="1">
        <v>2.3246099999999998</v>
      </c>
      <c r="J59" s="5">
        <f t="shared" si="1"/>
        <v>-2.2299999999999986E-2</v>
      </c>
      <c r="K59" s="6"/>
      <c r="L59" s="1">
        <v>0.4178</v>
      </c>
      <c r="M59" s="1">
        <v>0.41860000000000003</v>
      </c>
      <c r="N59" s="8">
        <f t="shared" si="2"/>
        <v>-8.0000000000002292E-4</v>
      </c>
      <c r="O59" s="7"/>
      <c r="P59" s="1">
        <v>0.38119999999999998</v>
      </c>
      <c r="Q59" s="1">
        <v>0.3851</v>
      </c>
      <c r="R59" s="8">
        <f t="shared" si="3"/>
        <v>-3.9000000000000146E-3</v>
      </c>
    </row>
    <row r="60" spans="2:18" s="2" customFormat="1">
      <c r="B60">
        <v>0</v>
      </c>
      <c r="C60">
        <v>2</v>
      </c>
      <c r="D60" s="1">
        <v>349.76400000000001</v>
      </c>
      <c r="E60" s="1">
        <v>372.161</v>
      </c>
      <c r="F60" s="5">
        <f t="shared" si="0"/>
        <v>-22.396999999999991</v>
      </c>
      <c r="G60" s="6"/>
      <c r="H60" s="1">
        <v>2.2725200000000001</v>
      </c>
      <c r="I60" s="1">
        <v>2.2865799999999998</v>
      </c>
      <c r="J60" s="5">
        <f t="shared" si="1"/>
        <v>-1.4059999999999739E-2</v>
      </c>
      <c r="K60" s="6"/>
      <c r="L60" s="1">
        <v>0.4194</v>
      </c>
      <c r="M60" s="1">
        <v>0.41839999999999999</v>
      </c>
      <c r="N60" s="8">
        <f t="shared" si="2"/>
        <v>1.0000000000000009E-3</v>
      </c>
      <c r="O60" s="7"/>
      <c r="P60" s="1">
        <v>0.38019999999999998</v>
      </c>
      <c r="Q60" s="1">
        <v>0.38059999999999999</v>
      </c>
      <c r="R60" s="8">
        <f t="shared" si="3"/>
        <v>-4.0000000000001146E-4</v>
      </c>
    </row>
    <row r="61" spans="2:18" s="2" customFormat="1">
      <c r="B61">
        <v>1</v>
      </c>
      <c r="C61">
        <v>2</v>
      </c>
      <c r="D61" s="1">
        <v>345.04500000000002</v>
      </c>
      <c r="E61" s="1">
        <v>377.17700000000002</v>
      </c>
      <c r="F61" s="5">
        <f t="shared" si="0"/>
        <v>-32.132000000000005</v>
      </c>
      <c r="G61" s="6"/>
      <c r="H61" s="1">
        <v>2.31277</v>
      </c>
      <c r="I61" s="1">
        <v>2.2946599999999999</v>
      </c>
      <c r="J61" s="5">
        <f t="shared" si="1"/>
        <v>1.811000000000007E-2</v>
      </c>
      <c r="K61" s="6"/>
      <c r="L61" s="1">
        <v>0.41839999999999999</v>
      </c>
      <c r="M61" s="1">
        <v>0.42259999999999998</v>
      </c>
      <c r="N61" s="8">
        <f t="shared" si="2"/>
        <v>-4.1999999999999815E-3</v>
      </c>
      <c r="O61" s="7"/>
      <c r="P61" s="1">
        <v>0.3846</v>
      </c>
      <c r="Q61" s="1">
        <v>0.38629999999999998</v>
      </c>
      <c r="R61" s="8">
        <f t="shared" si="3"/>
        <v>-1.6999999999999793E-3</v>
      </c>
    </row>
    <row r="62" spans="2:18" s="2" customFormat="1">
      <c r="B62">
        <v>2</v>
      </c>
      <c r="C62">
        <v>2</v>
      </c>
      <c r="D62" s="1">
        <v>295.44900000000001</v>
      </c>
      <c r="E62" s="1">
        <v>365.76400000000001</v>
      </c>
      <c r="F62" s="5">
        <f t="shared" si="0"/>
        <v>-70.314999999999998</v>
      </c>
      <c r="G62" s="6"/>
      <c r="H62" s="1">
        <v>2.2442500000000001</v>
      </c>
      <c r="I62" s="1">
        <v>2.2762199999999999</v>
      </c>
      <c r="J62" s="5">
        <f t="shared" si="1"/>
        <v>-3.1969999999999832E-2</v>
      </c>
      <c r="K62" s="6"/>
      <c r="L62" s="1">
        <v>0.4178</v>
      </c>
      <c r="M62" s="1">
        <v>0.4148</v>
      </c>
      <c r="N62" s="8">
        <f t="shared" si="2"/>
        <v>3.0000000000000027E-3</v>
      </c>
      <c r="O62" s="7"/>
      <c r="P62" s="1">
        <v>0.38379999999999997</v>
      </c>
      <c r="Q62" s="1">
        <v>0.38450000000000001</v>
      </c>
      <c r="R62" s="8">
        <f t="shared" si="3"/>
        <v>-7.0000000000003393E-4</v>
      </c>
    </row>
    <row r="63" spans="2:18" s="2" customFormat="1">
      <c r="B63">
        <v>3</v>
      </c>
      <c r="C63">
        <v>2</v>
      </c>
      <c r="D63" s="1">
        <v>387.14400000000001</v>
      </c>
      <c r="E63" s="1">
        <v>387.58499999999998</v>
      </c>
      <c r="F63" s="5">
        <f t="shared" si="0"/>
        <v>-0.44099999999997408</v>
      </c>
      <c r="G63" s="6"/>
      <c r="H63" s="1">
        <v>2.3680099999999999</v>
      </c>
      <c r="I63" s="1">
        <v>2.3802400000000001</v>
      </c>
      <c r="J63" s="5">
        <f t="shared" si="1"/>
        <v>-1.2230000000000185E-2</v>
      </c>
      <c r="K63" s="6"/>
      <c r="L63" s="1">
        <v>0.4158</v>
      </c>
      <c r="M63" s="1">
        <v>0.4108</v>
      </c>
      <c r="N63" s="8">
        <f t="shared" si="2"/>
        <v>5.0000000000000044E-3</v>
      </c>
      <c r="O63" s="7"/>
      <c r="P63" s="1">
        <v>0.3826</v>
      </c>
      <c r="Q63" s="1">
        <v>0.37340000000000001</v>
      </c>
      <c r="R63" s="8">
        <f t="shared" si="3"/>
        <v>9.199999999999986E-3</v>
      </c>
    </row>
    <row r="64" spans="2:18" s="2" customFormat="1">
      <c r="B64">
        <v>4</v>
      </c>
      <c r="C64">
        <v>2</v>
      </c>
      <c r="D64" s="1">
        <v>194.85</v>
      </c>
      <c r="E64" s="1">
        <v>203.43199999999999</v>
      </c>
      <c r="F64" s="5">
        <f t="shared" si="0"/>
        <v>-8.5819999999999936</v>
      </c>
      <c r="G64" s="6"/>
      <c r="H64" s="1">
        <v>1.45255</v>
      </c>
      <c r="I64" s="1">
        <v>1.4623699999999999</v>
      </c>
      <c r="J64" s="5">
        <f t="shared" si="1"/>
        <v>-9.8199999999999399E-3</v>
      </c>
      <c r="K64" s="6"/>
      <c r="L64" s="1">
        <v>0.42409999999999998</v>
      </c>
      <c r="M64" s="1">
        <v>0.42120000000000002</v>
      </c>
      <c r="N64" s="8">
        <f t="shared" si="2"/>
        <v>2.8999999999999582E-3</v>
      </c>
      <c r="O64" s="7"/>
      <c r="P64" s="1">
        <v>0.38869999999999999</v>
      </c>
      <c r="Q64" s="1">
        <v>0.38679999999999998</v>
      </c>
      <c r="R64" s="8">
        <f t="shared" si="3"/>
        <v>1.9000000000000128E-3</v>
      </c>
    </row>
    <row r="65" spans="2:18" s="2" customFormat="1">
      <c r="B65">
        <v>3</v>
      </c>
      <c r="C65">
        <v>3</v>
      </c>
      <c r="D65" s="1">
        <v>306.67700000000002</v>
      </c>
      <c r="E65" s="1">
        <v>342.75299999999999</v>
      </c>
      <c r="F65" s="5">
        <f t="shared" si="0"/>
        <v>-36.075999999999965</v>
      </c>
      <c r="G65" s="6"/>
      <c r="H65" s="1">
        <v>2.16459</v>
      </c>
      <c r="I65" s="1">
        <v>2.2058399999999998</v>
      </c>
      <c r="J65" s="5">
        <f t="shared" si="1"/>
        <v>-4.1249999999999787E-2</v>
      </c>
      <c r="K65" s="6"/>
      <c r="L65" s="1">
        <v>0.41649999999999998</v>
      </c>
      <c r="M65" s="1">
        <v>0.40770000000000001</v>
      </c>
      <c r="N65" s="8">
        <f t="shared" si="2"/>
        <v>8.7999999999999745E-3</v>
      </c>
      <c r="O65" s="7"/>
      <c r="P65" s="1">
        <v>0.38140000000000002</v>
      </c>
      <c r="Q65" s="1">
        <v>0.37490000000000001</v>
      </c>
      <c r="R65" s="8">
        <f t="shared" si="3"/>
        <v>6.5000000000000058E-3</v>
      </c>
    </row>
    <row r="66" spans="2:18" s="2" customFormat="1">
      <c r="B66">
        <v>2</v>
      </c>
      <c r="C66">
        <v>3</v>
      </c>
      <c r="D66" s="1">
        <v>154.381</v>
      </c>
      <c r="E66" s="1">
        <v>169.91399999999999</v>
      </c>
      <c r="F66" s="5">
        <f t="shared" si="0"/>
        <v>-15.532999999999987</v>
      </c>
      <c r="G66" s="6"/>
      <c r="H66" s="1">
        <v>1.26613</v>
      </c>
      <c r="I66" s="1">
        <v>1.25064</v>
      </c>
      <c r="J66" s="5">
        <f t="shared" si="1"/>
        <v>1.5490000000000004E-2</v>
      </c>
      <c r="K66" s="6"/>
      <c r="L66" s="1">
        <v>0.46100000000000002</v>
      </c>
      <c r="M66" s="1">
        <v>0.47270000000000001</v>
      </c>
      <c r="N66" s="8">
        <f t="shared" si="2"/>
        <v>-1.1699999999999988E-2</v>
      </c>
      <c r="O66" s="7"/>
      <c r="P66" s="1">
        <v>0.45319999999999999</v>
      </c>
      <c r="Q66" s="1">
        <v>0.47270000000000001</v>
      </c>
      <c r="R66" s="8">
        <f t="shared" si="3"/>
        <v>-1.9500000000000017E-2</v>
      </c>
    </row>
    <row r="67" spans="2:18" s="2" customFormat="1">
      <c r="B67">
        <v>0</v>
      </c>
      <c r="C67">
        <v>3</v>
      </c>
      <c r="D67" s="1">
        <v>382.04500000000002</v>
      </c>
      <c r="E67" s="1">
        <v>385.06200000000001</v>
      </c>
      <c r="F67" s="5">
        <f t="shared" si="0"/>
        <v>-3.0169999999999959</v>
      </c>
      <c r="G67" s="6"/>
      <c r="H67" s="1">
        <v>2.3479999999999999</v>
      </c>
      <c r="I67" s="1">
        <v>2.3565399999999999</v>
      </c>
      <c r="J67" s="5">
        <f t="shared" si="1"/>
        <v>-8.539999999999992E-3</v>
      </c>
      <c r="K67" s="6"/>
      <c r="L67" s="1">
        <v>0.4133</v>
      </c>
      <c r="M67" s="1">
        <v>0.41289999999999999</v>
      </c>
      <c r="N67" s="8">
        <f t="shared" si="2"/>
        <v>4.0000000000001146E-4</v>
      </c>
      <c r="O67" s="7"/>
      <c r="P67" s="1">
        <v>0.37969999999999998</v>
      </c>
      <c r="Q67" s="1">
        <v>0.37619999999999998</v>
      </c>
      <c r="R67" s="8">
        <f t="shared" si="3"/>
        <v>3.5000000000000031E-3</v>
      </c>
    </row>
    <row r="68" spans="2:18" s="2" customFormat="1">
      <c r="B68">
        <v>-1</v>
      </c>
      <c r="C68">
        <v>3</v>
      </c>
      <c r="D68" s="1">
        <v>358.322</v>
      </c>
      <c r="E68" s="1">
        <v>361.05700000000002</v>
      </c>
      <c r="F68" s="5">
        <f t="shared" ref="F68:F73" si="4">D68-E68</f>
        <v>-2.7350000000000136</v>
      </c>
      <c r="G68" s="6"/>
      <c r="H68" s="1">
        <v>2.2415400000000001</v>
      </c>
      <c r="I68" s="1">
        <v>2.2494000000000001</v>
      </c>
      <c r="J68" s="5">
        <f t="shared" ref="J68:J73" si="5">H68-I68</f>
        <v>-7.8599999999999781E-3</v>
      </c>
      <c r="K68" s="6"/>
      <c r="L68" s="1">
        <v>0.42159999999999997</v>
      </c>
      <c r="M68" s="1">
        <v>0.42970000000000003</v>
      </c>
      <c r="N68" s="8">
        <f t="shared" ref="N68:N73" si="6">L68-M68</f>
        <v>-8.1000000000000516E-3</v>
      </c>
      <c r="O68" s="7"/>
      <c r="P68" s="1">
        <v>0.3851</v>
      </c>
      <c r="Q68" s="1">
        <v>0.39550000000000002</v>
      </c>
      <c r="R68" s="8">
        <f t="shared" ref="R68:R73" si="7">P68-Q68</f>
        <v>-1.040000000000002E-2</v>
      </c>
    </row>
    <row r="69" spans="2:18" s="2" customFormat="1">
      <c r="B69">
        <v>-2</v>
      </c>
      <c r="C69">
        <v>3</v>
      </c>
      <c r="D69" s="1">
        <v>361.714</v>
      </c>
      <c r="E69" s="1">
        <v>365.66899999999998</v>
      </c>
      <c r="F69" s="5">
        <f t="shared" si="4"/>
        <v>-3.9549999999999841</v>
      </c>
      <c r="G69" s="6"/>
      <c r="H69" s="1">
        <v>2.2883100000000001</v>
      </c>
      <c r="I69" s="1">
        <v>2.2800600000000002</v>
      </c>
      <c r="J69" s="5">
        <f t="shared" si="5"/>
        <v>8.2499999999998685E-3</v>
      </c>
      <c r="K69" s="6"/>
      <c r="L69" s="1">
        <v>0.41839999999999999</v>
      </c>
      <c r="M69" s="1">
        <v>0.41599999999999998</v>
      </c>
      <c r="N69" s="8">
        <f t="shared" si="6"/>
        <v>2.4000000000000132E-3</v>
      </c>
      <c r="O69" s="7"/>
      <c r="P69" s="1">
        <v>0.3831</v>
      </c>
      <c r="Q69" s="1">
        <v>0.38219999999999998</v>
      </c>
      <c r="R69" s="8">
        <f t="shared" si="7"/>
        <v>9.000000000000119E-4</v>
      </c>
    </row>
    <row r="70" spans="2:18" s="2" customFormat="1">
      <c r="B70">
        <v>-3</v>
      </c>
      <c r="C70">
        <v>3</v>
      </c>
      <c r="D70" s="1">
        <v>194.065</v>
      </c>
      <c r="E70" s="1">
        <v>186.48500000000001</v>
      </c>
      <c r="F70" s="5">
        <f t="shared" si="4"/>
        <v>7.5799999999999841</v>
      </c>
      <c r="G70" s="6"/>
      <c r="H70" s="1">
        <v>1.62402</v>
      </c>
      <c r="I70" s="1">
        <v>1.5828199999999999</v>
      </c>
      <c r="J70" s="5">
        <f t="shared" si="5"/>
        <v>4.1200000000000125E-2</v>
      </c>
      <c r="K70" s="6"/>
      <c r="L70" s="1">
        <v>0.41699999999999998</v>
      </c>
      <c r="M70" s="1">
        <v>0.43109999999999998</v>
      </c>
      <c r="N70" s="8">
        <f t="shared" si="6"/>
        <v>-1.4100000000000001E-2</v>
      </c>
      <c r="O70" s="7"/>
      <c r="P70" s="1">
        <v>0.38350000000000001</v>
      </c>
      <c r="Q70" s="1">
        <v>0.39360000000000001</v>
      </c>
      <c r="R70" s="8">
        <f t="shared" si="7"/>
        <v>-1.0099999999999998E-2</v>
      </c>
    </row>
    <row r="71" spans="2:18" s="2" customFormat="1">
      <c r="B71">
        <v>-1</v>
      </c>
      <c r="C71">
        <v>4</v>
      </c>
      <c r="D71" s="1">
        <v>330.22199999999998</v>
      </c>
      <c r="E71" s="1">
        <v>327.94499999999999</v>
      </c>
      <c r="F71" s="5">
        <f t="shared" si="4"/>
        <v>2.2769999999999868</v>
      </c>
      <c r="G71" s="6"/>
      <c r="H71" s="1">
        <v>2.2193999999999998</v>
      </c>
      <c r="I71" s="1">
        <v>2.18106</v>
      </c>
      <c r="J71" s="5">
        <f t="shared" si="5"/>
        <v>3.8339999999999819E-2</v>
      </c>
      <c r="K71" s="6"/>
      <c r="L71" s="1">
        <v>0.42209999999999998</v>
      </c>
      <c r="M71" s="1">
        <v>0.41799999999999998</v>
      </c>
      <c r="N71" s="8">
        <f t="shared" si="6"/>
        <v>4.0999999999999925E-3</v>
      </c>
      <c r="O71" s="7"/>
      <c r="P71" s="1">
        <v>0.38119999999999998</v>
      </c>
      <c r="Q71" s="1">
        <v>0.38429999999999997</v>
      </c>
      <c r="R71" s="8">
        <f t="shared" si="7"/>
        <v>-3.0999999999999917E-3</v>
      </c>
    </row>
    <row r="72" spans="2:18" s="2" customFormat="1">
      <c r="B72">
        <v>0</v>
      </c>
      <c r="C72">
        <v>4</v>
      </c>
      <c r="D72" s="1">
        <v>377.971</v>
      </c>
      <c r="E72" s="1">
        <v>377.89</v>
      </c>
      <c r="F72" s="5">
        <f t="shared" si="4"/>
        <v>8.100000000001728E-2</v>
      </c>
      <c r="G72" s="6"/>
      <c r="H72" s="1">
        <v>2.3209499999999998</v>
      </c>
      <c r="I72" s="1">
        <v>2.3175500000000002</v>
      </c>
      <c r="J72" s="5">
        <f t="shared" si="5"/>
        <v>3.3999999999996255E-3</v>
      </c>
      <c r="K72" s="6"/>
      <c r="L72" s="1">
        <v>0.4178</v>
      </c>
      <c r="M72" s="1">
        <v>0.41820000000000002</v>
      </c>
      <c r="N72" s="8">
        <f t="shared" si="6"/>
        <v>-4.0000000000001146E-4</v>
      </c>
      <c r="O72" s="7"/>
      <c r="P72" s="1">
        <v>0.3836</v>
      </c>
      <c r="Q72" s="1">
        <v>0.38019999999999998</v>
      </c>
      <c r="R72" s="8">
        <f t="shared" si="7"/>
        <v>3.4000000000000141E-3</v>
      </c>
    </row>
    <row r="73" spans="2:18" s="2" customFormat="1">
      <c r="B73">
        <v>1</v>
      </c>
      <c r="C73">
        <v>4</v>
      </c>
      <c r="D73" s="1">
        <v>177.75800000000001</v>
      </c>
      <c r="E73" s="1">
        <v>173.01599999999999</v>
      </c>
      <c r="F73" s="5">
        <f t="shared" si="4"/>
        <v>4.7420000000000186</v>
      </c>
      <c r="G73" s="6"/>
      <c r="H73" s="1">
        <v>1.3411900000000001</v>
      </c>
      <c r="I73" s="1">
        <v>1.34995</v>
      </c>
      <c r="J73" s="5">
        <f t="shared" si="5"/>
        <v>-8.759999999999879E-3</v>
      </c>
      <c r="K73" s="6"/>
      <c r="L73" s="1">
        <v>0.42820000000000003</v>
      </c>
      <c r="M73" s="1">
        <v>0.42309999999999998</v>
      </c>
      <c r="N73" s="8">
        <f t="shared" si="6"/>
        <v>5.1000000000000489E-3</v>
      </c>
      <c r="O73" s="7"/>
      <c r="P73" s="1">
        <v>0.38750000000000001</v>
      </c>
      <c r="Q73" s="1">
        <v>0.39290000000000003</v>
      </c>
      <c r="R73" s="8">
        <f t="shared" si="7"/>
        <v>-5.4000000000000159E-3</v>
      </c>
    </row>
    <row r="74" spans="2:18" s="2" customFormat="1">
      <c r="D74" s="3"/>
      <c r="G74" s="4"/>
      <c r="H74" s="3"/>
      <c r="K74" s="4"/>
      <c r="M74" s="7"/>
    </row>
    <row r="75" spans="2:18" s="2" customFormat="1" ht="14.25" thickBot="1">
      <c r="D75" s="3"/>
      <c r="G75" s="4"/>
      <c r="H75" s="3"/>
      <c r="K75" s="4"/>
    </row>
    <row r="76" spans="2:18">
      <c r="C76" s="15" t="s">
        <v>24</v>
      </c>
      <c r="D76" s="18" t="s">
        <v>20</v>
      </c>
      <c r="E76" s="19" t="s">
        <v>21</v>
      </c>
      <c r="F76" s="19" t="s">
        <v>23</v>
      </c>
      <c r="G76" s="19"/>
      <c r="H76" s="19" t="s">
        <v>20</v>
      </c>
      <c r="I76" s="19" t="s">
        <v>21</v>
      </c>
      <c r="J76" s="19" t="s">
        <v>23</v>
      </c>
      <c r="K76" s="19"/>
      <c r="L76" s="19" t="s">
        <v>20</v>
      </c>
      <c r="M76" s="19" t="s">
        <v>21</v>
      </c>
      <c r="N76" s="19" t="s">
        <v>23</v>
      </c>
      <c r="O76" s="19"/>
      <c r="P76" s="19" t="s">
        <v>20</v>
      </c>
      <c r="Q76" s="19" t="s">
        <v>21</v>
      </c>
      <c r="R76" s="20" t="s">
        <v>23</v>
      </c>
    </row>
    <row r="77" spans="2:18">
      <c r="C77" s="15">
        <f>1/SQRT(D1*F1)</f>
        <v>1.0895340841010224</v>
      </c>
      <c r="D77" s="21">
        <f>AVERAGE(D4:E73)</f>
        <v>357.80939285714283</v>
      </c>
      <c r="E77" s="16">
        <f>1000000*0.000431495</f>
        <v>431.495</v>
      </c>
      <c r="F77" s="16">
        <f>STDEV(F4:F73)</f>
        <v>14.579134175692202</v>
      </c>
      <c r="G77" s="16"/>
      <c r="H77" s="17">
        <f>AVERAGE(H4:I73)</f>
        <v>2.2330164285714287</v>
      </c>
      <c r="I77" s="16">
        <f>1000*0.00267808</f>
        <v>2.6780799999999996</v>
      </c>
      <c r="J77" s="16">
        <f>STDEV(J4:J73)</f>
        <v>2.7687547664106575E-2</v>
      </c>
      <c r="K77" s="16"/>
      <c r="L77" s="17">
        <f>AVERAGE(L4:M73)</f>
        <v>0.42193928571428579</v>
      </c>
      <c r="M77" s="16"/>
      <c r="N77" s="16">
        <f>STDEV(N4:N73)</f>
        <v>6.0062198609968981E-3</v>
      </c>
      <c r="O77" s="16"/>
      <c r="P77" s="17">
        <f>AVERAGE(P4:Q73)</f>
        <v>0.3861121428571429</v>
      </c>
      <c r="Q77" s="16"/>
      <c r="R77" s="22">
        <f>STDEV(R4:R73)</f>
        <v>7.0056482683942614E-3</v>
      </c>
    </row>
    <row r="78" spans="2:18">
      <c r="D78" s="23"/>
      <c r="E78" s="16"/>
      <c r="F78" s="16" t="s">
        <v>22</v>
      </c>
      <c r="G78" s="16"/>
      <c r="H78" s="16"/>
      <c r="I78" s="16"/>
      <c r="J78" s="16" t="s">
        <v>22</v>
      </c>
      <c r="K78" s="16"/>
      <c r="L78" s="16"/>
      <c r="M78" s="16"/>
      <c r="N78" s="16" t="s">
        <v>22</v>
      </c>
      <c r="O78" s="16"/>
      <c r="P78" s="16"/>
      <c r="Q78" s="16"/>
      <c r="R78" s="22" t="s">
        <v>22</v>
      </c>
    </row>
    <row r="79" spans="2:18" ht="14.25" thickBot="1">
      <c r="D79" s="24"/>
      <c r="E79" s="25"/>
      <c r="F79" s="25">
        <f>F77/E77</f>
        <v>3.3787492730372778E-2</v>
      </c>
      <c r="G79" s="25"/>
      <c r="H79" s="25"/>
      <c r="I79" s="25"/>
      <c r="J79" s="25">
        <f>J77/I77</f>
        <v>1.0338581246305779E-2</v>
      </c>
      <c r="K79" s="25"/>
      <c r="L79" s="25"/>
      <c r="M79" s="25"/>
      <c r="N79" s="25">
        <f>N77</f>
        <v>6.0062198609968981E-3</v>
      </c>
      <c r="O79" s="25"/>
      <c r="P79" s="25"/>
      <c r="Q79" s="25"/>
      <c r="R79" s="26">
        <f>R77</f>
        <v>7.0056482683942614E-3</v>
      </c>
    </row>
    <row r="84" spans="2:18" s="2" customFormat="1">
      <c r="B84">
        <v>1</v>
      </c>
      <c r="C84">
        <v>3</v>
      </c>
      <c r="D84" s="1">
        <v>2.8506E-2</v>
      </c>
      <c r="E84" s="1">
        <v>2.5141E-2</v>
      </c>
      <c r="F84" s="5">
        <f>D84-E84</f>
        <v>3.3649999999999999E-3</v>
      </c>
      <c r="G84" s="6"/>
      <c r="H84" s="1">
        <v>1.1681599999999999E-3</v>
      </c>
      <c r="I84" s="1">
        <v>6.1914299999999995E-4</v>
      </c>
      <c r="J84" s="5">
        <f>H84-I84</f>
        <v>5.4901699999999995E-4</v>
      </c>
      <c r="K84" s="6"/>
      <c r="L84" s="27">
        <v>-8888889</v>
      </c>
      <c r="M84" s="27">
        <v>-8888889</v>
      </c>
      <c r="N84" s="8">
        <f>L84-M84</f>
        <v>0</v>
      </c>
      <c r="O84" s="7"/>
      <c r="P84" s="27">
        <v>-8888889</v>
      </c>
      <c r="Q84" s="27">
        <v>-8888889</v>
      </c>
      <c r="R84" s="8">
        <f>P84-Q84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85"/>
  <sheetViews>
    <sheetView topLeftCell="A58" workbookViewId="0">
      <selection activeCell="I74" sqref="I74"/>
    </sheetView>
  </sheetViews>
  <sheetFormatPr defaultRowHeight="13.5"/>
  <cols>
    <col min="5" max="5" width="10.5" bestFit="1" customWidth="1"/>
    <col min="9" max="9" width="10.5" bestFit="1" customWidth="1"/>
    <col min="12" max="13" width="10.5" bestFit="1" customWidth="1"/>
    <col min="17" max="17" width="10.5" bestFit="1" customWidth="1"/>
  </cols>
  <sheetData>
    <row r="1" spans="1:18" s="2" customFormat="1">
      <c r="A1" s="2" t="s">
        <v>0</v>
      </c>
      <c r="B1" s="2" t="s">
        <v>1</v>
      </c>
      <c r="C1" s="28" t="s">
        <v>18</v>
      </c>
      <c r="D1" s="29">
        <v>7.2</v>
      </c>
      <c r="E1" s="28" t="s">
        <v>19</v>
      </c>
      <c r="F1" s="29">
        <v>0.09</v>
      </c>
      <c r="G1" s="9" t="s">
        <v>2</v>
      </c>
      <c r="K1" s="4"/>
    </row>
    <row r="2" spans="1:18" s="2" customFormat="1">
      <c r="B2" s="2" t="s">
        <v>3</v>
      </c>
      <c r="D2" s="3" t="s">
        <v>14</v>
      </c>
      <c r="G2" s="4"/>
      <c r="H2" s="2" t="s">
        <v>15</v>
      </c>
      <c r="K2" s="4"/>
      <c r="L2" s="2" t="s">
        <v>16</v>
      </c>
      <c r="P2" s="2" t="s">
        <v>17</v>
      </c>
    </row>
    <row r="3" spans="1:18" s="2" customFormat="1">
      <c r="A3" s="2" t="s">
        <v>8</v>
      </c>
      <c r="B3" s="2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4"/>
      <c r="H3" s="2" t="s">
        <v>11</v>
      </c>
      <c r="I3" s="2" t="s">
        <v>12</v>
      </c>
      <c r="J3" s="2" t="s">
        <v>13</v>
      </c>
      <c r="K3" s="4"/>
      <c r="L3" s="2" t="s">
        <v>11</v>
      </c>
      <c r="M3" s="2" t="s">
        <v>12</v>
      </c>
      <c r="N3" s="2" t="s">
        <v>13</v>
      </c>
      <c r="P3" s="2" t="s">
        <v>11</v>
      </c>
      <c r="Q3" s="2" t="s">
        <v>12</v>
      </c>
      <c r="R3" s="2" t="s">
        <v>13</v>
      </c>
    </row>
    <row r="4" spans="1:18" s="2" customFormat="1">
      <c r="B4">
        <v>-1</v>
      </c>
      <c r="C4">
        <v>-4</v>
      </c>
      <c r="D4" s="1">
        <v>438.53</v>
      </c>
      <c r="E4" s="1">
        <v>440.18400000000003</v>
      </c>
      <c r="F4" s="5">
        <f>D4-E4</f>
        <v>-1.6540000000000532</v>
      </c>
      <c r="G4" s="6"/>
      <c r="H4" s="1">
        <v>2.6043699999999999</v>
      </c>
      <c r="I4" s="1">
        <v>2.6419899999999998</v>
      </c>
      <c r="J4" s="5">
        <f>H4-I4</f>
        <v>-3.7619999999999987E-2</v>
      </c>
      <c r="K4" s="6"/>
      <c r="L4" s="1">
        <v>0.4395</v>
      </c>
      <c r="M4" s="1">
        <v>0.43609999999999999</v>
      </c>
      <c r="N4" s="8">
        <f>L4-M4</f>
        <v>3.4000000000000141E-3</v>
      </c>
      <c r="O4" s="7"/>
      <c r="P4" s="1">
        <v>0.3866</v>
      </c>
      <c r="Q4" s="1">
        <v>0.38290000000000002</v>
      </c>
      <c r="R4" s="8">
        <f>P4-Q4</f>
        <v>3.6999999999999811E-3</v>
      </c>
    </row>
    <row r="5" spans="1:18" s="2" customFormat="1">
      <c r="B5">
        <v>0</v>
      </c>
      <c r="C5">
        <v>-4</v>
      </c>
      <c r="D5" s="1">
        <v>436.26400000000001</v>
      </c>
      <c r="E5" s="1">
        <v>442.43599999999998</v>
      </c>
      <c r="F5" s="5">
        <f t="shared" ref="F5:F65" si="0">D5-E5</f>
        <v>-6.1719999999999686</v>
      </c>
      <c r="G5" s="6"/>
      <c r="H5" s="1">
        <v>2.6319900000000001</v>
      </c>
      <c r="I5" s="1">
        <v>2.6731400000000001</v>
      </c>
      <c r="J5" s="5">
        <f t="shared" ref="J5:J65" si="1">H5-I5</f>
        <v>-4.115000000000002E-2</v>
      </c>
      <c r="K5" s="6"/>
      <c r="L5" s="1">
        <v>0.43969999999999998</v>
      </c>
      <c r="M5" s="1">
        <v>0.43559999999999999</v>
      </c>
      <c r="N5" s="8">
        <f t="shared" ref="N5:N65" si="2">L5-M5</f>
        <v>4.0999999999999925E-3</v>
      </c>
      <c r="O5" s="7"/>
      <c r="P5" s="1">
        <v>0.39050000000000001</v>
      </c>
      <c r="Q5" s="1">
        <v>0.38019999999999998</v>
      </c>
      <c r="R5" s="8">
        <f t="shared" ref="R5:R65" si="3">P5-Q5</f>
        <v>1.0300000000000031E-2</v>
      </c>
    </row>
    <row r="6" spans="1:18" s="2" customFormat="1">
      <c r="B6">
        <v>1</v>
      </c>
      <c r="C6">
        <v>-4</v>
      </c>
      <c r="D6" s="1">
        <v>423.959</v>
      </c>
      <c r="E6" s="1">
        <v>429.82</v>
      </c>
      <c r="F6" s="5">
        <f t="shared" si="0"/>
        <v>-5.86099999999999</v>
      </c>
      <c r="G6" s="6"/>
      <c r="H6" s="1">
        <v>2.5538400000000001</v>
      </c>
      <c r="I6" s="1">
        <v>2.5968100000000001</v>
      </c>
      <c r="J6" s="5">
        <f t="shared" si="1"/>
        <v>-4.2969999999999953E-2</v>
      </c>
      <c r="K6" s="6"/>
      <c r="L6" s="1">
        <v>0.44979999999999998</v>
      </c>
      <c r="M6" s="1">
        <v>0.43609999999999999</v>
      </c>
      <c r="N6" s="8">
        <f t="shared" si="2"/>
        <v>1.369999999999999E-2</v>
      </c>
      <c r="O6" s="7"/>
      <c r="P6" s="1">
        <v>0.3952</v>
      </c>
      <c r="Q6" s="1">
        <v>0.38240000000000002</v>
      </c>
      <c r="R6" s="8">
        <f t="shared" si="3"/>
        <v>1.2799999999999978E-2</v>
      </c>
    </row>
    <row r="7" spans="1:18" s="2" customFormat="1">
      <c r="B7">
        <v>3</v>
      </c>
      <c r="C7">
        <v>-3</v>
      </c>
      <c r="D7" s="1">
        <v>426.50299999999999</v>
      </c>
      <c r="E7" s="1">
        <v>438.29500000000002</v>
      </c>
      <c r="F7" s="5">
        <f t="shared" si="0"/>
        <v>-11.79200000000003</v>
      </c>
      <c r="G7" s="6"/>
      <c r="H7" s="1">
        <v>2.6533600000000002</v>
      </c>
      <c r="I7" s="1">
        <v>2.6620400000000002</v>
      </c>
      <c r="J7" s="5">
        <f t="shared" si="1"/>
        <v>-8.680000000000021E-3</v>
      </c>
      <c r="K7" s="6"/>
      <c r="L7" s="1">
        <v>0.43680000000000002</v>
      </c>
      <c r="M7" s="1">
        <v>0.43459999999999999</v>
      </c>
      <c r="N7" s="8">
        <f t="shared" si="2"/>
        <v>2.2000000000000353E-3</v>
      </c>
      <c r="O7" s="7"/>
      <c r="P7" s="1">
        <v>0.3856</v>
      </c>
      <c r="Q7" s="1">
        <v>0.38219999999999998</v>
      </c>
      <c r="R7" s="8">
        <f t="shared" si="3"/>
        <v>3.4000000000000141E-3</v>
      </c>
    </row>
    <row r="8" spans="1:18" s="2" customFormat="1">
      <c r="B8">
        <v>2</v>
      </c>
      <c r="C8">
        <v>-3</v>
      </c>
      <c r="D8" s="1">
        <v>451.59500000000003</v>
      </c>
      <c r="E8" s="1">
        <v>447.86900000000003</v>
      </c>
      <c r="F8" s="5">
        <f t="shared" si="0"/>
        <v>3.7259999999999991</v>
      </c>
      <c r="G8" s="6"/>
      <c r="H8" s="1">
        <v>2.6824499999999998</v>
      </c>
      <c r="I8" s="1">
        <v>2.6807500000000002</v>
      </c>
      <c r="J8" s="5">
        <f t="shared" si="1"/>
        <v>1.6999999999995907E-3</v>
      </c>
      <c r="K8" s="6"/>
      <c r="L8" s="1">
        <v>0.43190000000000001</v>
      </c>
      <c r="M8" s="1">
        <v>0.43280000000000002</v>
      </c>
      <c r="N8" s="8">
        <f t="shared" si="2"/>
        <v>-9.000000000000119E-4</v>
      </c>
      <c r="O8" s="7"/>
      <c r="P8" s="1">
        <v>0.38429999999999997</v>
      </c>
      <c r="Q8" s="1">
        <v>0.379</v>
      </c>
      <c r="R8" s="8">
        <f t="shared" si="3"/>
        <v>5.2999999999999714E-3</v>
      </c>
    </row>
    <row r="9" spans="1:18" s="2" customFormat="1">
      <c r="B9">
        <v>1</v>
      </c>
      <c r="C9">
        <v>-3</v>
      </c>
      <c r="D9" s="1">
        <v>437.911</v>
      </c>
      <c r="E9" s="1">
        <v>442.95299999999997</v>
      </c>
      <c r="F9" s="5">
        <f t="shared" si="0"/>
        <v>-5.0419999999999732</v>
      </c>
      <c r="G9" s="6"/>
      <c r="H9" s="1">
        <v>2.6489699999999998</v>
      </c>
      <c r="I9" s="1">
        <v>2.65055</v>
      </c>
      <c r="J9" s="5">
        <f t="shared" si="1"/>
        <v>-1.5800000000001369E-3</v>
      </c>
      <c r="K9" s="6"/>
      <c r="L9" s="1">
        <v>0.438</v>
      </c>
      <c r="M9" s="1">
        <v>0.43830000000000002</v>
      </c>
      <c r="N9" s="8">
        <f t="shared" si="2"/>
        <v>-3.0000000000002247E-4</v>
      </c>
      <c r="O9" s="7"/>
      <c r="P9" s="1">
        <v>0.38629999999999998</v>
      </c>
      <c r="Q9" s="1">
        <v>0.3861</v>
      </c>
      <c r="R9" s="8">
        <f t="shared" si="3"/>
        <v>1.9999999999997797E-4</v>
      </c>
    </row>
    <row r="10" spans="1:18" s="2" customFormat="1">
      <c r="B10">
        <v>0</v>
      </c>
      <c r="C10">
        <v>-3</v>
      </c>
      <c r="D10" s="1">
        <v>415.07299999999998</v>
      </c>
      <c r="E10" s="1">
        <v>443.47399999999999</v>
      </c>
      <c r="F10" s="5">
        <f t="shared" si="0"/>
        <v>-28.40100000000001</v>
      </c>
      <c r="G10" s="6"/>
      <c r="H10" s="1">
        <v>2.6345700000000001</v>
      </c>
      <c r="I10" s="1">
        <v>2.67781</v>
      </c>
      <c r="J10" s="5">
        <f t="shared" si="1"/>
        <v>-4.3239999999999945E-2</v>
      </c>
      <c r="K10" s="6"/>
      <c r="L10" s="1">
        <v>0.4405</v>
      </c>
      <c r="M10" s="1">
        <v>0.43209999999999998</v>
      </c>
      <c r="N10" s="8">
        <f t="shared" si="2"/>
        <v>8.4000000000000186E-3</v>
      </c>
      <c r="O10" s="7"/>
      <c r="P10" s="1">
        <v>0.38850000000000001</v>
      </c>
      <c r="Q10" s="1">
        <v>0.377</v>
      </c>
      <c r="R10" s="8">
        <f t="shared" si="3"/>
        <v>1.150000000000001E-2</v>
      </c>
    </row>
    <row r="11" spans="1:18" s="2" customFormat="1">
      <c r="B11">
        <v>-1</v>
      </c>
      <c r="C11">
        <v>-3</v>
      </c>
      <c r="D11" s="1">
        <v>439.31799999999998</v>
      </c>
      <c r="E11" s="1">
        <v>442.77800000000002</v>
      </c>
      <c r="F11" s="5">
        <f t="shared" si="0"/>
        <v>-3.4600000000000364</v>
      </c>
      <c r="G11" s="6"/>
      <c r="H11" s="1">
        <v>2.7077599999999999</v>
      </c>
      <c r="I11" s="1">
        <v>2.67205</v>
      </c>
      <c r="J11" s="5">
        <f t="shared" si="1"/>
        <v>3.5709999999999908E-2</v>
      </c>
      <c r="K11" s="6"/>
      <c r="L11" s="1">
        <v>0.42970000000000003</v>
      </c>
      <c r="M11" s="1">
        <v>0.438</v>
      </c>
      <c r="N11" s="8">
        <f t="shared" si="2"/>
        <v>-8.2999999999999741E-3</v>
      </c>
      <c r="O11" s="7"/>
      <c r="P11" s="1">
        <v>0.37509999999999999</v>
      </c>
      <c r="Q11" s="1">
        <v>0.3841</v>
      </c>
      <c r="R11" s="8">
        <f t="shared" si="3"/>
        <v>-9.000000000000008E-3</v>
      </c>
    </row>
    <row r="12" spans="1:18" s="2" customFormat="1">
      <c r="B12">
        <v>-2</v>
      </c>
      <c r="C12">
        <v>-3</v>
      </c>
      <c r="D12" s="1">
        <v>441.779</v>
      </c>
      <c r="E12" s="1">
        <v>443.15899999999999</v>
      </c>
      <c r="F12" s="5">
        <f t="shared" si="0"/>
        <v>-1.3799999999999955</v>
      </c>
      <c r="G12" s="6"/>
      <c r="H12" s="1">
        <v>2.6777700000000002</v>
      </c>
      <c r="I12" s="1">
        <v>2.6805599999999998</v>
      </c>
      <c r="J12" s="5">
        <f t="shared" si="1"/>
        <v>-2.7899999999996261E-3</v>
      </c>
      <c r="K12" s="6"/>
      <c r="L12" s="1">
        <v>0.43059999999999998</v>
      </c>
      <c r="M12" s="1">
        <v>0.43730000000000002</v>
      </c>
      <c r="N12" s="8">
        <f t="shared" si="2"/>
        <v>-6.7000000000000393E-3</v>
      </c>
      <c r="O12" s="7"/>
      <c r="P12" s="1">
        <v>0.38040000000000002</v>
      </c>
      <c r="Q12" s="1">
        <v>0.38269999999999998</v>
      </c>
      <c r="R12" s="8">
        <f t="shared" si="3"/>
        <v>-2.2999999999999687E-3</v>
      </c>
    </row>
    <row r="13" spans="1:18" s="2" customFormat="1">
      <c r="B13">
        <v>-3</v>
      </c>
      <c r="C13">
        <v>-3</v>
      </c>
      <c r="D13" s="1">
        <v>435.78</v>
      </c>
      <c r="E13" s="1">
        <v>442.19900000000001</v>
      </c>
      <c r="F13" s="5">
        <f t="shared" si="0"/>
        <v>-6.4190000000000396</v>
      </c>
      <c r="G13" s="6"/>
      <c r="H13" s="1">
        <v>2.6293700000000002</v>
      </c>
      <c r="I13" s="1">
        <v>2.6482800000000002</v>
      </c>
      <c r="J13" s="5">
        <f t="shared" si="1"/>
        <v>-1.8909999999999982E-2</v>
      </c>
      <c r="K13" s="6"/>
      <c r="L13" s="1">
        <v>0.438</v>
      </c>
      <c r="M13" s="1">
        <v>0.43490000000000001</v>
      </c>
      <c r="N13" s="8">
        <f t="shared" si="2"/>
        <v>3.0999999999999917E-3</v>
      </c>
      <c r="O13" s="7"/>
      <c r="P13" s="1">
        <v>0.38940000000000002</v>
      </c>
      <c r="Q13" s="1">
        <v>0.3866</v>
      </c>
      <c r="R13" s="8">
        <f t="shared" si="3"/>
        <v>2.8000000000000247E-3</v>
      </c>
    </row>
    <row r="14" spans="1:18" s="2" customFormat="1">
      <c r="B14">
        <v>-4</v>
      </c>
      <c r="C14">
        <v>-2</v>
      </c>
      <c r="D14" s="1">
        <v>425.62700000000001</v>
      </c>
      <c r="E14" s="1">
        <v>434.38400000000001</v>
      </c>
      <c r="F14" s="5">
        <f t="shared" si="0"/>
        <v>-8.757000000000005</v>
      </c>
      <c r="G14" s="6"/>
      <c r="H14" s="1">
        <v>2.57003</v>
      </c>
      <c r="I14" s="1">
        <v>2.6450100000000001</v>
      </c>
      <c r="J14" s="5">
        <f t="shared" si="1"/>
        <v>-7.4980000000000047E-2</v>
      </c>
      <c r="K14" s="6"/>
      <c r="L14" s="1">
        <v>0.43980000000000002</v>
      </c>
      <c r="M14" s="1">
        <v>0.43869999999999998</v>
      </c>
      <c r="N14" s="8">
        <f t="shared" si="2"/>
        <v>1.1000000000000454E-3</v>
      </c>
      <c r="O14" s="7"/>
      <c r="P14" s="1">
        <v>0.39019999999999999</v>
      </c>
      <c r="Q14" s="1">
        <v>0.38850000000000001</v>
      </c>
      <c r="R14" s="8">
        <f t="shared" si="3"/>
        <v>1.6999999999999793E-3</v>
      </c>
    </row>
    <row r="15" spans="1:18" s="2" customFormat="1">
      <c r="B15">
        <v>-3</v>
      </c>
      <c r="C15">
        <v>-2</v>
      </c>
      <c r="D15" s="1">
        <v>418.35399999999998</v>
      </c>
      <c r="E15" s="1">
        <v>443.78800000000001</v>
      </c>
      <c r="F15" s="5">
        <f t="shared" si="0"/>
        <v>-25.434000000000026</v>
      </c>
      <c r="G15" s="6"/>
      <c r="H15" s="1">
        <v>2.6159300000000001</v>
      </c>
      <c r="I15" s="1">
        <v>2.7061999999999999</v>
      </c>
      <c r="J15" s="5">
        <f t="shared" si="1"/>
        <v>-9.026999999999985E-2</v>
      </c>
      <c r="K15" s="6"/>
      <c r="L15" s="1">
        <v>0.44190000000000002</v>
      </c>
      <c r="M15" s="1">
        <v>0.42509999999999998</v>
      </c>
      <c r="N15" s="8">
        <f t="shared" si="2"/>
        <v>1.6800000000000037E-2</v>
      </c>
      <c r="O15" s="7"/>
      <c r="P15" s="1">
        <v>0.38700000000000001</v>
      </c>
      <c r="Q15" s="1">
        <v>0.36909999999999998</v>
      </c>
      <c r="R15" s="8">
        <f t="shared" si="3"/>
        <v>1.7900000000000027E-2</v>
      </c>
    </row>
    <row r="16" spans="1:18" s="2" customFormat="1">
      <c r="B16">
        <v>-2</v>
      </c>
      <c r="C16">
        <v>-2</v>
      </c>
      <c r="D16" s="1">
        <v>419.60899999999998</v>
      </c>
      <c r="E16" s="1">
        <v>436.51400000000001</v>
      </c>
      <c r="F16" s="5">
        <f t="shared" si="0"/>
        <v>-16.90500000000003</v>
      </c>
      <c r="G16" s="6"/>
      <c r="H16" s="1">
        <v>2.6148199999999999</v>
      </c>
      <c r="I16" s="1">
        <v>2.63097</v>
      </c>
      <c r="J16" s="5">
        <f t="shared" si="1"/>
        <v>-1.6150000000000109E-2</v>
      </c>
      <c r="K16" s="6"/>
      <c r="L16" s="1">
        <v>0.43869999999999998</v>
      </c>
      <c r="M16" s="1">
        <v>0.44019999999999998</v>
      </c>
      <c r="N16" s="8">
        <f t="shared" si="2"/>
        <v>-1.5000000000000013E-3</v>
      </c>
      <c r="O16" s="7"/>
      <c r="P16" s="1">
        <v>0.39069999999999999</v>
      </c>
      <c r="Q16" s="1">
        <v>0.38529999999999998</v>
      </c>
      <c r="R16" s="8">
        <f t="shared" si="3"/>
        <v>5.4000000000000159E-3</v>
      </c>
    </row>
    <row r="17" spans="2:18" s="2" customFormat="1">
      <c r="B17">
        <v>-1</v>
      </c>
      <c r="C17">
        <v>-2</v>
      </c>
      <c r="D17" s="1">
        <v>387.56200000000001</v>
      </c>
      <c r="E17" s="1">
        <v>437.87099999999998</v>
      </c>
      <c r="F17" s="5">
        <f t="shared" si="0"/>
        <v>-50.308999999999969</v>
      </c>
      <c r="G17" s="6"/>
      <c r="H17" s="1">
        <v>2.5765699999999998</v>
      </c>
      <c r="I17" s="1">
        <v>2.62216</v>
      </c>
      <c r="J17" s="5">
        <f t="shared" si="1"/>
        <v>-4.5590000000000241E-2</v>
      </c>
      <c r="K17" s="6"/>
      <c r="L17" s="1">
        <v>0.44400000000000001</v>
      </c>
      <c r="M17" s="1">
        <v>0.44390000000000002</v>
      </c>
      <c r="N17" s="8">
        <f t="shared" si="2"/>
        <v>9.9999999999988987E-5</v>
      </c>
      <c r="O17" s="7"/>
      <c r="P17" s="1">
        <v>0.38819999999999999</v>
      </c>
      <c r="Q17" s="1">
        <v>0.3911</v>
      </c>
      <c r="R17" s="8">
        <f t="shared" si="3"/>
        <v>-2.9000000000000137E-3</v>
      </c>
    </row>
    <row r="18" spans="2:18" s="2" customFormat="1">
      <c r="B18">
        <v>0</v>
      </c>
      <c r="C18">
        <v>-2</v>
      </c>
      <c r="D18" s="1">
        <v>442.745</v>
      </c>
      <c r="E18" s="1">
        <v>444.65199999999999</v>
      </c>
      <c r="F18" s="5">
        <f t="shared" si="0"/>
        <v>-1.9069999999999823</v>
      </c>
      <c r="G18" s="6"/>
      <c r="H18" s="1">
        <v>2.64093</v>
      </c>
      <c r="I18" s="1">
        <v>2.66106</v>
      </c>
      <c r="J18" s="5">
        <f t="shared" si="1"/>
        <v>-2.0129999999999981E-2</v>
      </c>
      <c r="K18" s="6"/>
      <c r="L18" s="1">
        <v>0.43609999999999999</v>
      </c>
      <c r="M18" s="1">
        <v>0.44169999999999998</v>
      </c>
      <c r="N18" s="8">
        <f t="shared" si="2"/>
        <v>-5.5999999999999939E-3</v>
      </c>
      <c r="O18" s="7"/>
      <c r="P18" s="1">
        <v>0.38219999999999998</v>
      </c>
      <c r="Q18" s="1">
        <v>0.38579999999999998</v>
      </c>
      <c r="R18" s="8">
        <f t="shared" si="3"/>
        <v>-3.5999999999999921E-3</v>
      </c>
    </row>
    <row r="19" spans="2:18" s="2" customFormat="1">
      <c r="B19">
        <v>1</v>
      </c>
      <c r="C19">
        <v>-2</v>
      </c>
      <c r="D19" s="1">
        <v>422.78199999999998</v>
      </c>
      <c r="E19" s="1">
        <v>428.63900000000001</v>
      </c>
      <c r="F19" s="5">
        <f t="shared" si="0"/>
        <v>-5.8570000000000277</v>
      </c>
      <c r="G19" s="6"/>
      <c r="H19" s="1">
        <v>2.5861200000000002</v>
      </c>
      <c r="I19" s="1">
        <v>2.5805799999999999</v>
      </c>
      <c r="J19" s="5">
        <f t="shared" si="1"/>
        <v>5.5400000000003224E-3</v>
      </c>
      <c r="K19" s="6"/>
      <c r="L19" s="1">
        <v>0.43709999999999999</v>
      </c>
      <c r="M19" s="1">
        <v>0.44290000000000002</v>
      </c>
      <c r="N19" s="8">
        <f t="shared" si="2"/>
        <v>-5.8000000000000274E-3</v>
      </c>
      <c r="O19" s="7"/>
      <c r="P19" s="1">
        <v>0.38850000000000001</v>
      </c>
      <c r="Q19" s="1">
        <v>0.3831</v>
      </c>
      <c r="R19" s="8">
        <f t="shared" si="3"/>
        <v>5.4000000000000159E-3</v>
      </c>
    </row>
    <row r="20" spans="2:18" s="2" customFormat="1">
      <c r="B20">
        <v>2</v>
      </c>
      <c r="C20">
        <v>-2</v>
      </c>
      <c r="D20" s="1">
        <v>433.30500000000001</v>
      </c>
      <c r="E20" s="1">
        <v>440.93200000000002</v>
      </c>
      <c r="F20" s="5">
        <f t="shared" si="0"/>
        <v>-7.6270000000000095</v>
      </c>
      <c r="G20" s="6"/>
      <c r="H20" s="1">
        <v>2.62507</v>
      </c>
      <c r="I20" s="1">
        <v>2.6718999999999999</v>
      </c>
      <c r="J20" s="5">
        <f t="shared" si="1"/>
        <v>-4.6829999999999927E-2</v>
      </c>
      <c r="K20" s="6"/>
      <c r="L20" s="1">
        <v>0.44080000000000003</v>
      </c>
      <c r="M20" s="1">
        <v>0.43440000000000001</v>
      </c>
      <c r="N20" s="8">
        <f t="shared" si="2"/>
        <v>6.4000000000000168E-3</v>
      </c>
      <c r="O20" s="7"/>
      <c r="P20" s="1">
        <v>0.39019999999999999</v>
      </c>
      <c r="Q20" s="1">
        <v>0.38019999999999998</v>
      </c>
      <c r="R20" s="8">
        <f t="shared" si="3"/>
        <v>1.0000000000000009E-2</v>
      </c>
    </row>
    <row r="21" spans="2:18" s="2" customFormat="1">
      <c r="B21">
        <v>3</v>
      </c>
      <c r="C21">
        <v>-2</v>
      </c>
      <c r="D21" s="1">
        <v>423.62700000000001</v>
      </c>
      <c r="E21" s="1">
        <v>434.34199999999998</v>
      </c>
      <c r="F21" s="5">
        <f t="shared" si="0"/>
        <v>-10.714999999999975</v>
      </c>
      <c r="G21" s="6"/>
      <c r="H21" s="1">
        <v>2.63856</v>
      </c>
      <c r="I21" s="1">
        <v>2.6228699999999998</v>
      </c>
      <c r="J21" s="5">
        <f t="shared" si="1"/>
        <v>1.5690000000000204E-2</v>
      </c>
      <c r="K21" s="6"/>
      <c r="L21" s="1">
        <v>0.43259999999999998</v>
      </c>
      <c r="M21" s="1">
        <v>0.43730000000000002</v>
      </c>
      <c r="N21" s="8">
        <f t="shared" si="2"/>
        <v>-4.7000000000000375E-3</v>
      </c>
      <c r="O21" s="7"/>
      <c r="P21" s="1">
        <v>0.3836</v>
      </c>
      <c r="Q21" s="1">
        <v>0.3836</v>
      </c>
      <c r="R21" s="8">
        <f t="shared" si="3"/>
        <v>0</v>
      </c>
    </row>
    <row r="22" spans="2:18" s="2" customFormat="1">
      <c r="B22">
        <v>4</v>
      </c>
      <c r="C22">
        <v>-2</v>
      </c>
      <c r="D22" s="1">
        <v>395.02</v>
      </c>
      <c r="E22" s="1">
        <v>435.22500000000002</v>
      </c>
      <c r="F22" s="5">
        <f t="shared" si="0"/>
        <v>-40.205000000000041</v>
      </c>
      <c r="G22" s="6"/>
      <c r="H22" s="1">
        <v>2.5925199999999999</v>
      </c>
      <c r="I22" s="1">
        <v>2.6435200000000001</v>
      </c>
      <c r="J22" s="5">
        <f t="shared" si="1"/>
        <v>-5.1000000000000156E-2</v>
      </c>
      <c r="K22" s="6"/>
      <c r="L22" s="1">
        <v>0.44080000000000003</v>
      </c>
      <c r="M22" s="1">
        <v>0.43440000000000001</v>
      </c>
      <c r="N22" s="8">
        <f t="shared" si="2"/>
        <v>6.4000000000000168E-3</v>
      </c>
      <c r="O22" s="7"/>
      <c r="P22" s="1">
        <v>0.39190000000000003</v>
      </c>
      <c r="Q22" s="1">
        <v>0.38240000000000002</v>
      </c>
      <c r="R22" s="8">
        <f t="shared" si="3"/>
        <v>9.5000000000000084E-3</v>
      </c>
    </row>
    <row r="23" spans="2:18" s="2" customFormat="1">
      <c r="B23">
        <v>5</v>
      </c>
      <c r="C23">
        <v>-1</v>
      </c>
      <c r="D23" s="1">
        <v>434.71600000000001</v>
      </c>
      <c r="E23" s="1">
        <v>440.76400000000001</v>
      </c>
      <c r="F23" s="5">
        <f t="shared" si="0"/>
        <v>-6.0480000000000018</v>
      </c>
      <c r="G23" s="6"/>
      <c r="H23" s="1">
        <v>2.6397400000000002</v>
      </c>
      <c r="I23" s="1">
        <v>2.65049</v>
      </c>
      <c r="J23" s="5">
        <f t="shared" si="1"/>
        <v>-1.0749999999999815E-2</v>
      </c>
      <c r="K23" s="6"/>
      <c r="L23" s="1">
        <v>0.43240000000000001</v>
      </c>
      <c r="M23" s="1">
        <v>0.43209999999999998</v>
      </c>
      <c r="N23" s="8">
        <f t="shared" si="2"/>
        <v>3.0000000000002247E-4</v>
      </c>
      <c r="O23" s="7"/>
      <c r="P23" s="1">
        <v>0.38219999999999998</v>
      </c>
      <c r="Q23" s="1">
        <v>0.37719999999999998</v>
      </c>
      <c r="R23" s="8">
        <f t="shared" si="3"/>
        <v>5.0000000000000044E-3</v>
      </c>
    </row>
    <row r="24" spans="2:18" s="2" customFormat="1">
      <c r="B24">
        <v>4</v>
      </c>
      <c r="C24">
        <v>-1</v>
      </c>
      <c r="D24" s="1">
        <v>389.80500000000001</v>
      </c>
      <c r="E24" s="1">
        <v>434.51400000000001</v>
      </c>
      <c r="F24" s="5">
        <f t="shared" si="0"/>
        <v>-44.709000000000003</v>
      </c>
      <c r="G24" s="6"/>
      <c r="H24" s="1">
        <v>2.6000100000000002</v>
      </c>
      <c r="I24" s="1">
        <v>2.6268699999999998</v>
      </c>
      <c r="J24" s="5">
        <f t="shared" si="1"/>
        <v>-2.6859999999999662E-2</v>
      </c>
      <c r="K24" s="6"/>
      <c r="L24" s="1">
        <v>0.43930000000000002</v>
      </c>
      <c r="M24" s="1">
        <v>0.43140000000000001</v>
      </c>
      <c r="N24" s="8">
        <f t="shared" si="2"/>
        <v>7.9000000000000181E-3</v>
      </c>
      <c r="O24" s="7"/>
      <c r="P24" s="1">
        <v>0.38950000000000001</v>
      </c>
      <c r="Q24" s="1">
        <v>0.37880000000000003</v>
      </c>
      <c r="R24" s="8">
        <f t="shared" si="3"/>
        <v>1.0699999999999987E-2</v>
      </c>
    </row>
    <row r="25" spans="2:18" s="2" customFormat="1">
      <c r="B25">
        <v>3</v>
      </c>
      <c r="C25">
        <v>-1</v>
      </c>
      <c r="D25" s="1">
        <v>426.19900000000001</v>
      </c>
      <c r="E25" s="1">
        <v>431.29700000000003</v>
      </c>
      <c r="F25" s="5">
        <f t="shared" si="0"/>
        <v>-5.0980000000000132</v>
      </c>
      <c r="G25" s="6"/>
      <c r="H25" s="1">
        <v>2.6172399999999998</v>
      </c>
      <c r="I25" s="1">
        <v>2.6156899999999998</v>
      </c>
      <c r="J25" s="5">
        <f t="shared" si="1"/>
        <v>1.5499999999999403E-3</v>
      </c>
      <c r="K25" s="6"/>
      <c r="L25" s="1">
        <v>0.44240000000000002</v>
      </c>
      <c r="M25" s="1">
        <v>0.43709999999999999</v>
      </c>
      <c r="N25" s="8">
        <f t="shared" si="2"/>
        <v>5.3000000000000269E-3</v>
      </c>
      <c r="O25" s="7"/>
      <c r="P25" s="1">
        <v>0.39190000000000003</v>
      </c>
      <c r="Q25" s="1">
        <v>0.38219999999999998</v>
      </c>
      <c r="R25" s="8">
        <f t="shared" si="3"/>
        <v>9.7000000000000419E-3</v>
      </c>
    </row>
    <row r="26" spans="2:18" s="2" customFormat="1">
      <c r="B26">
        <v>2</v>
      </c>
      <c r="C26">
        <v>-1</v>
      </c>
      <c r="D26" s="1">
        <v>401.15300000000002</v>
      </c>
      <c r="E26" s="1">
        <v>435.12299999999999</v>
      </c>
      <c r="F26" s="5">
        <f t="shared" si="0"/>
        <v>-33.96999999999997</v>
      </c>
      <c r="G26" s="6"/>
      <c r="H26" s="1">
        <v>2.6592500000000001</v>
      </c>
      <c r="I26" s="1">
        <v>2.6168499999999999</v>
      </c>
      <c r="J26" s="5">
        <f t="shared" si="1"/>
        <v>4.2400000000000215E-2</v>
      </c>
      <c r="K26" s="6"/>
      <c r="L26" s="1">
        <v>0.43030000000000002</v>
      </c>
      <c r="M26" s="1">
        <v>0.44290000000000002</v>
      </c>
      <c r="N26" s="8">
        <f t="shared" si="2"/>
        <v>-1.26E-2</v>
      </c>
      <c r="O26" s="7"/>
      <c r="P26" s="1">
        <v>0.37769999999999998</v>
      </c>
      <c r="Q26" s="1">
        <v>0.3841</v>
      </c>
      <c r="R26" s="8">
        <f t="shared" si="3"/>
        <v>-6.4000000000000168E-3</v>
      </c>
    </row>
    <row r="27" spans="2:18" s="2" customFormat="1">
      <c r="B27">
        <v>1</v>
      </c>
      <c r="C27">
        <v>-1</v>
      </c>
      <c r="D27" s="1">
        <v>421.22300000000001</v>
      </c>
      <c r="E27" s="1">
        <v>431.11900000000003</v>
      </c>
      <c r="F27" s="5">
        <f t="shared" si="0"/>
        <v>-9.896000000000015</v>
      </c>
      <c r="G27" s="6"/>
      <c r="H27" s="1">
        <v>2.5280900000000002</v>
      </c>
      <c r="I27" s="1">
        <v>2.6203699999999999</v>
      </c>
      <c r="J27" s="5">
        <f t="shared" si="1"/>
        <v>-9.2279999999999696E-2</v>
      </c>
      <c r="K27" s="6"/>
      <c r="L27" s="1">
        <v>0.44779999999999998</v>
      </c>
      <c r="M27" s="1">
        <v>0.44019999999999998</v>
      </c>
      <c r="N27" s="8">
        <f t="shared" si="2"/>
        <v>7.5999999999999956E-3</v>
      </c>
      <c r="O27" s="7"/>
      <c r="P27" s="1">
        <v>0.39800000000000002</v>
      </c>
      <c r="Q27" s="1">
        <v>0.379</v>
      </c>
      <c r="R27" s="8">
        <f t="shared" si="3"/>
        <v>1.9000000000000017E-2</v>
      </c>
    </row>
    <row r="28" spans="2:18" s="2" customFormat="1">
      <c r="B28">
        <v>0</v>
      </c>
      <c r="C28">
        <v>-1</v>
      </c>
      <c r="D28" s="1">
        <v>449.245</v>
      </c>
      <c r="E28" s="1">
        <v>449.36</v>
      </c>
      <c r="F28" s="5">
        <f t="shared" si="0"/>
        <v>-0.11500000000000909</v>
      </c>
      <c r="G28" s="6"/>
      <c r="H28" s="1">
        <v>2.6602800000000002</v>
      </c>
      <c r="I28" s="1">
        <v>2.6461600000000001</v>
      </c>
      <c r="J28" s="5">
        <f t="shared" si="1"/>
        <v>1.4120000000000132E-2</v>
      </c>
      <c r="K28" s="6"/>
      <c r="L28" s="1">
        <v>0.43969999999999998</v>
      </c>
      <c r="M28" s="1">
        <v>0.44369999999999998</v>
      </c>
      <c r="N28" s="8">
        <f t="shared" si="2"/>
        <v>-4.0000000000000036E-3</v>
      </c>
      <c r="O28" s="7"/>
      <c r="P28" s="1">
        <v>0.38679999999999998</v>
      </c>
      <c r="Q28" s="1">
        <v>0.39190000000000003</v>
      </c>
      <c r="R28" s="8">
        <f t="shared" si="3"/>
        <v>-5.1000000000000489E-3</v>
      </c>
    </row>
    <row r="29" spans="2:18" s="2" customFormat="1">
      <c r="B29">
        <v>-1</v>
      </c>
      <c r="C29">
        <v>-1</v>
      </c>
      <c r="D29" s="1">
        <v>436.233</v>
      </c>
      <c r="E29" s="1">
        <v>438.072</v>
      </c>
      <c r="F29" s="5">
        <f t="shared" si="0"/>
        <v>-1.8389999999999986</v>
      </c>
      <c r="G29" s="6"/>
      <c r="H29" s="1">
        <v>2.6274299999999999</v>
      </c>
      <c r="I29" s="1">
        <v>2.5964100000000001</v>
      </c>
      <c r="J29" s="5">
        <f t="shared" si="1"/>
        <v>3.1019999999999825E-2</v>
      </c>
      <c r="K29" s="6"/>
      <c r="L29" s="1">
        <v>0.44479999999999997</v>
      </c>
      <c r="M29" s="1">
        <v>0.45169999999999999</v>
      </c>
      <c r="N29" s="8">
        <f t="shared" si="2"/>
        <v>-6.9000000000000172E-3</v>
      </c>
      <c r="O29" s="7"/>
      <c r="P29" s="1">
        <v>0.38479999999999998</v>
      </c>
      <c r="Q29" s="1">
        <v>0.39779999999999999</v>
      </c>
      <c r="R29" s="8">
        <f t="shared" si="3"/>
        <v>-1.3000000000000012E-2</v>
      </c>
    </row>
    <row r="30" spans="2:18" s="2" customFormat="1">
      <c r="B30">
        <v>-2</v>
      </c>
      <c r="C30">
        <v>-1</v>
      </c>
      <c r="D30" s="1">
        <v>433.82600000000002</v>
      </c>
      <c r="E30" s="1">
        <v>436.99099999999999</v>
      </c>
      <c r="F30" s="5">
        <f t="shared" si="0"/>
        <v>-3.1649999999999636</v>
      </c>
      <c r="G30" s="6"/>
      <c r="H30" s="1">
        <v>2.6324100000000001</v>
      </c>
      <c r="I30" s="1">
        <v>2.5823200000000002</v>
      </c>
      <c r="J30" s="5">
        <f t="shared" si="1"/>
        <v>5.0089999999999968E-2</v>
      </c>
      <c r="K30" s="6"/>
      <c r="L30" s="1">
        <v>0.43830000000000002</v>
      </c>
      <c r="M30" s="1">
        <v>0.44829999999999998</v>
      </c>
      <c r="N30" s="8">
        <f t="shared" si="2"/>
        <v>-9.9999999999999534E-3</v>
      </c>
      <c r="O30" s="7"/>
      <c r="P30" s="1">
        <v>0.3836</v>
      </c>
      <c r="Q30" s="1">
        <v>0.39629999999999999</v>
      </c>
      <c r="R30" s="8">
        <f t="shared" si="3"/>
        <v>-1.2699999999999989E-2</v>
      </c>
    </row>
    <row r="31" spans="2:18" s="2" customFormat="1">
      <c r="B31">
        <v>-3</v>
      </c>
      <c r="C31">
        <v>-1</v>
      </c>
      <c r="D31" s="1">
        <v>427.72199999999998</v>
      </c>
      <c r="E31" s="1">
        <v>438.41899999999998</v>
      </c>
      <c r="F31" s="5">
        <f t="shared" si="0"/>
        <v>-10.697000000000003</v>
      </c>
      <c r="G31" s="6"/>
      <c r="H31" s="1">
        <v>2.6389</v>
      </c>
      <c r="I31" s="1">
        <v>2.66839</v>
      </c>
      <c r="J31" s="5">
        <f t="shared" si="1"/>
        <v>-2.9490000000000016E-2</v>
      </c>
      <c r="K31" s="6"/>
      <c r="L31" s="1">
        <v>0.43590000000000001</v>
      </c>
      <c r="M31" s="1">
        <v>0.43590000000000001</v>
      </c>
      <c r="N31" s="8">
        <f t="shared" si="2"/>
        <v>0</v>
      </c>
      <c r="O31" s="7"/>
      <c r="P31" s="1">
        <v>0.38240000000000002</v>
      </c>
      <c r="Q31" s="1">
        <v>0.38069999999999998</v>
      </c>
      <c r="R31" s="8">
        <f t="shared" si="3"/>
        <v>1.7000000000000348E-3</v>
      </c>
    </row>
    <row r="32" spans="2:18" s="2" customFormat="1">
      <c r="B32">
        <v>-4</v>
      </c>
      <c r="C32">
        <v>-1</v>
      </c>
      <c r="D32" s="1">
        <v>413.846</v>
      </c>
      <c r="E32" s="1">
        <v>435.27699999999999</v>
      </c>
      <c r="F32" s="5">
        <f t="shared" si="0"/>
        <v>-21.430999999999983</v>
      </c>
      <c r="G32" s="6"/>
      <c r="H32" s="1">
        <v>2.6038899999999998</v>
      </c>
      <c r="I32" s="1">
        <v>2.6594199999999999</v>
      </c>
      <c r="J32" s="5">
        <f t="shared" si="1"/>
        <v>-5.5530000000000079E-2</v>
      </c>
      <c r="K32" s="6"/>
      <c r="L32" s="1">
        <v>0.43559999999999999</v>
      </c>
      <c r="M32" s="1">
        <v>0.4269</v>
      </c>
      <c r="N32" s="8">
        <f t="shared" si="2"/>
        <v>8.6999999999999855E-3</v>
      </c>
      <c r="O32" s="7"/>
      <c r="P32" s="1">
        <v>0.38579999999999998</v>
      </c>
      <c r="Q32" s="1">
        <v>0.37440000000000001</v>
      </c>
      <c r="R32" s="8">
        <f t="shared" si="3"/>
        <v>1.1399999999999966E-2</v>
      </c>
    </row>
    <row r="33" spans="2:18" s="2" customFormat="1">
      <c r="B33">
        <v>-5</v>
      </c>
      <c r="C33">
        <v>-1</v>
      </c>
      <c r="D33" s="1">
        <v>425.16899999999998</v>
      </c>
      <c r="E33" s="1">
        <v>429.291</v>
      </c>
      <c r="F33" s="5">
        <f t="shared" si="0"/>
        <v>-4.1220000000000141</v>
      </c>
      <c r="G33" s="6"/>
      <c r="H33" s="1">
        <v>2.5927899999999999</v>
      </c>
      <c r="I33" s="1">
        <v>2.64588</v>
      </c>
      <c r="J33" s="5">
        <f t="shared" si="1"/>
        <v>-5.3090000000000082E-2</v>
      </c>
      <c r="K33" s="6"/>
      <c r="L33" s="1">
        <v>0.43319999999999997</v>
      </c>
      <c r="M33" s="1">
        <v>0.43309999999999998</v>
      </c>
      <c r="N33" s="8">
        <f t="shared" si="2"/>
        <v>9.9999999999988987E-5</v>
      </c>
      <c r="O33" s="7"/>
      <c r="P33" s="1">
        <v>0.37359999999999999</v>
      </c>
      <c r="Q33" s="1">
        <v>0.37869999999999998</v>
      </c>
      <c r="R33" s="8">
        <f t="shared" si="3"/>
        <v>-5.0999999999999934E-3</v>
      </c>
    </row>
    <row r="34" spans="2:18" s="2" customFormat="1">
      <c r="B34">
        <v>-5</v>
      </c>
      <c r="C34">
        <v>0</v>
      </c>
      <c r="D34" s="1">
        <v>408.64800000000002</v>
      </c>
      <c r="E34" s="1">
        <v>422.553</v>
      </c>
      <c r="F34" s="5">
        <f t="shared" si="0"/>
        <v>-13.904999999999973</v>
      </c>
      <c r="G34" s="6"/>
      <c r="H34" s="1">
        <v>2.5859100000000002</v>
      </c>
      <c r="I34" s="1">
        <v>2.6254300000000002</v>
      </c>
      <c r="J34" s="5">
        <f t="shared" si="1"/>
        <v>-3.952E-2</v>
      </c>
      <c r="K34" s="6"/>
      <c r="L34" s="1">
        <v>0.42799999999999999</v>
      </c>
      <c r="M34" s="1">
        <v>0.42949999999999999</v>
      </c>
      <c r="N34" s="8">
        <f t="shared" si="2"/>
        <v>-1.5000000000000013E-3</v>
      </c>
      <c r="O34" s="7"/>
      <c r="P34" s="1">
        <v>0.37780000000000002</v>
      </c>
      <c r="Q34" s="1">
        <v>0.37509999999999999</v>
      </c>
      <c r="R34" s="8">
        <f t="shared" si="3"/>
        <v>2.7000000000000357E-3</v>
      </c>
    </row>
    <row r="35" spans="2:18" s="2" customFormat="1">
      <c r="B35">
        <v>-4</v>
      </c>
      <c r="C35">
        <v>0</v>
      </c>
      <c r="D35" s="1">
        <v>374.07900000000001</v>
      </c>
      <c r="E35" s="1">
        <v>384.99599999999998</v>
      </c>
      <c r="F35" s="5">
        <f t="shared" si="0"/>
        <v>-10.916999999999973</v>
      </c>
      <c r="G35" s="6"/>
      <c r="H35" s="1">
        <v>2.4114599999999999</v>
      </c>
      <c r="I35" s="1">
        <v>2.4519000000000002</v>
      </c>
      <c r="J35" s="5">
        <f t="shared" si="1"/>
        <v>-4.0440000000000254E-2</v>
      </c>
      <c r="K35" s="6"/>
      <c r="L35" s="1">
        <v>0.43359999999999999</v>
      </c>
      <c r="M35" s="1">
        <v>0.42799999999999999</v>
      </c>
      <c r="N35" s="8">
        <f t="shared" si="2"/>
        <v>5.5999999999999939E-3</v>
      </c>
      <c r="O35" s="7"/>
      <c r="P35" s="1">
        <v>0.38159999999999999</v>
      </c>
      <c r="Q35" s="1">
        <v>0.37340000000000001</v>
      </c>
      <c r="R35" s="8">
        <f t="shared" si="3"/>
        <v>8.1999999999999851E-3</v>
      </c>
    </row>
    <row r="36" spans="2:18" s="2" customFormat="1">
      <c r="B36">
        <v>-3</v>
      </c>
      <c r="C36">
        <v>0</v>
      </c>
      <c r="D36" s="1">
        <v>412.40100000000001</v>
      </c>
      <c r="E36" s="1">
        <v>425.81299999999999</v>
      </c>
      <c r="F36" s="5">
        <f t="shared" si="0"/>
        <v>-13.411999999999978</v>
      </c>
      <c r="G36" s="6"/>
      <c r="H36" s="1">
        <v>2.58988</v>
      </c>
      <c r="I36" s="1">
        <v>2.6152799999999998</v>
      </c>
      <c r="J36" s="5">
        <f t="shared" si="1"/>
        <v>-2.5399999999999867E-2</v>
      </c>
      <c r="K36" s="6"/>
      <c r="L36" s="1">
        <v>0.42920000000000003</v>
      </c>
      <c r="M36" s="1">
        <v>0.43280000000000002</v>
      </c>
      <c r="N36" s="8">
        <f t="shared" si="2"/>
        <v>-3.5999999999999921E-3</v>
      </c>
      <c r="O36" s="7"/>
      <c r="P36" s="1">
        <v>0.3775</v>
      </c>
      <c r="Q36" s="1">
        <v>0.37940000000000002</v>
      </c>
      <c r="R36" s="8">
        <f t="shared" si="3"/>
        <v>-1.9000000000000128E-3</v>
      </c>
    </row>
    <row r="37" spans="2:18" s="2" customFormat="1">
      <c r="B37">
        <v>-2</v>
      </c>
      <c r="C37">
        <v>0</v>
      </c>
      <c r="D37" s="1">
        <v>349.80399999999997</v>
      </c>
      <c r="E37" s="1">
        <v>364.54399999999998</v>
      </c>
      <c r="F37" s="5">
        <f t="shared" si="0"/>
        <v>-14.740000000000009</v>
      </c>
      <c r="G37" s="6"/>
      <c r="H37" s="1">
        <v>2.2824399999999998</v>
      </c>
      <c r="I37" s="1">
        <v>2.3183400000000001</v>
      </c>
      <c r="J37" s="5">
        <f t="shared" si="1"/>
        <v>-3.5900000000000265E-2</v>
      </c>
      <c r="K37" s="6"/>
      <c r="L37" s="1">
        <v>0.44269999999999998</v>
      </c>
      <c r="M37" s="1">
        <v>0.43830000000000002</v>
      </c>
      <c r="N37" s="8">
        <f t="shared" si="2"/>
        <v>4.3999999999999595E-3</v>
      </c>
      <c r="O37" s="7"/>
      <c r="P37" s="1">
        <v>0.39190000000000003</v>
      </c>
      <c r="Q37" s="1">
        <v>0.38750000000000001</v>
      </c>
      <c r="R37" s="8">
        <f t="shared" si="3"/>
        <v>4.400000000000015E-3</v>
      </c>
    </row>
    <row r="38" spans="2:18" s="2" customFormat="1">
      <c r="B38">
        <v>-1</v>
      </c>
      <c r="C38">
        <v>0</v>
      </c>
      <c r="D38" s="1">
        <v>435.12900000000002</v>
      </c>
      <c r="E38" s="1">
        <v>441.56</v>
      </c>
      <c r="F38" s="5">
        <f t="shared" si="0"/>
        <v>-6.4309999999999832</v>
      </c>
      <c r="G38" s="6"/>
      <c r="H38" s="1">
        <v>2.6055799999999998</v>
      </c>
      <c r="I38" s="1">
        <v>2.6463399999999999</v>
      </c>
      <c r="J38" s="5">
        <f t="shared" si="1"/>
        <v>-4.0760000000000129E-2</v>
      </c>
      <c r="K38" s="6"/>
      <c r="L38" s="1">
        <v>0.44219999999999998</v>
      </c>
      <c r="M38" s="1">
        <v>0.439</v>
      </c>
      <c r="N38" s="8">
        <f t="shared" si="2"/>
        <v>3.1999999999999806E-3</v>
      </c>
      <c r="O38" s="7"/>
      <c r="P38" s="1">
        <v>0.38629999999999998</v>
      </c>
      <c r="Q38" s="1">
        <v>0.38429999999999997</v>
      </c>
      <c r="R38" s="8">
        <f t="shared" si="3"/>
        <v>2.0000000000000018E-3</v>
      </c>
    </row>
    <row r="39" spans="2:18" s="2" customFormat="1">
      <c r="B39">
        <v>0</v>
      </c>
      <c r="C39">
        <v>0</v>
      </c>
      <c r="D39" s="1">
        <v>432.21600000000001</v>
      </c>
      <c r="E39" s="1">
        <v>448.02300000000002</v>
      </c>
      <c r="F39" s="5">
        <f t="shared" si="0"/>
        <v>-15.807000000000016</v>
      </c>
      <c r="G39" s="6"/>
      <c r="H39" s="1">
        <v>2.6723699999999999</v>
      </c>
      <c r="I39" s="1">
        <v>2.6821199999999998</v>
      </c>
      <c r="J39" s="5">
        <f t="shared" si="1"/>
        <v>-9.7499999999999254E-3</v>
      </c>
      <c r="K39" s="6"/>
      <c r="L39" s="1">
        <v>0.43869999999999998</v>
      </c>
      <c r="M39" s="1">
        <v>0.43359999999999999</v>
      </c>
      <c r="N39" s="8">
        <f t="shared" si="2"/>
        <v>5.0999999999999934E-3</v>
      </c>
      <c r="O39" s="7"/>
      <c r="P39" s="1">
        <v>0.38450000000000001</v>
      </c>
      <c r="Q39" s="1">
        <v>0.37580000000000002</v>
      </c>
      <c r="R39" s="8">
        <f t="shared" si="3"/>
        <v>8.6999999999999855E-3</v>
      </c>
    </row>
    <row r="40" spans="2:18" s="2" customFormat="1">
      <c r="B40">
        <v>1</v>
      </c>
      <c r="C40">
        <v>0</v>
      </c>
      <c r="D40" s="1">
        <v>420.40699999999998</v>
      </c>
      <c r="E40" s="1">
        <v>442.87099999999998</v>
      </c>
      <c r="F40" s="5">
        <f t="shared" si="0"/>
        <v>-22.463999999999999</v>
      </c>
      <c r="G40" s="6"/>
      <c r="H40" s="1">
        <v>2.61328</v>
      </c>
      <c r="I40" s="1">
        <v>2.6364100000000001</v>
      </c>
      <c r="J40" s="5">
        <f t="shared" si="1"/>
        <v>-2.3130000000000095E-2</v>
      </c>
      <c r="K40" s="6"/>
      <c r="L40" s="1">
        <v>0.44579999999999997</v>
      </c>
      <c r="M40" s="1">
        <v>0.43909999999999999</v>
      </c>
      <c r="N40" s="8">
        <f t="shared" si="2"/>
        <v>6.6999999999999837E-3</v>
      </c>
      <c r="O40" s="7"/>
      <c r="P40" s="1">
        <v>0.39389999999999997</v>
      </c>
      <c r="Q40" s="1">
        <v>0.38819999999999999</v>
      </c>
      <c r="R40" s="8">
        <f t="shared" si="3"/>
        <v>5.6999999999999829E-3</v>
      </c>
    </row>
    <row r="41" spans="2:18" s="2" customFormat="1">
      <c r="B41">
        <v>2</v>
      </c>
      <c r="C41">
        <v>0</v>
      </c>
      <c r="D41" s="1">
        <v>375.00299999999999</v>
      </c>
      <c r="E41" s="1">
        <v>423.48099999999999</v>
      </c>
      <c r="F41" s="5">
        <f t="shared" si="0"/>
        <v>-48.478000000000009</v>
      </c>
      <c r="G41" s="6"/>
      <c r="H41" s="1">
        <v>2.5405199999999999</v>
      </c>
      <c r="I41" s="1">
        <v>2.5463499999999999</v>
      </c>
      <c r="J41" s="5">
        <f t="shared" si="1"/>
        <v>-5.8300000000000018E-3</v>
      </c>
      <c r="K41" s="6"/>
      <c r="L41" s="1">
        <v>0.44390000000000002</v>
      </c>
      <c r="M41" s="1">
        <v>0.44729999999999998</v>
      </c>
      <c r="N41" s="8">
        <f t="shared" si="2"/>
        <v>-3.3999999999999586E-3</v>
      </c>
      <c r="O41" s="7"/>
      <c r="P41" s="1">
        <v>0.3921</v>
      </c>
      <c r="Q41" s="1">
        <v>0.39190000000000003</v>
      </c>
      <c r="R41" s="8">
        <f t="shared" si="3"/>
        <v>1.9999999999997797E-4</v>
      </c>
    </row>
    <row r="42" spans="2:18" s="2" customFormat="1">
      <c r="B42">
        <v>3</v>
      </c>
      <c r="C42">
        <v>0</v>
      </c>
      <c r="D42" s="1">
        <v>392.64400000000001</v>
      </c>
      <c r="E42" s="1">
        <v>424.11500000000001</v>
      </c>
      <c r="F42" s="5">
        <f t="shared" si="0"/>
        <v>-31.471000000000004</v>
      </c>
      <c r="G42" s="6"/>
      <c r="H42" s="1">
        <v>2.5773700000000002</v>
      </c>
      <c r="I42" s="1">
        <v>2.56745</v>
      </c>
      <c r="J42" s="5">
        <f t="shared" si="1"/>
        <v>9.9200000000001509E-3</v>
      </c>
      <c r="K42" s="6"/>
      <c r="L42" s="1">
        <v>0.442</v>
      </c>
      <c r="M42" s="1">
        <v>0.44419999999999998</v>
      </c>
      <c r="N42" s="8">
        <f t="shared" si="2"/>
        <v>-2.1999999999999797E-3</v>
      </c>
      <c r="O42" s="7"/>
      <c r="P42" s="1">
        <v>0.38790000000000002</v>
      </c>
      <c r="Q42" s="1">
        <v>0.39379999999999998</v>
      </c>
      <c r="R42" s="8">
        <f t="shared" si="3"/>
        <v>-5.8999999999999608E-3</v>
      </c>
    </row>
    <row r="43" spans="2:18" s="2" customFormat="1">
      <c r="B43">
        <v>4</v>
      </c>
      <c r="C43">
        <v>0</v>
      </c>
      <c r="D43" s="1">
        <v>432.41199999999998</v>
      </c>
      <c r="E43" s="1">
        <v>440.608</v>
      </c>
      <c r="F43" s="5">
        <f t="shared" si="0"/>
        <v>-8.1960000000000264</v>
      </c>
      <c r="G43" s="6"/>
      <c r="H43" s="1">
        <v>2.6000899999999998</v>
      </c>
      <c r="I43" s="1">
        <v>2.62629</v>
      </c>
      <c r="J43" s="5">
        <f t="shared" si="1"/>
        <v>-2.6200000000000223E-2</v>
      </c>
      <c r="K43" s="6"/>
      <c r="L43" s="1">
        <v>0.44490000000000002</v>
      </c>
      <c r="M43" s="1">
        <v>0.44340000000000002</v>
      </c>
      <c r="N43" s="8">
        <f t="shared" si="2"/>
        <v>1.5000000000000013E-3</v>
      </c>
      <c r="O43" s="7"/>
      <c r="P43" s="1">
        <v>0.39550000000000002</v>
      </c>
      <c r="Q43" s="1">
        <v>0.39050000000000001</v>
      </c>
      <c r="R43" s="8">
        <f t="shared" si="3"/>
        <v>5.0000000000000044E-3</v>
      </c>
    </row>
    <row r="44" spans="2:18" s="2" customFormat="1">
      <c r="B44">
        <v>5</v>
      </c>
      <c r="C44">
        <v>0</v>
      </c>
      <c r="D44" s="1">
        <v>396.209</v>
      </c>
      <c r="E44" s="1">
        <v>428.399</v>
      </c>
      <c r="F44" s="5">
        <f t="shared" si="0"/>
        <v>-32.19</v>
      </c>
      <c r="G44" s="6"/>
      <c r="H44" s="1">
        <v>2.6322800000000002</v>
      </c>
      <c r="I44" s="1">
        <v>2.6067900000000002</v>
      </c>
      <c r="J44" s="5">
        <f t="shared" si="1"/>
        <v>2.5490000000000013E-2</v>
      </c>
      <c r="K44" s="6"/>
      <c r="L44" s="1">
        <v>0.43190000000000001</v>
      </c>
      <c r="M44" s="1">
        <v>0.42970000000000003</v>
      </c>
      <c r="N44" s="8">
        <f t="shared" si="2"/>
        <v>2.1999999999999797E-3</v>
      </c>
      <c r="O44" s="7"/>
      <c r="P44" s="1">
        <v>0.37509999999999999</v>
      </c>
      <c r="Q44" s="1">
        <v>0.37830000000000003</v>
      </c>
      <c r="R44" s="8">
        <f t="shared" si="3"/>
        <v>-3.2000000000000361E-3</v>
      </c>
    </row>
    <row r="45" spans="2:18" s="2" customFormat="1">
      <c r="B45">
        <v>4</v>
      </c>
      <c r="C45">
        <v>1</v>
      </c>
      <c r="D45" s="1">
        <v>1.0333699999999999</v>
      </c>
      <c r="E45" s="1">
        <v>169.02199999999999</v>
      </c>
      <c r="F45" s="5">
        <f t="shared" si="0"/>
        <v>-167.98863</v>
      </c>
      <c r="G45" s="6"/>
      <c r="H45" s="1">
        <v>0.96482699999999999</v>
      </c>
      <c r="I45" s="1">
        <v>1.4643699999999999</v>
      </c>
      <c r="J45" s="5">
        <f t="shared" si="1"/>
        <v>-0.49954299999999996</v>
      </c>
      <c r="K45" s="6"/>
      <c r="L45" s="1">
        <v>0.43709999999999999</v>
      </c>
      <c r="M45" s="1">
        <v>0.43459999999999999</v>
      </c>
      <c r="N45" s="8">
        <f t="shared" si="2"/>
        <v>2.5000000000000022E-3</v>
      </c>
      <c r="O45" s="7"/>
      <c r="P45" s="1">
        <v>0.38700000000000001</v>
      </c>
      <c r="Q45" s="1">
        <v>0.38069999999999998</v>
      </c>
      <c r="R45" s="8">
        <f t="shared" si="3"/>
        <v>6.3000000000000278E-3</v>
      </c>
    </row>
    <row r="46" spans="2:18" s="2" customFormat="1">
      <c r="B46">
        <v>2</v>
      </c>
      <c r="C46">
        <v>1</v>
      </c>
      <c r="D46" s="1">
        <v>436.76900000000001</v>
      </c>
      <c r="E46" s="1">
        <v>435.75799999999998</v>
      </c>
      <c r="F46" s="5">
        <f t="shared" si="0"/>
        <v>1.0110000000000241</v>
      </c>
      <c r="G46" s="6"/>
      <c r="H46" s="1">
        <v>2.6101000000000001</v>
      </c>
      <c r="I46" s="1">
        <v>2.6041099999999999</v>
      </c>
      <c r="J46" s="5">
        <f t="shared" si="1"/>
        <v>5.9900000000001619E-3</v>
      </c>
      <c r="K46" s="6"/>
      <c r="L46" s="1">
        <v>0.43630000000000002</v>
      </c>
      <c r="M46" s="1">
        <v>0.43709999999999999</v>
      </c>
      <c r="N46" s="8">
        <f t="shared" si="2"/>
        <v>-7.999999999999674E-4</v>
      </c>
      <c r="O46" s="7"/>
      <c r="P46" s="1">
        <v>0.38719999999999999</v>
      </c>
      <c r="Q46" s="1">
        <v>0.38950000000000001</v>
      </c>
      <c r="R46" s="8">
        <f t="shared" si="3"/>
        <v>-2.3000000000000242E-3</v>
      </c>
    </row>
    <row r="47" spans="2:18" s="2" customFormat="1">
      <c r="B47">
        <v>1</v>
      </c>
      <c r="C47">
        <v>1</v>
      </c>
      <c r="D47" s="1">
        <v>417.76900000000001</v>
      </c>
      <c r="E47" s="1">
        <v>421.988</v>
      </c>
      <c r="F47" s="5">
        <f t="shared" si="0"/>
        <v>-4.2189999999999941</v>
      </c>
      <c r="G47" s="6"/>
      <c r="H47" s="1">
        <v>2.5811199999999999</v>
      </c>
      <c r="I47" s="1">
        <v>2.5351400000000002</v>
      </c>
      <c r="J47" s="5">
        <f t="shared" si="1"/>
        <v>4.5979999999999688E-2</v>
      </c>
      <c r="K47" s="6"/>
      <c r="L47" s="1">
        <v>0.44080000000000003</v>
      </c>
      <c r="M47" s="1">
        <v>0.44369999999999998</v>
      </c>
      <c r="N47" s="8">
        <f t="shared" si="2"/>
        <v>-2.8999999999999582E-3</v>
      </c>
      <c r="O47" s="7"/>
      <c r="P47" s="1">
        <v>0.38790000000000002</v>
      </c>
      <c r="Q47" s="1">
        <v>0.3911</v>
      </c>
      <c r="R47" s="8">
        <f t="shared" si="3"/>
        <v>-3.1999999999999806E-3</v>
      </c>
    </row>
    <row r="48" spans="2:18" s="2" customFormat="1">
      <c r="B48">
        <v>0</v>
      </c>
      <c r="C48">
        <v>1</v>
      </c>
      <c r="D48" s="1">
        <v>418.22300000000001</v>
      </c>
      <c r="E48" s="1">
        <v>432.89299999999997</v>
      </c>
      <c r="F48" s="5">
        <f t="shared" si="0"/>
        <v>-14.669999999999959</v>
      </c>
      <c r="G48" s="6"/>
      <c r="H48" s="1">
        <v>2.60914</v>
      </c>
      <c r="I48" s="1">
        <v>2.6053700000000002</v>
      </c>
      <c r="J48" s="5">
        <f t="shared" si="1"/>
        <v>3.769999999999829E-3</v>
      </c>
      <c r="K48" s="6"/>
      <c r="L48" s="1">
        <v>0.44259999999999999</v>
      </c>
      <c r="M48" s="1">
        <v>0.43380000000000002</v>
      </c>
      <c r="N48" s="8">
        <f t="shared" si="2"/>
        <v>8.7999999999999745E-3</v>
      </c>
      <c r="O48" s="7"/>
      <c r="P48" s="1">
        <v>0.38919999999999999</v>
      </c>
      <c r="Q48" s="1">
        <v>0.37630000000000002</v>
      </c>
      <c r="R48" s="8">
        <f t="shared" si="3"/>
        <v>1.2899999999999967E-2</v>
      </c>
    </row>
    <row r="49" spans="2:18" s="2" customFormat="1">
      <c r="B49">
        <v>-1</v>
      </c>
      <c r="C49">
        <v>1</v>
      </c>
      <c r="D49" s="1">
        <v>377.61799999999999</v>
      </c>
      <c r="E49" s="1">
        <v>430.858</v>
      </c>
      <c r="F49" s="5">
        <f t="shared" si="0"/>
        <v>-53.240000000000009</v>
      </c>
      <c r="G49" s="6"/>
      <c r="H49" s="1">
        <v>2.6106799999999999</v>
      </c>
      <c r="I49" s="1">
        <v>2.5987900000000002</v>
      </c>
      <c r="J49" s="5">
        <f t="shared" si="1"/>
        <v>1.1889999999999734E-2</v>
      </c>
      <c r="K49" s="6"/>
      <c r="L49" s="1">
        <v>0.43259999999999998</v>
      </c>
      <c r="M49" s="1">
        <v>0.43830000000000002</v>
      </c>
      <c r="N49" s="8">
        <f t="shared" si="2"/>
        <v>-5.7000000000000384E-3</v>
      </c>
      <c r="O49" s="7"/>
      <c r="P49" s="1">
        <v>0.3841</v>
      </c>
      <c r="Q49" s="1">
        <v>0.38750000000000001</v>
      </c>
      <c r="R49" s="8">
        <f t="shared" si="3"/>
        <v>-3.4000000000000141E-3</v>
      </c>
    </row>
    <row r="50" spans="2:18" s="2" customFormat="1">
      <c r="B50">
        <v>-2</v>
      </c>
      <c r="C50">
        <v>1</v>
      </c>
      <c r="D50" s="1">
        <v>390.80700000000002</v>
      </c>
      <c r="E50" s="1">
        <v>410.75900000000001</v>
      </c>
      <c r="F50" s="5">
        <f t="shared" si="0"/>
        <v>-19.951999999999998</v>
      </c>
      <c r="G50" s="6"/>
      <c r="H50" s="1">
        <v>2.4851000000000001</v>
      </c>
      <c r="I50" s="1">
        <v>2.52319</v>
      </c>
      <c r="J50" s="5">
        <f t="shared" si="1"/>
        <v>-3.8089999999999957E-2</v>
      </c>
      <c r="K50" s="6"/>
      <c r="L50" s="1">
        <v>0.43730000000000002</v>
      </c>
      <c r="M50" s="1">
        <v>0.43880000000000002</v>
      </c>
      <c r="N50" s="8">
        <f t="shared" si="2"/>
        <v>-1.5000000000000013E-3</v>
      </c>
      <c r="O50" s="7"/>
      <c r="P50" s="1">
        <v>0.38529999999999998</v>
      </c>
      <c r="Q50" s="1">
        <v>0.38140000000000002</v>
      </c>
      <c r="R50" s="8">
        <f t="shared" si="3"/>
        <v>3.8999999999999591E-3</v>
      </c>
    </row>
    <row r="51" spans="2:18" s="2" customFormat="1">
      <c r="B51">
        <v>-3</v>
      </c>
      <c r="C51">
        <v>1</v>
      </c>
      <c r="D51" s="1">
        <v>444.01799999999997</v>
      </c>
      <c r="E51" s="1">
        <v>444.04</v>
      </c>
      <c r="F51" s="5">
        <f t="shared" si="0"/>
        <v>-2.2000000000048203E-2</v>
      </c>
      <c r="G51" s="6"/>
      <c r="H51" s="1">
        <v>2.65761</v>
      </c>
      <c r="I51" s="1">
        <v>2.68858</v>
      </c>
      <c r="J51" s="5">
        <f t="shared" si="1"/>
        <v>-3.0969999999999942E-2</v>
      </c>
      <c r="K51" s="6"/>
      <c r="L51" s="1">
        <v>0.4299</v>
      </c>
      <c r="M51" s="1">
        <v>0.42949999999999999</v>
      </c>
      <c r="N51" s="8">
        <f t="shared" si="2"/>
        <v>4.0000000000001146E-4</v>
      </c>
      <c r="O51" s="7"/>
      <c r="P51" s="1">
        <v>0.37459999999999999</v>
      </c>
      <c r="Q51" s="1">
        <v>0.37309999999999999</v>
      </c>
      <c r="R51" s="8">
        <f t="shared" si="3"/>
        <v>1.5000000000000013E-3</v>
      </c>
    </row>
    <row r="52" spans="2:18" s="2" customFormat="1">
      <c r="B52">
        <v>-4</v>
      </c>
      <c r="C52">
        <v>1</v>
      </c>
      <c r="D52" s="1">
        <v>424.709</v>
      </c>
      <c r="E52" s="1">
        <v>430.52199999999999</v>
      </c>
      <c r="F52" s="5">
        <f t="shared" si="0"/>
        <v>-5.8129999999999882</v>
      </c>
      <c r="G52" s="6"/>
      <c r="H52" s="1">
        <v>2.54433</v>
      </c>
      <c r="I52" s="1">
        <v>2.6163400000000001</v>
      </c>
      <c r="J52" s="5">
        <f t="shared" si="1"/>
        <v>-7.2010000000000129E-2</v>
      </c>
      <c r="K52" s="6"/>
      <c r="L52" s="1">
        <v>0.44390000000000002</v>
      </c>
      <c r="M52" s="1">
        <v>0.43030000000000002</v>
      </c>
      <c r="N52" s="8">
        <f t="shared" si="2"/>
        <v>1.3600000000000001E-2</v>
      </c>
      <c r="O52" s="7"/>
      <c r="P52" s="1">
        <v>0.39069999999999999</v>
      </c>
      <c r="Q52" s="1">
        <v>0.37990000000000002</v>
      </c>
      <c r="R52" s="8">
        <f t="shared" si="3"/>
        <v>1.0799999999999976E-2</v>
      </c>
    </row>
    <row r="53" spans="2:18" s="2" customFormat="1">
      <c r="B53">
        <v>-5</v>
      </c>
      <c r="C53">
        <v>1</v>
      </c>
      <c r="D53" s="1">
        <v>410.25599999999997</v>
      </c>
      <c r="E53" s="1">
        <v>420.43799999999999</v>
      </c>
      <c r="F53" s="5">
        <f t="shared" si="0"/>
        <v>-10.182000000000016</v>
      </c>
      <c r="G53" s="6"/>
      <c r="H53" s="1">
        <v>2.5094099999999999</v>
      </c>
      <c r="I53" s="1">
        <v>2.5962800000000001</v>
      </c>
      <c r="J53" s="5">
        <f t="shared" si="1"/>
        <v>-8.6870000000000225E-2</v>
      </c>
      <c r="K53" s="6"/>
      <c r="L53" s="1">
        <v>0.43969999999999998</v>
      </c>
      <c r="M53" s="1">
        <v>0.43480000000000002</v>
      </c>
      <c r="N53" s="8">
        <f t="shared" si="2"/>
        <v>4.8999999999999599E-3</v>
      </c>
      <c r="O53" s="7"/>
      <c r="P53" s="1">
        <v>0.3841</v>
      </c>
      <c r="Q53" s="1">
        <v>0.38090000000000002</v>
      </c>
      <c r="R53" s="8">
        <f t="shared" si="3"/>
        <v>3.1999999999999806E-3</v>
      </c>
    </row>
    <row r="54" spans="2:18" s="2" customFormat="1">
      <c r="B54">
        <v>-4</v>
      </c>
      <c r="C54">
        <v>2</v>
      </c>
      <c r="D54" s="1">
        <v>403.34500000000003</v>
      </c>
      <c r="E54" s="1">
        <v>406.48899999999998</v>
      </c>
      <c r="F54" s="5">
        <f t="shared" si="0"/>
        <v>-3.1439999999999486</v>
      </c>
      <c r="G54" s="6"/>
      <c r="H54" s="1">
        <v>2.5070899999999998</v>
      </c>
      <c r="I54" s="1">
        <v>2.5409099999999998</v>
      </c>
      <c r="J54" s="5">
        <f t="shared" si="1"/>
        <v>-3.3819999999999961E-2</v>
      </c>
      <c r="K54" s="6"/>
      <c r="L54" s="1">
        <v>0.43830000000000002</v>
      </c>
      <c r="M54" s="1">
        <v>0.43490000000000001</v>
      </c>
      <c r="N54" s="8">
        <f t="shared" si="2"/>
        <v>3.4000000000000141E-3</v>
      </c>
      <c r="O54" s="7"/>
      <c r="P54" s="1">
        <v>0.37969999999999998</v>
      </c>
      <c r="Q54" s="1">
        <v>0.37730000000000002</v>
      </c>
      <c r="R54" s="8">
        <f t="shared" si="3"/>
        <v>2.3999999999999577E-3</v>
      </c>
    </row>
    <row r="55" spans="2:18" s="2" customFormat="1">
      <c r="B55">
        <v>-3</v>
      </c>
      <c r="C55">
        <v>2</v>
      </c>
      <c r="D55" s="1">
        <v>378.96699999999998</v>
      </c>
      <c r="E55" s="1">
        <v>370.84399999999999</v>
      </c>
      <c r="F55" s="5">
        <f t="shared" si="0"/>
        <v>8.1229999999999905</v>
      </c>
      <c r="G55" s="6"/>
      <c r="H55" s="1">
        <v>2.4313699999999998</v>
      </c>
      <c r="I55" s="1">
        <v>2.4273400000000001</v>
      </c>
      <c r="J55" s="5">
        <f t="shared" si="1"/>
        <v>4.029999999999756E-3</v>
      </c>
      <c r="K55" s="6"/>
      <c r="L55" s="1">
        <v>0.43230000000000002</v>
      </c>
      <c r="M55" s="1">
        <v>0.43509999999999999</v>
      </c>
      <c r="N55" s="8">
        <f t="shared" si="2"/>
        <v>-2.7999999999999692E-3</v>
      </c>
      <c r="O55" s="7"/>
      <c r="P55" s="1">
        <v>0.38190000000000002</v>
      </c>
      <c r="Q55" s="1">
        <v>0.38019999999999998</v>
      </c>
      <c r="R55" s="8">
        <f t="shared" si="3"/>
        <v>1.7000000000000348E-3</v>
      </c>
    </row>
    <row r="56" spans="2:18" s="2" customFormat="1">
      <c r="B56">
        <v>-2</v>
      </c>
      <c r="C56">
        <v>2</v>
      </c>
      <c r="D56" s="1">
        <v>442.30099999999999</v>
      </c>
      <c r="E56" s="1">
        <v>439.94200000000001</v>
      </c>
      <c r="F56" s="5">
        <f t="shared" si="0"/>
        <v>2.3589999999999804</v>
      </c>
      <c r="G56" s="6"/>
      <c r="H56" s="1">
        <v>2.6879200000000001</v>
      </c>
      <c r="I56" s="1">
        <v>2.6454499999999999</v>
      </c>
      <c r="J56" s="5">
        <f t="shared" si="1"/>
        <v>4.247000000000023E-2</v>
      </c>
      <c r="K56" s="6"/>
      <c r="L56" s="1">
        <v>0.42309999999999998</v>
      </c>
      <c r="M56" s="1">
        <v>0.43740000000000001</v>
      </c>
      <c r="N56" s="8">
        <f t="shared" si="2"/>
        <v>-1.4300000000000035E-2</v>
      </c>
      <c r="O56" s="7"/>
      <c r="P56" s="1">
        <v>0.37519999999999998</v>
      </c>
      <c r="Q56" s="1">
        <v>0.38500000000000001</v>
      </c>
      <c r="R56" s="8">
        <f t="shared" si="3"/>
        <v>-9.8000000000000309E-3</v>
      </c>
    </row>
    <row r="57" spans="2:18" s="2" customFormat="1">
      <c r="B57">
        <v>-1</v>
      </c>
      <c r="C57">
        <v>2</v>
      </c>
      <c r="D57" s="1">
        <v>419.00400000000002</v>
      </c>
      <c r="E57" s="1">
        <v>434.08699999999999</v>
      </c>
      <c r="F57" s="5">
        <f t="shared" si="0"/>
        <v>-15.08299999999997</v>
      </c>
      <c r="G57" s="6"/>
      <c r="H57" s="1">
        <v>2.5698500000000002</v>
      </c>
      <c r="I57" s="1">
        <v>2.6135299999999999</v>
      </c>
      <c r="J57" s="5">
        <f t="shared" si="1"/>
        <v>-4.3679999999999719E-2</v>
      </c>
      <c r="K57" s="6"/>
      <c r="L57" s="1">
        <v>0.438</v>
      </c>
      <c r="M57" s="1">
        <v>0.43580000000000002</v>
      </c>
      <c r="N57" s="8">
        <f t="shared" si="2"/>
        <v>2.1999999999999797E-3</v>
      </c>
      <c r="O57" s="7"/>
      <c r="P57" s="1">
        <v>0.38719999999999999</v>
      </c>
      <c r="Q57" s="1">
        <v>0.38940000000000002</v>
      </c>
      <c r="R57" s="8">
        <f t="shared" si="3"/>
        <v>-2.2000000000000353E-3</v>
      </c>
    </row>
    <row r="58" spans="2:18" s="2" customFormat="1">
      <c r="B58">
        <v>0</v>
      </c>
      <c r="C58">
        <v>2</v>
      </c>
      <c r="D58" s="1">
        <v>394.49099999999999</v>
      </c>
      <c r="E58" s="1">
        <v>415.88099999999997</v>
      </c>
      <c r="F58" s="5">
        <f t="shared" si="0"/>
        <v>-21.389999999999986</v>
      </c>
      <c r="G58" s="6"/>
      <c r="H58" s="1">
        <v>2.5474000000000001</v>
      </c>
      <c r="I58" s="1">
        <v>2.5184600000000001</v>
      </c>
      <c r="J58" s="5">
        <f t="shared" si="1"/>
        <v>2.8939999999999966E-2</v>
      </c>
      <c r="K58" s="6"/>
      <c r="L58" s="1">
        <v>0.4415</v>
      </c>
      <c r="M58" s="1">
        <v>0.45019999999999999</v>
      </c>
      <c r="N58" s="8">
        <f t="shared" si="2"/>
        <v>-8.6999999999999855E-3</v>
      </c>
      <c r="O58" s="7"/>
      <c r="P58" s="1">
        <v>0.38819999999999999</v>
      </c>
      <c r="Q58" s="1">
        <v>0.3997</v>
      </c>
      <c r="R58" s="8">
        <f t="shared" si="3"/>
        <v>-1.150000000000001E-2</v>
      </c>
    </row>
    <row r="59" spans="2:18" s="2" customFormat="1">
      <c r="B59">
        <v>1</v>
      </c>
      <c r="C59">
        <v>2</v>
      </c>
      <c r="D59" s="1">
        <v>379.47500000000002</v>
      </c>
      <c r="E59" s="1">
        <v>391.202</v>
      </c>
      <c r="F59" s="5">
        <f t="shared" si="0"/>
        <v>-11.726999999999975</v>
      </c>
      <c r="G59" s="6"/>
      <c r="H59" s="1">
        <v>2.4635600000000002</v>
      </c>
      <c r="I59" s="1">
        <v>2.4369200000000002</v>
      </c>
      <c r="J59" s="5">
        <f t="shared" si="1"/>
        <v>2.6639999999999997E-2</v>
      </c>
      <c r="K59" s="6"/>
      <c r="L59" s="1">
        <v>0.43209999999999998</v>
      </c>
      <c r="M59" s="1">
        <v>0.43969999999999998</v>
      </c>
      <c r="N59" s="8">
        <f t="shared" si="2"/>
        <v>-7.5999999999999956E-3</v>
      </c>
      <c r="O59" s="7"/>
      <c r="P59" s="1">
        <v>0.377</v>
      </c>
      <c r="Q59" s="1">
        <v>0.39140000000000003</v>
      </c>
      <c r="R59" s="8">
        <f t="shared" si="3"/>
        <v>-1.4400000000000024E-2</v>
      </c>
    </row>
    <row r="60" spans="2:18" s="2" customFormat="1">
      <c r="B60">
        <v>2</v>
      </c>
      <c r="C60">
        <v>2</v>
      </c>
      <c r="D60" s="1">
        <v>305.72899999999998</v>
      </c>
      <c r="E60" s="1">
        <v>250.03700000000001</v>
      </c>
      <c r="F60" s="5">
        <f t="shared" si="0"/>
        <v>55.691999999999979</v>
      </c>
      <c r="G60" s="6"/>
      <c r="H60" s="1">
        <v>2.2462900000000001</v>
      </c>
      <c r="I60" s="1">
        <v>2.22248</v>
      </c>
      <c r="J60" s="5">
        <f t="shared" si="1"/>
        <v>2.3810000000000109E-2</v>
      </c>
      <c r="K60" s="6"/>
      <c r="L60" s="1">
        <v>0.4294</v>
      </c>
      <c r="M60" s="1">
        <v>0.43180000000000002</v>
      </c>
      <c r="N60" s="8">
        <f t="shared" si="2"/>
        <v>-2.4000000000000132E-3</v>
      </c>
      <c r="O60" s="7"/>
      <c r="P60" s="1">
        <v>0.38119999999999998</v>
      </c>
      <c r="Q60" s="1">
        <v>0.37669999999999998</v>
      </c>
      <c r="R60" s="8">
        <f t="shared" si="3"/>
        <v>4.500000000000004E-3</v>
      </c>
    </row>
    <row r="61" spans="2:18" s="2" customFormat="1">
      <c r="B61">
        <v>3</v>
      </c>
      <c r="C61">
        <v>2</v>
      </c>
      <c r="D61" s="1">
        <v>439.38400000000001</v>
      </c>
      <c r="E61" s="1">
        <v>443.471</v>
      </c>
      <c r="F61" s="5">
        <f t="shared" si="0"/>
        <v>-4.0869999999999891</v>
      </c>
      <c r="G61" s="6"/>
      <c r="H61" s="1">
        <v>2.6735699999999998</v>
      </c>
      <c r="I61" s="1">
        <v>2.6843300000000001</v>
      </c>
      <c r="J61" s="5">
        <f t="shared" si="1"/>
        <v>-1.0760000000000325E-2</v>
      </c>
      <c r="K61" s="6"/>
      <c r="L61" s="1">
        <v>0.43180000000000002</v>
      </c>
      <c r="M61" s="1">
        <v>0.4294</v>
      </c>
      <c r="N61" s="8">
        <f t="shared" si="2"/>
        <v>2.4000000000000132E-3</v>
      </c>
      <c r="O61" s="7"/>
      <c r="P61" s="1">
        <v>0.377</v>
      </c>
      <c r="Q61" s="1">
        <v>0.3785</v>
      </c>
      <c r="R61" s="8">
        <f t="shared" si="3"/>
        <v>-1.5000000000000013E-3</v>
      </c>
    </row>
    <row r="62" spans="2:18" s="2" customFormat="1">
      <c r="B62">
        <v>4</v>
      </c>
      <c r="C62">
        <v>2</v>
      </c>
      <c r="D62" s="1">
        <v>206.89699999999999</v>
      </c>
      <c r="E62" s="1">
        <v>201.751</v>
      </c>
      <c r="F62" s="5">
        <f t="shared" si="0"/>
        <v>5.1459999999999866</v>
      </c>
      <c r="G62" s="6"/>
      <c r="H62" s="1">
        <v>1.7741400000000001</v>
      </c>
      <c r="I62" s="1">
        <v>1.80444</v>
      </c>
      <c r="J62" s="5">
        <f t="shared" si="1"/>
        <v>-3.0299999999999994E-2</v>
      </c>
      <c r="K62" s="6"/>
      <c r="L62" s="1">
        <v>0.44259999999999999</v>
      </c>
      <c r="M62" s="1">
        <v>0.43509999999999999</v>
      </c>
      <c r="N62" s="8">
        <f t="shared" si="2"/>
        <v>7.5000000000000067E-3</v>
      </c>
      <c r="O62" s="7"/>
      <c r="P62" s="1">
        <v>0.39340000000000003</v>
      </c>
      <c r="Q62" s="1">
        <v>0.3836</v>
      </c>
      <c r="R62" s="8">
        <f t="shared" si="3"/>
        <v>9.8000000000000309E-3</v>
      </c>
    </row>
    <row r="63" spans="2:18" s="2" customFormat="1">
      <c r="B63">
        <v>3</v>
      </c>
      <c r="C63">
        <v>3</v>
      </c>
      <c r="D63" s="1">
        <v>224.143</v>
      </c>
      <c r="E63" s="1">
        <v>231.08500000000001</v>
      </c>
      <c r="F63" s="5">
        <f t="shared" si="0"/>
        <v>-6.9420000000000073</v>
      </c>
      <c r="G63" s="6"/>
      <c r="H63" s="1">
        <v>1.76569</v>
      </c>
      <c r="I63" s="1">
        <v>1.79654</v>
      </c>
      <c r="J63" s="5">
        <f t="shared" si="1"/>
        <v>-3.0850000000000044E-2</v>
      </c>
      <c r="K63" s="6"/>
      <c r="L63" s="1">
        <v>0.44030000000000002</v>
      </c>
      <c r="M63" s="1">
        <v>0.43409999999999999</v>
      </c>
      <c r="N63" s="8">
        <f t="shared" si="2"/>
        <v>6.2000000000000388E-3</v>
      </c>
      <c r="O63" s="7"/>
      <c r="P63" s="1">
        <v>0.38190000000000002</v>
      </c>
      <c r="Q63" s="1">
        <v>0.3831</v>
      </c>
      <c r="R63" s="8">
        <f t="shared" si="3"/>
        <v>-1.1999999999999789E-3</v>
      </c>
    </row>
    <row r="64" spans="2:18" s="2" customFormat="1">
      <c r="B64">
        <v>1</v>
      </c>
      <c r="C64">
        <v>3</v>
      </c>
      <c r="D64" s="1">
        <v>192.19499999999999</v>
      </c>
      <c r="E64" s="1">
        <v>168.339</v>
      </c>
      <c r="F64" s="5">
        <f t="shared" si="0"/>
        <v>23.855999999999995</v>
      </c>
      <c r="G64" s="6"/>
      <c r="H64" s="1">
        <v>1.7336100000000001</v>
      </c>
      <c r="I64" s="1">
        <v>1.71306</v>
      </c>
      <c r="J64" s="5">
        <f t="shared" si="1"/>
        <v>2.0550000000000068E-2</v>
      </c>
      <c r="K64" s="6"/>
      <c r="L64" s="1">
        <v>0.43659999999999999</v>
      </c>
      <c r="M64" s="1">
        <v>0.43430000000000002</v>
      </c>
      <c r="N64" s="8">
        <f t="shared" si="2"/>
        <v>2.2999999999999687E-3</v>
      </c>
      <c r="O64" s="7"/>
      <c r="P64" s="1">
        <v>0.38429999999999997</v>
      </c>
      <c r="Q64" s="1">
        <v>0.3831</v>
      </c>
      <c r="R64" s="8">
        <f t="shared" si="3"/>
        <v>1.1999999999999789E-3</v>
      </c>
    </row>
    <row r="65" spans="2:18" s="2" customFormat="1">
      <c r="B65">
        <v>0</v>
      </c>
      <c r="C65">
        <v>3</v>
      </c>
      <c r="D65" s="1">
        <v>432.40800000000002</v>
      </c>
      <c r="E65" s="1">
        <v>437.47399999999999</v>
      </c>
      <c r="F65" s="5">
        <f t="shared" si="0"/>
        <v>-5.0659999999999741</v>
      </c>
      <c r="G65" s="6"/>
      <c r="H65" s="1">
        <v>2.5972599999999999</v>
      </c>
      <c r="I65" s="1">
        <v>2.63896</v>
      </c>
      <c r="J65" s="5">
        <f t="shared" si="1"/>
        <v>-4.170000000000007E-2</v>
      </c>
      <c r="K65" s="6"/>
      <c r="L65" s="1">
        <v>0.4446</v>
      </c>
      <c r="M65" s="1">
        <v>0.44169999999999998</v>
      </c>
      <c r="N65" s="8">
        <f t="shared" si="2"/>
        <v>2.9000000000000137E-3</v>
      </c>
      <c r="O65" s="7"/>
      <c r="P65" s="1">
        <v>0.39360000000000001</v>
      </c>
      <c r="Q65" s="1">
        <v>0.3831</v>
      </c>
      <c r="R65" s="8">
        <f t="shared" si="3"/>
        <v>1.0500000000000009E-2</v>
      </c>
    </row>
    <row r="66" spans="2:18" s="2" customFormat="1">
      <c r="B66">
        <v>-1</v>
      </c>
      <c r="C66">
        <v>3</v>
      </c>
      <c r="D66" s="1">
        <v>368.27300000000002</v>
      </c>
      <c r="E66" s="1">
        <v>393.16300000000001</v>
      </c>
      <c r="F66" s="5">
        <f t="shared" ref="F66:F70" si="4">D66-E66</f>
        <v>-24.889999999999986</v>
      </c>
      <c r="G66" s="6"/>
      <c r="H66" s="1">
        <v>2.4216799999999998</v>
      </c>
      <c r="I66" s="1">
        <v>2.4515799999999999</v>
      </c>
      <c r="J66" s="5">
        <f t="shared" ref="J66:J70" si="5">H66-I66</f>
        <v>-2.9900000000000038E-2</v>
      </c>
      <c r="K66" s="6"/>
      <c r="L66" s="1">
        <v>0.44390000000000002</v>
      </c>
      <c r="M66" s="1">
        <v>0.43319999999999997</v>
      </c>
      <c r="N66" s="8">
        <f t="shared" ref="N66:N70" si="6">L66-M66</f>
        <v>1.0700000000000043E-2</v>
      </c>
      <c r="O66" s="7"/>
      <c r="P66" s="1">
        <v>0.39410000000000001</v>
      </c>
      <c r="Q66" s="1">
        <v>0.38169999999999998</v>
      </c>
      <c r="R66" s="8">
        <f t="shared" ref="R66:R70" si="7">P66-Q66</f>
        <v>1.2400000000000022E-2</v>
      </c>
    </row>
    <row r="67" spans="2:18" s="2" customFormat="1">
      <c r="B67">
        <v>-2</v>
      </c>
      <c r="C67">
        <v>3</v>
      </c>
      <c r="D67" s="1">
        <v>351.86900000000003</v>
      </c>
      <c r="E67" s="1">
        <v>236.226</v>
      </c>
      <c r="F67" s="5">
        <f t="shared" si="4"/>
        <v>115.64300000000003</v>
      </c>
      <c r="G67" s="6"/>
      <c r="H67" s="1">
        <v>2.5270800000000002</v>
      </c>
      <c r="I67" s="1">
        <v>2.5043600000000001</v>
      </c>
      <c r="J67" s="5">
        <f t="shared" si="5"/>
        <v>2.2720000000000073E-2</v>
      </c>
      <c r="K67" s="6"/>
      <c r="L67" s="1">
        <v>0.43609999999999999</v>
      </c>
      <c r="M67" s="1">
        <v>0.42820000000000003</v>
      </c>
      <c r="N67" s="8">
        <f t="shared" si="6"/>
        <v>7.8999999999999626E-3</v>
      </c>
      <c r="O67" s="7"/>
      <c r="P67" s="1">
        <v>0.38169999999999998</v>
      </c>
      <c r="Q67" s="1">
        <v>0.37569999999999998</v>
      </c>
      <c r="R67" s="8">
        <f t="shared" si="7"/>
        <v>6.0000000000000053E-3</v>
      </c>
    </row>
    <row r="68" spans="2:18" s="2" customFormat="1">
      <c r="B68">
        <v>-1</v>
      </c>
      <c r="C68">
        <v>4</v>
      </c>
      <c r="D68" s="1">
        <v>348.02600000000001</v>
      </c>
      <c r="E68" s="1">
        <v>364.60500000000002</v>
      </c>
      <c r="F68" s="5">
        <f t="shared" si="4"/>
        <v>-16.579000000000008</v>
      </c>
      <c r="G68" s="6"/>
      <c r="H68" s="1">
        <v>2.34172</v>
      </c>
      <c r="I68" s="1">
        <v>2.38551</v>
      </c>
      <c r="J68" s="5">
        <f t="shared" si="5"/>
        <v>-4.3789999999999996E-2</v>
      </c>
      <c r="K68" s="6"/>
      <c r="L68" s="1">
        <v>0.43740000000000001</v>
      </c>
      <c r="M68" s="1">
        <v>0.43780000000000002</v>
      </c>
      <c r="N68" s="8">
        <f t="shared" si="6"/>
        <v>-4.0000000000001146E-4</v>
      </c>
      <c r="O68" s="7"/>
      <c r="P68" s="1">
        <v>0.38529999999999998</v>
      </c>
      <c r="Q68" s="1">
        <v>0.38890000000000002</v>
      </c>
      <c r="R68" s="8">
        <f t="shared" si="7"/>
        <v>-3.6000000000000476E-3</v>
      </c>
    </row>
    <row r="69" spans="2:18" s="2" customFormat="1">
      <c r="B69">
        <v>0</v>
      </c>
      <c r="C69">
        <v>4</v>
      </c>
      <c r="D69" s="1">
        <v>422.43900000000002</v>
      </c>
      <c r="E69" s="1">
        <v>425.96699999999998</v>
      </c>
      <c r="F69" s="5">
        <f t="shared" si="4"/>
        <v>-3.5279999999999632</v>
      </c>
      <c r="G69" s="6"/>
      <c r="H69" s="1">
        <v>2.5683600000000002</v>
      </c>
      <c r="I69" s="1">
        <v>2.5720299999999998</v>
      </c>
      <c r="J69" s="5">
        <f t="shared" si="5"/>
        <v>-3.669999999999618E-3</v>
      </c>
      <c r="K69" s="6"/>
      <c r="L69" s="1">
        <v>0.44259999999999999</v>
      </c>
      <c r="M69" s="1">
        <v>0.43730000000000002</v>
      </c>
      <c r="N69" s="8">
        <f t="shared" si="6"/>
        <v>5.2999999999999714E-3</v>
      </c>
      <c r="O69" s="7"/>
      <c r="P69" s="1">
        <v>0.38990000000000002</v>
      </c>
      <c r="Q69" s="1">
        <v>0.38140000000000002</v>
      </c>
      <c r="R69" s="8">
        <f t="shared" si="7"/>
        <v>8.5000000000000075E-3</v>
      </c>
    </row>
    <row r="70" spans="2:18" s="2" customFormat="1">
      <c r="B70">
        <v>1</v>
      </c>
      <c r="C70">
        <v>4</v>
      </c>
      <c r="D70" s="1">
        <v>379.161</v>
      </c>
      <c r="E70" s="1">
        <v>374.85700000000003</v>
      </c>
      <c r="F70" s="5">
        <f t="shared" si="4"/>
        <v>4.3039999999999736</v>
      </c>
      <c r="G70" s="6"/>
      <c r="H70" s="1">
        <v>2.4439500000000001</v>
      </c>
      <c r="I70" s="1">
        <v>2.4579900000000001</v>
      </c>
      <c r="J70" s="5">
        <f t="shared" si="5"/>
        <v>-1.4040000000000052E-2</v>
      </c>
      <c r="K70" s="6"/>
      <c r="L70" s="1">
        <v>0.44269999999999998</v>
      </c>
      <c r="M70" s="1">
        <v>0.44309999999999999</v>
      </c>
      <c r="N70" s="8">
        <f t="shared" si="6"/>
        <v>-4.0000000000001146E-4</v>
      </c>
      <c r="O70" s="7"/>
      <c r="P70" s="1">
        <v>0.38900000000000001</v>
      </c>
      <c r="Q70" s="1">
        <v>0.39050000000000001</v>
      </c>
      <c r="R70" s="8">
        <f t="shared" si="7"/>
        <v>-1.5000000000000013E-3</v>
      </c>
    </row>
    <row r="71" spans="2:18" s="2" customFormat="1">
      <c r="D71" s="3"/>
      <c r="G71" s="4"/>
      <c r="H71" s="3"/>
      <c r="K71" s="4"/>
      <c r="M71" s="7"/>
    </row>
    <row r="72" spans="2:18" s="2" customFormat="1" ht="14.25" thickBot="1">
      <c r="D72" s="3"/>
      <c r="G72" s="4"/>
      <c r="H72" s="3"/>
      <c r="K72" s="4"/>
    </row>
    <row r="73" spans="2:18">
      <c r="C73" s="15" t="s">
        <v>24</v>
      </c>
      <c r="D73" s="18" t="s">
        <v>20</v>
      </c>
      <c r="E73" s="19" t="s">
        <v>21</v>
      </c>
      <c r="F73" s="19" t="s">
        <v>23</v>
      </c>
      <c r="G73" s="19"/>
      <c r="H73" s="19" t="s">
        <v>20</v>
      </c>
      <c r="I73" s="19" t="s">
        <v>21</v>
      </c>
      <c r="J73" s="19" t="s">
        <v>23</v>
      </c>
      <c r="K73" s="19"/>
      <c r="L73" s="19" t="s">
        <v>20</v>
      </c>
      <c r="M73" s="19" t="s">
        <v>21</v>
      </c>
      <c r="N73" s="19" t="s">
        <v>23</v>
      </c>
      <c r="O73" s="19"/>
      <c r="P73" s="19" t="s">
        <v>20</v>
      </c>
      <c r="Q73" s="19" t="s">
        <v>21</v>
      </c>
      <c r="R73" s="20" t="s">
        <v>23</v>
      </c>
    </row>
    <row r="74" spans="2:18">
      <c r="C74" s="15">
        <f>1/SQRT(D1*F1)</f>
        <v>1.2422599874998832</v>
      </c>
      <c r="D74" s="21">
        <f>AVERAGE(D4:E70)</f>
        <v>402.91898037313416</v>
      </c>
      <c r="E74" s="16">
        <f>1000000*0.000506807</f>
        <v>506.80699999999996</v>
      </c>
      <c r="F74" s="16">
        <f>STDEV(F4:F70)</f>
        <v>29.750146856391027</v>
      </c>
      <c r="G74" s="16"/>
      <c r="H74" s="17">
        <f>AVERAGE(H4:I70)</f>
        <v>2.5293651268656712</v>
      </c>
      <c r="I74" s="16">
        <f>1000*0.00314398</f>
        <v>3.14398</v>
      </c>
      <c r="J74" s="16">
        <f>STDEV(J4:J70)</f>
        <v>6.7892982027774412E-2</v>
      </c>
      <c r="K74" s="16"/>
      <c r="L74" s="17">
        <f>AVERAGE(L4:M70)</f>
        <v>0.43735074626865672</v>
      </c>
      <c r="M74" s="16"/>
      <c r="N74" s="16">
        <f>STDEV(N4:N70)</f>
        <v>6.1747465005819943E-3</v>
      </c>
      <c r="O74" s="16"/>
      <c r="P74" s="17">
        <f>AVERAGE(P4:Q70)</f>
        <v>0.38452835820895531</v>
      </c>
      <c r="Q74" s="16"/>
      <c r="R74" s="22">
        <f>STDEV(R4:R70)</f>
        <v>7.2889990403623064E-3</v>
      </c>
    </row>
    <row r="75" spans="2:18">
      <c r="D75" s="23"/>
      <c r="E75" s="16"/>
      <c r="F75" s="16" t="s">
        <v>22</v>
      </c>
      <c r="G75" s="16"/>
      <c r="H75" s="16"/>
      <c r="I75" s="16"/>
      <c r="J75" s="16" t="s">
        <v>22</v>
      </c>
      <c r="K75" s="16"/>
      <c r="L75" s="16"/>
      <c r="M75" s="16"/>
      <c r="N75" s="16" t="s">
        <v>22</v>
      </c>
      <c r="O75" s="16"/>
      <c r="P75" s="16"/>
      <c r="Q75" s="16"/>
      <c r="R75" s="22" t="s">
        <v>22</v>
      </c>
    </row>
    <row r="76" spans="2:18" ht="14.25" thickBot="1">
      <c r="D76" s="24"/>
      <c r="E76" s="25"/>
      <c r="F76" s="25">
        <f>F74/E74</f>
        <v>5.8701136441270597E-2</v>
      </c>
      <c r="G76" s="25"/>
      <c r="H76" s="25"/>
      <c r="I76" s="25"/>
      <c r="J76" s="25">
        <f>J74/I74</f>
        <v>2.1594597302710072E-2</v>
      </c>
      <c r="K76" s="25"/>
      <c r="L76" s="25"/>
      <c r="M76" s="25"/>
      <c r="N76" s="25">
        <f>N74</f>
        <v>6.1747465005819943E-3</v>
      </c>
      <c r="O76" s="25"/>
      <c r="P76" s="25"/>
      <c r="Q76" s="25"/>
      <c r="R76" s="26">
        <f>R74</f>
        <v>7.2889990403623064E-3</v>
      </c>
    </row>
    <row r="82" spans="2:18" s="2" customFormat="1">
      <c r="B82">
        <v>5</v>
      </c>
      <c r="C82">
        <v>1</v>
      </c>
      <c r="D82" s="1">
        <v>351.411</v>
      </c>
      <c r="E82" s="27">
        <v>-1.7E-5</v>
      </c>
      <c r="F82" s="5">
        <f>D82-E82</f>
        <v>351.41101700000002</v>
      </c>
      <c r="G82" s="6"/>
      <c r="H82" s="1">
        <v>2.5382099999999999</v>
      </c>
      <c r="I82" s="27">
        <v>-1.4E-8</v>
      </c>
      <c r="J82" s="5">
        <f>H82-I82</f>
        <v>2.5382100139999997</v>
      </c>
      <c r="K82" s="6"/>
      <c r="L82" s="1">
        <v>0.44</v>
      </c>
      <c r="M82" s="27">
        <v>-7777778</v>
      </c>
      <c r="N82" s="8">
        <f>L82-M82</f>
        <v>7777778.4400000004</v>
      </c>
      <c r="O82" s="7"/>
      <c r="P82" s="1">
        <v>0.39140000000000003</v>
      </c>
      <c r="Q82" s="27">
        <v>-7777778</v>
      </c>
      <c r="R82" s="8">
        <f>P82-Q82</f>
        <v>7777778.3914000001</v>
      </c>
    </row>
    <row r="83" spans="2:18" s="2" customFormat="1">
      <c r="B83">
        <v>3</v>
      </c>
      <c r="C83">
        <v>1</v>
      </c>
      <c r="D83" s="1">
        <v>0.216338</v>
      </c>
      <c r="E83" s="1">
        <v>327.73200000000003</v>
      </c>
      <c r="F83" s="5">
        <f>D83-E83</f>
        <v>-327.51566200000002</v>
      </c>
      <c r="G83" s="6"/>
      <c r="H83" s="1">
        <v>1.45431E-2</v>
      </c>
      <c r="I83" s="1">
        <v>2.1924000000000001</v>
      </c>
      <c r="J83" s="5">
        <f>H83-I83</f>
        <v>-2.1778569000000001</v>
      </c>
      <c r="K83" s="6"/>
      <c r="L83" s="27">
        <v>-8888889</v>
      </c>
      <c r="M83" s="1">
        <v>0.43709999999999999</v>
      </c>
      <c r="N83" s="8">
        <f>L83-M83</f>
        <v>-8888889.4371000007</v>
      </c>
      <c r="O83" s="7"/>
      <c r="P83" s="1">
        <v>0.3926</v>
      </c>
      <c r="Q83" s="1">
        <v>0.38500000000000001</v>
      </c>
      <c r="R83" s="8">
        <f>P83-Q83</f>
        <v>7.5999999999999956E-3</v>
      </c>
    </row>
    <row r="84" spans="2:18" s="2" customFormat="1">
      <c r="B84">
        <v>2</v>
      </c>
      <c r="C84">
        <v>3</v>
      </c>
      <c r="D84" s="1">
        <v>53.667499999999997</v>
      </c>
      <c r="E84" s="1">
        <v>2.1392000000000001E-2</v>
      </c>
      <c r="F84" s="5">
        <f>D84-E84</f>
        <v>53.646107999999998</v>
      </c>
      <c r="G84" s="6"/>
      <c r="H84" s="1">
        <v>1.1043099999999999</v>
      </c>
      <c r="I84" s="1">
        <v>4.9274399999999999E-3</v>
      </c>
      <c r="J84" s="5">
        <f>H84-I84</f>
        <v>1.09938256</v>
      </c>
      <c r="K84" s="6"/>
      <c r="L84" s="1">
        <v>0.43209999999999998</v>
      </c>
      <c r="M84" s="27">
        <v>-8888889</v>
      </c>
      <c r="N84" s="8">
        <f>L84-M84</f>
        <v>8888889.4320999999</v>
      </c>
      <c r="O84" s="7"/>
      <c r="P84" s="1">
        <v>0.37730000000000002</v>
      </c>
      <c r="Q84" s="1">
        <v>0.43309999999999998</v>
      </c>
      <c r="R84" s="8">
        <f>P84-Q84</f>
        <v>-5.5799999999999961E-2</v>
      </c>
    </row>
    <row r="85" spans="2:18" s="2" customFormat="1">
      <c r="B85">
        <v>-3</v>
      </c>
      <c r="C85">
        <v>3</v>
      </c>
      <c r="D85" s="1">
        <v>1.1606E-2</v>
      </c>
      <c r="E85" s="1">
        <v>34.083799999999997</v>
      </c>
      <c r="F85" s="5">
        <f>D85-E85</f>
        <v>-34.072193999999996</v>
      </c>
      <c r="G85" s="6"/>
      <c r="H85" s="1">
        <v>0.159634</v>
      </c>
      <c r="I85" s="1">
        <v>0.81311800000000001</v>
      </c>
      <c r="J85" s="5">
        <f>H85-I85</f>
        <v>-0.65348399999999995</v>
      </c>
      <c r="K85" s="6"/>
      <c r="L85" s="27">
        <v>-8888889</v>
      </c>
      <c r="M85" s="1">
        <v>0.4476</v>
      </c>
      <c r="N85" s="8">
        <f>L85-M85</f>
        <v>-8888889.4475999996</v>
      </c>
      <c r="O85" s="7"/>
      <c r="P85" s="1">
        <v>0.39829999999999999</v>
      </c>
      <c r="Q85" s="1">
        <v>0.38719999999999999</v>
      </c>
      <c r="R85" s="8">
        <f>P85-Q85</f>
        <v>1.1099999999999999E-2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Mis-tren</vt:lpstr>
      <vt:lpstr>7d2_7d2 (2)</vt:lpstr>
      <vt:lpstr>7d2_7d2</vt:lpstr>
      <vt:lpstr>7d2_1d8</vt:lpstr>
      <vt:lpstr>7d2_d9</vt:lpstr>
      <vt:lpstr>7d2_d45</vt:lpstr>
      <vt:lpstr>7d2_d216</vt:lpstr>
      <vt:lpstr>7d2_d117</vt:lpstr>
      <vt:lpstr>7d2_d09</vt:lpstr>
      <vt:lpstr>7d2_d054</vt:lpstr>
      <vt:lpstr>3d6_1d8</vt:lpstr>
      <vt:lpstr>3d6_d45</vt:lpstr>
      <vt:lpstr>3d6_d054</vt:lpstr>
      <vt:lpstr>1d8_d9</vt:lpstr>
      <vt:lpstr>1d8_d45</vt:lpstr>
      <vt:lpstr>1d8_d054</vt:lpstr>
      <vt:lpstr>d9_d45</vt:lpstr>
      <vt:lpstr>d9_d117</vt:lpstr>
      <vt:lpstr>d9_d09</vt:lpstr>
      <vt:lpstr>d9_d072</vt:lpstr>
      <vt:lpstr>d9_d054</vt:lpstr>
      <vt:lpstr>d45_d09</vt:lpstr>
      <vt:lpstr>d36_d45</vt:lpstr>
      <vt:lpstr>d36_d054</vt:lpstr>
      <vt:lpstr>d27_d45</vt:lpstr>
      <vt:lpstr>d27_d117</vt:lpstr>
      <vt:lpstr>d27_d108</vt:lpstr>
      <vt:lpstr>d27_d09</vt:lpstr>
      <vt:lpstr>d27_d081</vt:lpstr>
      <vt:lpstr>d27_d054</vt:lpstr>
      <vt:lpstr>d18_d09</vt:lpstr>
      <vt:lpstr>d18_d072</vt:lpstr>
      <vt:lpstr>d18_d063</vt:lpstr>
      <vt:lpstr>d18_d054</vt:lpstr>
      <vt:lpstr>Sheet37</vt:lpstr>
      <vt:lpstr>Sheet38</vt:lpstr>
      <vt:lpstr>Sheet39</vt:lpstr>
      <vt:lpstr>Sheet40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2012-02-23T03:00:31Z</dcterms:created>
  <dcterms:modified xsi:type="dcterms:W3CDTF">2012-02-24T09:26:56Z</dcterms:modified>
</cp:coreProperties>
</file>