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\Desktop\WaveCork-main\2º Experimento\"/>
    </mc:Choice>
  </mc:AlternateContent>
  <xr:revisionPtr revIDLastSave="0" documentId="13_ncr:1_{80EDD861-6E34-4BFF-88D1-16608D3F9BE6}" xr6:coauthVersionLast="47" xr6:coauthVersionMax="47" xr10:uidLastSave="{00000000-0000-0000-0000-000000000000}"/>
  <bookViews>
    <workbookView xWindow="-120" yWindow="-120" windowWidth="29040" windowHeight="15840" activeTab="3" xr2:uid="{13B60F4A-B30B-4674-94A7-9DA4EB1D5F70}"/>
  </bookViews>
  <sheets>
    <sheet name="a_rolha" sheetId="3" r:id="rId1"/>
    <sheet name="b" sheetId="4" r:id="rId2"/>
    <sheet name="a_empty" sheetId="2" r:id="rId3"/>
    <sheet name="Gráficos" sheetId="1" r:id="rId4"/>
  </sheets>
  <definedNames>
    <definedName name="DadosExternos_1" localSheetId="2" hidden="1">a_empty!$A$1:$D$101</definedName>
    <definedName name="DadosExternos_2" localSheetId="0" hidden="1">a_rolha!$A$1:$D$101</definedName>
    <definedName name="DadosExternos_2" localSheetId="1" hidden="1">b!$A$1:$D$101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P3" i="2"/>
  <c r="R3" i="2" s="1"/>
  <c r="Q3" i="2"/>
  <c r="P4" i="2"/>
  <c r="R4" i="2" s="1"/>
  <c r="Q4" i="2"/>
  <c r="P5" i="2"/>
  <c r="Q5" i="2"/>
  <c r="R5" i="2" s="1"/>
  <c r="P6" i="2"/>
  <c r="Q6" i="2"/>
  <c r="R6" i="2"/>
  <c r="P7" i="2"/>
  <c r="R7" i="2" s="1"/>
  <c r="Q7" i="2"/>
  <c r="P8" i="2"/>
  <c r="R8" i="2" s="1"/>
  <c r="Q8" i="2"/>
  <c r="P9" i="2"/>
  <c r="Q9" i="2"/>
  <c r="R9" i="2" s="1"/>
  <c r="P10" i="2"/>
  <c r="Q10" i="2"/>
  <c r="R10" i="2"/>
  <c r="P11" i="2"/>
  <c r="R11" i="2" s="1"/>
  <c r="Q11" i="2"/>
  <c r="P12" i="2"/>
  <c r="R12" i="2" s="1"/>
  <c r="Q12" i="2"/>
  <c r="P13" i="2"/>
  <c r="Q13" i="2"/>
  <c r="R13" i="2" s="1"/>
  <c r="P14" i="2"/>
  <c r="Q14" i="2"/>
  <c r="R14" i="2"/>
  <c r="P15" i="2"/>
  <c r="R15" i="2" s="1"/>
  <c r="Q15" i="2"/>
  <c r="P16" i="2"/>
  <c r="R16" i="2" s="1"/>
  <c r="Q16" i="2"/>
  <c r="P17" i="2"/>
  <c r="Q17" i="2"/>
  <c r="R17" i="2" s="1"/>
  <c r="P18" i="2"/>
  <c r="Q18" i="2"/>
  <c r="R18" i="2"/>
  <c r="P19" i="2"/>
  <c r="R19" i="2" s="1"/>
  <c r="Q19" i="2"/>
  <c r="P20" i="2"/>
  <c r="R20" i="2" s="1"/>
  <c r="Q20" i="2"/>
  <c r="P21" i="2"/>
  <c r="Q21" i="2"/>
  <c r="R21" i="2" s="1"/>
  <c r="P22" i="2"/>
  <c r="Q22" i="2"/>
  <c r="R22" i="2"/>
  <c r="P23" i="2"/>
  <c r="Q23" i="2"/>
  <c r="R23" i="2" s="1"/>
  <c r="P24" i="2"/>
  <c r="R24" i="2" s="1"/>
  <c r="Q24" i="2"/>
  <c r="P25" i="2"/>
  <c r="R25" i="2" s="1"/>
  <c r="Q25" i="2"/>
  <c r="P26" i="2"/>
  <c r="Q26" i="2"/>
  <c r="R26" i="2"/>
  <c r="P27" i="2"/>
  <c r="Q27" i="2"/>
  <c r="R27" i="2" s="1"/>
  <c r="P28" i="2"/>
  <c r="R28" i="2" s="1"/>
  <c r="Q28" i="2"/>
  <c r="P29" i="2"/>
  <c r="R29" i="2" s="1"/>
  <c r="Q29" i="2"/>
  <c r="P30" i="2"/>
  <c r="Q30" i="2"/>
  <c r="R30" i="2"/>
  <c r="P31" i="2"/>
  <c r="R31" i="2" s="1"/>
  <c r="Q31" i="2"/>
  <c r="P32" i="2"/>
  <c r="R32" i="2" s="1"/>
  <c r="Q32" i="2"/>
  <c r="P33" i="2"/>
  <c r="R33" i="2" s="1"/>
  <c r="Q33" i="2"/>
  <c r="P34" i="2"/>
  <c r="Q34" i="2"/>
  <c r="R34" i="2"/>
  <c r="P35" i="2"/>
  <c r="Q35" i="2"/>
  <c r="R35" i="2" s="1"/>
  <c r="P36" i="2"/>
  <c r="R36" i="2" s="1"/>
  <c r="Q36" i="2"/>
  <c r="P37" i="2"/>
  <c r="R37" i="2" s="1"/>
  <c r="Q37" i="2"/>
  <c r="P38" i="2"/>
  <c r="Q38" i="2"/>
  <c r="R38" i="2"/>
  <c r="P39" i="2"/>
  <c r="Q39" i="2"/>
  <c r="R39" i="2" s="1"/>
  <c r="P40" i="2"/>
  <c r="R40" i="2" s="1"/>
  <c r="Q40" i="2"/>
  <c r="P41" i="2"/>
  <c r="R41" i="2" s="1"/>
  <c r="Q41" i="2"/>
  <c r="P42" i="2"/>
  <c r="Q42" i="2"/>
  <c r="R42" i="2"/>
  <c r="P43" i="2"/>
  <c r="Q43" i="2"/>
  <c r="R43" i="2" s="1"/>
  <c r="P44" i="2"/>
  <c r="R44" i="2" s="1"/>
  <c r="Q44" i="2"/>
  <c r="P45" i="2"/>
  <c r="R45" i="2" s="1"/>
  <c r="Q45" i="2"/>
  <c r="P46" i="2"/>
  <c r="Q46" i="2"/>
  <c r="R46" i="2"/>
  <c r="P47" i="2"/>
  <c r="R47" i="2" s="1"/>
  <c r="Q47" i="2"/>
  <c r="P48" i="2"/>
  <c r="R48" i="2" s="1"/>
  <c r="Q48" i="2"/>
  <c r="P49" i="2"/>
  <c r="R49" i="2" s="1"/>
  <c r="Q49" i="2"/>
  <c r="P50" i="2"/>
  <c r="Q50" i="2"/>
  <c r="R50" i="2"/>
  <c r="P51" i="2"/>
  <c r="Q51" i="2"/>
  <c r="R51" i="2" s="1"/>
  <c r="P52" i="2"/>
  <c r="R52" i="2" s="1"/>
  <c r="Q52" i="2"/>
  <c r="P53" i="2"/>
  <c r="R53" i="2" s="1"/>
  <c r="Q53" i="2"/>
  <c r="P54" i="2"/>
  <c r="Q54" i="2"/>
  <c r="R54" i="2"/>
  <c r="P55" i="2"/>
  <c r="Q55" i="2"/>
  <c r="R55" i="2" s="1"/>
  <c r="P56" i="2"/>
  <c r="R56" i="2" s="1"/>
  <c r="Q56" i="2"/>
  <c r="P57" i="2"/>
  <c r="R57" i="2" s="1"/>
  <c r="Q57" i="2"/>
  <c r="P58" i="2"/>
  <c r="Q58" i="2"/>
  <c r="R58" i="2"/>
  <c r="P59" i="2"/>
  <c r="Q59" i="2"/>
  <c r="R59" i="2" s="1"/>
  <c r="P60" i="2"/>
  <c r="R60" i="2" s="1"/>
  <c r="Q60" i="2"/>
  <c r="P61" i="2"/>
  <c r="Q61" i="2"/>
  <c r="R61" i="2" s="1"/>
  <c r="P62" i="2"/>
  <c r="Q62" i="2"/>
  <c r="R62" i="2"/>
  <c r="P63" i="2"/>
  <c r="R63" i="2" s="1"/>
  <c r="Q63" i="2"/>
  <c r="P64" i="2"/>
  <c r="R64" i="2" s="1"/>
  <c r="Q64" i="2"/>
  <c r="P65" i="2"/>
  <c r="Q65" i="2"/>
  <c r="R65" i="2" s="1"/>
  <c r="P66" i="2"/>
  <c r="Q66" i="2"/>
  <c r="R66" i="2"/>
  <c r="P67" i="2"/>
  <c r="Q67" i="2"/>
  <c r="R67" i="2" s="1"/>
  <c r="P68" i="2"/>
  <c r="R68" i="2" s="1"/>
  <c r="Q68" i="2"/>
  <c r="P69" i="2"/>
  <c r="Q69" i="2"/>
  <c r="R69" i="2" s="1"/>
  <c r="P70" i="2"/>
  <c r="Q70" i="2"/>
  <c r="R70" i="2"/>
  <c r="P71" i="2"/>
  <c r="Q71" i="2"/>
  <c r="R71" i="2" s="1"/>
  <c r="P72" i="2"/>
  <c r="R72" i="2" s="1"/>
  <c r="Q72" i="2"/>
  <c r="P73" i="2"/>
  <c r="R73" i="2" s="1"/>
  <c r="Q73" i="2"/>
  <c r="P74" i="2"/>
  <c r="Q74" i="2"/>
  <c r="R74" i="2"/>
  <c r="P75" i="2"/>
  <c r="Q75" i="2"/>
  <c r="R75" i="2" s="1"/>
  <c r="P76" i="2"/>
  <c r="R76" i="2" s="1"/>
  <c r="Q76" i="2"/>
  <c r="P77" i="2"/>
  <c r="R77" i="2" s="1"/>
  <c r="Q77" i="2"/>
  <c r="P78" i="2"/>
  <c r="Q78" i="2"/>
  <c r="R78" i="2"/>
  <c r="P79" i="2"/>
  <c r="Q79" i="2"/>
  <c r="R79" i="2" s="1"/>
  <c r="P80" i="2"/>
  <c r="R80" i="2" s="1"/>
  <c r="Q80" i="2"/>
  <c r="P81" i="2"/>
  <c r="R81" i="2" s="1"/>
  <c r="Q81" i="2"/>
  <c r="P82" i="2"/>
  <c r="Q82" i="2"/>
  <c r="R82" i="2"/>
  <c r="P83" i="2"/>
  <c r="Q83" i="2"/>
  <c r="R83" i="2" s="1"/>
  <c r="P84" i="2"/>
  <c r="R84" i="2" s="1"/>
  <c r="Q84" i="2"/>
  <c r="P85" i="2"/>
  <c r="R85" i="2" s="1"/>
  <c r="Q85" i="2"/>
  <c r="P86" i="2"/>
  <c r="Q86" i="2"/>
  <c r="R86" i="2"/>
  <c r="P87" i="2"/>
  <c r="R87" i="2" s="1"/>
  <c r="Q87" i="2"/>
  <c r="P88" i="2"/>
  <c r="R88" i="2" s="1"/>
  <c r="Q88" i="2"/>
  <c r="P89" i="2"/>
  <c r="R89" i="2" s="1"/>
  <c r="Q89" i="2"/>
  <c r="P90" i="2"/>
  <c r="Q90" i="2"/>
  <c r="R90" i="2"/>
  <c r="P91" i="2"/>
  <c r="R91" i="2" s="1"/>
  <c r="Q91" i="2"/>
  <c r="P92" i="2"/>
  <c r="R92" i="2" s="1"/>
  <c r="Q92" i="2"/>
  <c r="P93" i="2"/>
  <c r="Q93" i="2"/>
  <c r="R93" i="2" s="1"/>
  <c r="P94" i="2"/>
  <c r="Q94" i="2"/>
  <c r="R94" i="2"/>
  <c r="P95" i="2"/>
  <c r="R95" i="2" s="1"/>
  <c r="Q95" i="2"/>
  <c r="P96" i="2"/>
  <c r="R96" i="2" s="1"/>
  <c r="Q96" i="2"/>
  <c r="P97" i="2"/>
  <c r="R97" i="2" s="1"/>
  <c r="Q97" i="2"/>
  <c r="P98" i="2"/>
  <c r="Q98" i="2"/>
  <c r="R98" i="2"/>
  <c r="P99" i="2"/>
  <c r="R99" i="2" s="1"/>
  <c r="Q99" i="2"/>
  <c r="P100" i="2"/>
  <c r="R100" i="2" s="1"/>
  <c r="Q100" i="2"/>
  <c r="P101" i="2"/>
  <c r="R101" i="2" s="1"/>
  <c r="Q10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O1" i="2"/>
  <c r="P2" i="2" s="1"/>
  <c r="I2" i="2"/>
  <c r="H2" i="2"/>
  <c r="G2" i="2"/>
  <c r="F2" i="2"/>
  <c r="K2" i="2"/>
  <c r="O1" i="3"/>
  <c r="P3" i="3" s="1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Q2" i="3"/>
  <c r="P2" i="3"/>
  <c r="M10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2" i="4"/>
  <c r="F3" i="4"/>
  <c r="G3" i="4"/>
  <c r="H3" i="4"/>
  <c r="I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F77" i="4"/>
  <c r="G77" i="4"/>
  <c r="H77" i="4"/>
  <c r="I77" i="4"/>
  <c r="F78" i="4"/>
  <c r="G78" i="4"/>
  <c r="H78" i="4"/>
  <c r="I78" i="4"/>
  <c r="F79" i="4"/>
  <c r="G79" i="4"/>
  <c r="H79" i="4"/>
  <c r="I79" i="4"/>
  <c r="F80" i="4"/>
  <c r="G80" i="4"/>
  <c r="H80" i="4"/>
  <c r="I80" i="4"/>
  <c r="F81" i="4"/>
  <c r="G81" i="4"/>
  <c r="H81" i="4"/>
  <c r="I81" i="4"/>
  <c r="F82" i="4"/>
  <c r="G82" i="4"/>
  <c r="H82" i="4"/>
  <c r="I82" i="4"/>
  <c r="F83" i="4"/>
  <c r="G83" i="4"/>
  <c r="H83" i="4"/>
  <c r="I83" i="4"/>
  <c r="F84" i="4"/>
  <c r="G84" i="4"/>
  <c r="H84" i="4"/>
  <c r="I84" i="4"/>
  <c r="F85" i="4"/>
  <c r="G85" i="4"/>
  <c r="H85" i="4"/>
  <c r="I85" i="4"/>
  <c r="F86" i="4"/>
  <c r="G86" i="4"/>
  <c r="H86" i="4"/>
  <c r="I86" i="4"/>
  <c r="F87" i="4"/>
  <c r="G87" i="4"/>
  <c r="H87" i="4"/>
  <c r="I87" i="4"/>
  <c r="F88" i="4"/>
  <c r="G88" i="4"/>
  <c r="H88" i="4"/>
  <c r="I88" i="4"/>
  <c r="F89" i="4"/>
  <c r="G89" i="4"/>
  <c r="H89" i="4"/>
  <c r="I89" i="4"/>
  <c r="F90" i="4"/>
  <c r="G90" i="4"/>
  <c r="H90" i="4"/>
  <c r="I90" i="4"/>
  <c r="F91" i="4"/>
  <c r="G91" i="4"/>
  <c r="H91" i="4"/>
  <c r="I91" i="4"/>
  <c r="F92" i="4"/>
  <c r="G92" i="4"/>
  <c r="H92" i="4"/>
  <c r="I92" i="4"/>
  <c r="F93" i="4"/>
  <c r="G93" i="4"/>
  <c r="H93" i="4"/>
  <c r="I93" i="4"/>
  <c r="F94" i="4"/>
  <c r="G94" i="4"/>
  <c r="H94" i="4"/>
  <c r="I94" i="4"/>
  <c r="F95" i="4"/>
  <c r="G95" i="4"/>
  <c r="H95" i="4"/>
  <c r="I95" i="4"/>
  <c r="F96" i="4"/>
  <c r="G96" i="4"/>
  <c r="H96" i="4"/>
  <c r="I96" i="4"/>
  <c r="F97" i="4"/>
  <c r="G97" i="4"/>
  <c r="H97" i="4"/>
  <c r="I97" i="4"/>
  <c r="F98" i="4"/>
  <c r="G98" i="4"/>
  <c r="H98" i="4"/>
  <c r="I98" i="4"/>
  <c r="F99" i="4"/>
  <c r="G99" i="4"/>
  <c r="H99" i="4"/>
  <c r="I99" i="4"/>
  <c r="F100" i="4"/>
  <c r="G100" i="4"/>
  <c r="H100" i="4"/>
  <c r="I100" i="4"/>
  <c r="F101" i="4"/>
  <c r="G101" i="4"/>
  <c r="H101" i="4"/>
  <c r="I101" i="4"/>
  <c r="G2" i="4"/>
  <c r="H2" i="4"/>
  <c r="I2" i="4"/>
  <c r="F2" i="4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G2" i="3"/>
  <c r="H2" i="3"/>
  <c r="I2" i="3"/>
  <c r="F2" i="3"/>
  <c r="Q2" i="2" l="1"/>
  <c r="R2" i="2"/>
  <c r="M2" i="2"/>
  <c r="Q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9F4CC8-D022-4D90-BF0B-F747051BC697}" keepAlive="1" name="Consulta - a_empty" description="Ligação à consulta 'a_empty' no livro." type="5" refreshedVersion="8" background="1" saveData="1">
    <dbPr connection="Provider=Microsoft.Mashup.OleDb.1;Data Source=$Workbook$;Location=a_empty;Extended Properties=&quot;&quot;" command="SELECT * FROM [a_empty]"/>
  </connection>
  <connection id="2" xr16:uid="{082FDA7F-460D-43B6-8216-A335EF17DC1C}" keepAlive="1" name="Consulta - a_rolha" description="Ligação à consulta 'a_rolha' no livro." type="5" refreshedVersion="8" background="1" saveData="1">
    <dbPr connection="Provider=Microsoft.Mashup.OleDb.1;Data Source=$Workbook$;Location=a_rolha;Extended Properties=&quot;&quot;" command="SELECT * FROM [a_rolha]"/>
  </connection>
  <connection id="3" xr16:uid="{A3C2B23F-5069-45E4-812E-6C5D0942CEAF}" keepAlive="1" name="Consulta - b" description="Ligação à consulta 'b' no livro." type="5" refreshedVersion="8" background="1" saveData="1">
    <dbPr connection="Provider=Microsoft.Mashup.OleDb.1;Data Source=$Workbook$;Location=b;Extended Properties=&quot;&quot;" command="SELECT * FROM [b]"/>
  </connection>
</connections>
</file>

<file path=xl/sharedStrings.xml><?xml version="1.0" encoding="utf-8"?>
<sst xmlns="http://schemas.openxmlformats.org/spreadsheetml/2006/main" count="1235" uniqueCount="746">
  <si>
    <t>Column1</t>
  </si>
  <si>
    <t>Column2</t>
  </si>
  <si>
    <t>Column3</t>
  </si>
  <si>
    <t>Column4</t>
  </si>
  <si>
    <t>2.224675324675324440e+09</t>
  </si>
  <si>
    <t>5.716120000000000090e-01</t>
  </si>
  <si>
    <t>0.000000000000000000e+00</t>
  </si>
  <si>
    <t>6.999999999999999683e-07</t>
  </si>
  <si>
    <t>2.293606393606393814e+09</t>
  </si>
  <si>
    <t>5.198819999999999553e-01</t>
  </si>
  <si>
    <t>1.000000000000000000e+00</t>
  </si>
  <si>
    <t>1.000010000000000066e-01</t>
  </si>
  <si>
    <t>2.331968031968031883e+09</t>
  </si>
  <si>
    <t>4.467999999999999750e-01</t>
  </si>
  <si>
    <t>2.000000000000000000e+00</t>
  </si>
  <si>
    <t>2.000207999999999986e-01</t>
  </si>
  <si>
    <t>2.334965034965034962e+09</t>
  </si>
  <si>
    <t>4.197049999999999947e-01</t>
  </si>
  <si>
    <t>3.000000000000000000e+00</t>
  </si>
  <si>
    <t>2.999939999999999829e-01</t>
  </si>
  <si>
    <t>2.104195804195804119e+09</t>
  </si>
  <si>
    <t>4.159490000000000132e-01</t>
  </si>
  <si>
    <t>4.000000000000000000e+00</t>
  </si>
  <si>
    <t>4.000000000000000222e-01</t>
  </si>
  <si>
    <t>2.397302697302697182e+09</t>
  </si>
  <si>
    <t>4.196540000000000270e-01</t>
  </si>
  <si>
    <t>5.000000000000000000e+00</t>
  </si>
  <si>
    <t>5.000000000000000000e-01</t>
  </si>
  <si>
    <t>2.194705294705294609e+09</t>
  </si>
  <si>
    <t>4.323790000000000133e-01</t>
  </si>
  <si>
    <t>6.000000000000000000e+00</t>
  </si>
  <si>
    <t>5.999999999999999778e-01</t>
  </si>
  <si>
    <t>2.115584415584415674e+09</t>
  </si>
  <si>
    <t>4.324410000000000198e-01</t>
  </si>
  <si>
    <t>7.000000000000000000e+00</t>
  </si>
  <si>
    <t>6.999980000000000091e-01</t>
  </si>
  <si>
    <t>2.100599400599400520e+09</t>
  </si>
  <si>
    <t>4.294879999999999809e-01</t>
  </si>
  <si>
    <t>8.000000000000000000e+00</t>
  </si>
  <si>
    <t>7.999979999999999869e-01</t>
  </si>
  <si>
    <t>2.109590409590409517e+09</t>
  </si>
  <si>
    <t>4.222199999999999842e-01</t>
  </si>
  <si>
    <t>9.000000000000000000e+00</t>
  </si>
  <si>
    <t>8.999979999999999647e-01</t>
  </si>
  <si>
    <t>2.116783216783216715e+09</t>
  </si>
  <si>
    <t>4.240979999999999750e-01</t>
  </si>
  <si>
    <t>1.000000000000000000e+01</t>
  </si>
  <si>
    <t>2.125774225774225712e+09</t>
  </si>
  <si>
    <t>4.320370000000000044e-01</t>
  </si>
  <si>
    <t>1.100000000000000000e+01</t>
  </si>
  <si>
    <t>1.099998999999999949e+00</t>
  </si>
  <si>
    <t>2.132967032967032909e+09</t>
  </si>
  <si>
    <t>4.401079999999999992e-01</t>
  </si>
  <si>
    <t>1.200000000000000000e+01</t>
  </si>
  <si>
    <t>1.199999000000000038e+00</t>
  </si>
  <si>
    <t>2.101798201798201799e+09</t>
  </si>
  <si>
    <t>4.473429999999999906e-01</t>
  </si>
  <si>
    <t>1.300000000000000000e+01</t>
  </si>
  <si>
    <t>1.300000000000000044e+00</t>
  </si>
  <si>
    <t>2.108991008991008997e+09</t>
  </si>
  <si>
    <t>4.521029999999999771e-01</t>
  </si>
  <si>
    <t>1.400000000000000000e+01</t>
  </si>
  <si>
    <t>1.399998999999999993e+00</t>
  </si>
  <si>
    <t>2.115884115884115934e+09</t>
  </si>
  <si>
    <t>4.549170000000000158e-01</t>
  </si>
  <si>
    <t>1.500000000000000000e+01</t>
  </si>
  <si>
    <t>1.499997999999999942e+00</t>
  </si>
  <si>
    <t>2.122477522477522373e+09</t>
  </si>
  <si>
    <t>4.568949999999999956e-01</t>
  </si>
  <si>
    <t>1.600000000000000000e+01</t>
  </si>
  <si>
    <t>1.600001999999999924e+00</t>
  </si>
  <si>
    <t>2.129070929070929050e+09</t>
  </si>
  <si>
    <t>4.508469999999999978e-01</t>
  </si>
  <si>
    <t>1.700000000000000000e+01</t>
  </si>
  <si>
    <t>1.700002999999999931e+00</t>
  </si>
  <si>
    <t>2.135064935064934969e+09</t>
  </si>
  <si>
    <t>4.343429999999999791e-01</t>
  </si>
  <si>
    <t>1.800000000000000000e+01</t>
  </si>
  <si>
    <t>1.799997000000000069e+00</t>
  </si>
  <si>
    <t>2.141058941058941126e+09</t>
  </si>
  <si>
    <t>4.237750000000000128e-01</t>
  </si>
  <si>
    <t>1.900000000000000000e+01</t>
  </si>
  <si>
    <t>1.900001000000000051e+00</t>
  </si>
  <si>
    <t>2.147352647352647305e+09</t>
  </si>
  <si>
    <t>4.176529999999999965e-01</t>
  </si>
  <si>
    <t>2.000000000000000000e+01</t>
  </si>
  <si>
    <t>1.999999000000000082e+00</t>
  </si>
  <si>
    <t>2.153046953046953201e+09</t>
  </si>
  <si>
    <t>4.112529999999999797e-01</t>
  </si>
  <si>
    <t>2.100000000000000000e+01</t>
  </si>
  <si>
    <t>2.099998999999999949e+00</t>
  </si>
  <si>
    <t>2.158741258741258621e+09</t>
  </si>
  <si>
    <t>3.967990000000000128e-01</t>
  </si>
  <si>
    <t>2.200000000000000000e+01</t>
  </si>
  <si>
    <t>2.200000000000000178e+00</t>
  </si>
  <si>
    <t>2.164435564435564518e+09</t>
  </si>
  <si>
    <t>3.770629999999999815e-01</t>
  </si>
  <si>
    <t>2.300000000000000000e+01</t>
  </si>
  <si>
    <t>2.299999999999999822e+00</t>
  </si>
  <si>
    <t>2.170129870129869938e+09</t>
  </si>
  <si>
    <t>5.238639999999999963e-01</t>
  </si>
  <si>
    <t>2.400000000000000000e+01</t>
  </si>
  <si>
    <t>2.399999999999999911e+00</t>
  </si>
  <si>
    <t>2.175524475524475574e+09</t>
  </si>
  <si>
    <t>5.030139999999999612e-01</t>
  </si>
  <si>
    <t>2.500000000000000000e+01</t>
  </si>
  <si>
    <t>2.500000000000000000e+00</t>
  </si>
  <si>
    <t>2.180919080919080734e+09</t>
  </si>
  <si>
    <t>3.633970000000000256e-01</t>
  </si>
  <si>
    <t>2.600000000000000000e+01</t>
  </si>
  <si>
    <t>2.600000000000000089e+00</t>
  </si>
  <si>
    <t>2.186013986013986111e+09</t>
  </si>
  <si>
    <t>3.675280000000000213e-01</t>
  </si>
  <si>
    <t>2.700000000000000000e+01</t>
  </si>
  <si>
    <t>2.700000000000000178e+00</t>
  </si>
  <si>
    <t>2.191108891108891010e+09</t>
  </si>
  <si>
    <t>3.658069999999999933e-01</t>
  </si>
  <si>
    <t>2.800000000000000000e+01</t>
  </si>
  <si>
    <t>2.799999999999999822e+00</t>
  </si>
  <si>
    <t>2.196203796203796387e+09</t>
  </si>
  <si>
    <t>3.659080000000000110e-01</t>
  </si>
  <si>
    <t>2.900000000000000000e+01</t>
  </si>
  <si>
    <t>2.899999999999999911e+00</t>
  </si>
  <si>
    <t>2.200999000999001026e+09</t>
  </si>
  <si>
    <t>3.614249999999999963e-01</t>
  </si>
  <si>
    <t>3.000000000000000000e+01</t>
  </si>
  <si>
    <t>2.206093906093905926e+09</t>
  </si>
  <si>
    <t>3.633759999999999768e-01</t>
  </si>
  <si>
    <t>3.100000000000000000e+01</t>
  </si>
  <si>
    <t>3.100000000000000089e+00</t>
  </si>
  <si>
    <t>2.210589410589410782e+09</t>
  </si>
  <si>
    <t>3.601210000000000244e-01</t>
  </si>
  <si>
    <t>3.200000000000000000e+01</t>
  </si>
  <si>
    <t>3.200000000000000178e+00</t>
  </si>
  <si>
    <t>2.215384615384615421e+09</t>
  </si>
  <si>
    <t>3.668000000000000149e-01</t>
  </si>
  <si>
    <t>3.300000000000000000e+01</t>
  </si>
  <si>
    <t>3.299999999999999822e+00</t>
  </si>
  <si>
    <t>2.219880119880119801e+09</t>
  </si>
  <si>
    <t>3.722949999999999871e-01</t>
  </si>
  <si>
    <t>3.400000000000000000e+01</t>
  </si>
  <si>
    <t>3.399999999999999911e+00</t>
  </si>
  <si>
    <t>3.825629999999999864e-01</t>
  </si>
  <si>
    <t>3.500000000000000000e+01</t>
  </si>
  <si>
    <t>3.500000000000000000e+00</t>
  </si>
  <si>
    <t>2.228871128871129036e+09</t>
  </si>
  <si>
    <t>3.955520000000000147e-01</t>
  </si>
  <si>
    <t>3.600000000000000000e+01</t>
  </si>
  <si>
    <t>3.600000000000000089e+00</t>
  </si>
  <si>
    <t>2.233066933066933155e+09</t>
  </si>
  <si>
    <t>4.137330000000000174e-01</t>
  </si>
  <si>
    <t>3.700000000000000000e+01</t>
  </si>
  <si>
    <t>3.700000000000000178e+00</t>
  </si>
  <si>
    <t>2.237262737262737274e+09</t>
  </si>
  <si>
    <t>4.376840000000000175e-01</t>
  </si>
  <si>
    <t>3.800000000000000000e+01</t>
  </si>
  <si>
    <t>3.799999999999999822e+00</t>
  </si>
  <si>
    <t>2.241758241758241653e+09</t>
  </si>
  <si>
    <t>4.642939999999999845e-01</t>
  </si>
  <si>
    <t>3.900000000000000000e+01</t>
  </si>
  <si>
    <t>3.899999999999999911e+00</t>
  </si>
  <si>
    <t>2.245654345654345512e+09</t>
  </si>
  <si>
    <t>4.916590000000000127e-01</t>
  </si>
  <si>
    <t>4.000000000000000000e+01</t>
  </si>
  <si>
    <t>3.999989999999999934e+00</t>
  </si>
  <si>
    <t>2.249550449550449371e+09</t>
  </si>
  <si>
    <t>5.159319999999999462e-01</t>
  </si>
  <si>
    <t>4.100000000000000000e+01</t>
  </si>
  <si>
    <t>4.099999999999999645e+00</t>
  </si>
  <si>
    <t>2.253746253746253967e+09</t>
  </si>
  <si>
    <t>5.291390000000000260e-01</t>
  </si>
  <si>
    <t>4.200000000000000000e+01</t>
  </si>
  <si>
    <t>4.200000000000000178e+00</t>
  </si>
  <si>
    <t>2.257642357642357826e+09</t>
  </si>
  <si>
    <t>5.316600000000000215e-01</t>
  </si>
  <si>
    <t>4.300000000000000000e+01</t>
  </si>
  <si>
    <t>4.299999999999999822e+00</t>
  </si>
  <si>
    <t>2.261538461538461685e+09</t>
  </si>
  <si>
    <t>5.261679999999999691e-01</t>
  </si>
  <si>
    <t>4.400000000000000000e+01</t>
  </si>
  <si>
    <t>4.400000000000000355e+00</t>
  </si>
  <si>
    <t>2.265434565434565544e+09</t>
  </si>
  <si>
    <t>5.197629999999999750e-01</t>
  </si>
  <si>
    <t>4.500000000000000000e+01</t>
  </si>
  <si>
    <t>4.500000000000000000e+00</t>
  </si>
  <si>
    <t>2.269330669330669403e+09</t>
  </si>
  <si>
    <t>5.111219999999999652e-01</t>
  </si>
  <si>
    <t>4.600000000000000000e+01</t>
  </si>
  <si>
    <t>4.599999999999999645e+00</t>
  </si>
  <si>
    <t>2.272927072927073002e+09</t>
  </si>
  <si>
    <t>5.040080000000000116e-01</t>
  </si>
  <si>
    <t>4.700000000000000000e+01</t>
  </si>
  <si>
    <t>4.700000000000000178e+00</t>
  </si>
  <si>
    <t>2.276823176823176861e+09</t>
  </si>
  <si>
    <t>4.993759999999999866e-01</t>
  </si>
  <si>
    <t>4.800000000000000000e+01</t>
  </si>
  <si>
    <t>4.799999999999999822e+00</t>
  </si>
  <si>
    <t>2.280419580419580460e+09</t>
  </si>
  <si>
    <t>4.977779999999999982e-01</t>
  </si>
  <si>
    <t>4.900000000000000000e+01</t>
  </si>
  <si>
    <t>4.900000000000000355e+00</t>
  </si>
  <si>
    <t>2.284015984015984058e+09</t>
  </si>
  <si>
    <t>4.970410000000000106e-01</t>
  </si>
  <si>
    <t>5.000000000000000000e+01</t>
  </si>
  <si>
    <t>2.287912087912087917e+09</t>
  </si>
  <si>
    <t>4.935939999999999772e-01</t>
  </si>
  <si>
    <t>5.100000000000000000e+01</t>
  </si>
  <si>
    <t>5.099999999999999645e+00</t>
  </si>
  <si>
    <t>2.291808191808191776e+09</t>
  </si>
  <si>
    <t>4.919250000000000012e-01</t>
  </si>
  <si>
    <t>5.200000000000000000e+01</t>
  </si>
  <si>
    <t>5.200000000000000178e+00</t>
  </si>
  <si>
    <t>2.295404595404595375e+09</t>
  </si>
  <si>
    <t>4.932909999999999795e-01</t>
  </si>
  <si>
    <t>5.300000000000000000e+01</t>
  </si>
  <si>
    <t>5.299999999999999822e+00</t>
  </si>
  <si>
    <t>2.299000999000998974e+09</t>
  </si>
  <si>
    <t>4.994310000000000138e-01</t>
  </si>
  <si>
    <t>5.400000000000000000e+01</t>
  </si>
  <si>
    <t>5.400000000000000355e+00</t>
  </si>
  <si>
    <t>2.302297702297702312e+09</t>
  </si>
  <si>
    <t>5.095720000000000249e-01</t>
  </si>
  <si>
    <t>5.500000000000000000e+01</t>
  </si>
  <si>
    <t>5.500000000000000000e+00</t>
  </si>
  <si>
    <t>2.306193806193806171e+09</t>
  </si>
  <si>
    <t>5.246859999999999857e-01</t>
  </si>
  <si>
    <t>5.600000000000000000e+01</t>
  </si>
  <si>
    <t>5.599999999999999645e+00</t>
  </si>
  <si>
    <t>2.309490509490509510e+09</t>
  </si>
  <si>
    <t>5.491310000000000358e-01</t>
  </si>
  <si>
    <t>5.700000000000000000e+01</t>
  </si>
  <si>
    <t>5.700000000000000178e+00</t>
  </si>
  <si>
    <t>2.313086913086913109e+09</t>
  </si>
  <si>
    <t>5.857269999999999976e-01</t>
  </si>
  <si>
    <t>5.800000000000000000e+01</t>
  </si>
  <si>
    <t>5.799999999999999822e+00</t>
  </si>
  <si>
    <t>2.316683316683316708e+09</t>
  </si>
  <si>
    <t>6.394119999999999804e-01</t>
  </si>
  <si>
    <t>5.900000000000000000e+01</t>
  </si>
  <si>
    <t>5.900000000000000355e+00</t>
  </si>
  <si>
    <t>2.319980019980020046e+09</t>
  </si>
  <si>
    <t>7.224730000000000318e-01</t>
  </si>
  <si>
    <t>6.000000000000000000e+01</t>
  </si>
  <si>
    <t>2.323276723276723385e+09</t>
  </si>
  <si>
    <t>8.674290000000000056e-01</t>
  </si>
  <si>
    <t>6.100000000000000000e+01</t>
  </si>
  <si>
    <t>6.099999999999999645e+00</t>
  </si>
  <si>
    <t>2.326873126873126984e+09</t>
  </si>
  <si>
    <t>1.183456000000000063e+00</t>
  </si>
  <si>
    <t>6.200000000000000000e+01</t>
  </si>
  <si>
    <t>6.200000000000000178e+00</t>
  </si>
  <si>
    <t>2.330169830169830322e+09</t>
  </si>
  <si>
    <t>9.359960000000000502e-01</t>
  </si>
  <si>
    <t>6.300000000000000000e+01</t>
  </si>
  <si>
    <t>6.299999999999999822e+00</t>
  </si>
  <si>
    <t>2.333466533466533661e+09</t>
  </si>
  <si>
    <t>6.955970000000000208e-01</t>
  </si>
  <si>
    <t>6.400000000000000000e+01</t>
  </si>
  <si>
    <t>6.400000000000000355e+00</t>
  </si>
  <si>
    <t>2.336763236763237000e+09</t>
  </si>
  <si>
    <t>5.574940000000000451e-01</t>
  </si>
  <si>
    <t>6.500000000000000000e+01</t>
  </si>
  <si>
    <t>6.500000000000000000e+00</t>
  </si>
  <si>
    <t>2.340059940059939861e+09</t>
  </si>
  <si>
    <t>4.737660000000000204e-01</t>
  </si>
  <si>
    <t>6.600000000000000000e+01</t>
  </si>
  <si>
    <t>6.599999999999999645e+00</t>
  </si>
  <si>
    <t>2.343056943056942940e+09</t>
  </si>
  <si>
    <t>4.267079999999999762e-01</t>
  </si>
  <si>
    <t>6.700000000000000000e+01</t>
  </si>
  <si>
    <t>6.699989999999999668e+00</t>
  </si>
  <si>
    <t>2.346353646353646278e+09</t>
  </si>
  <si>
    <t>3.991009999999999835e-01</t>
  </si>
  <si>
    <t>6.800000000000000000e+01</t>
  </si>
  <si>
    <t>6.799999999999999822e+00</t>
  </si>
  <si>
    <t>2.349350649350649357e+09</t>
  </si>
  <si>
    <t>3.851160000000000139e-01</t>
  </si>
  <si>
    <t>6.900000000000000000e+01</t>
  </si>
  <si>
    <t>6.900000000000000355e+00</t>
  </si>
  <si>
    <t>2.352347652347652435e+09</t>
  </si>
  <si>
    <t>3.781229999999999869e-01</t>
  </si>
  <si>
    <t>7.000000000000000000e+01</t>
  </si>
  <si>
    <t>2.355344655344655514e+09</t>
  </si>
  <si>
    <t>3.729799999999999782e-01</t>
  </si>
  <si>
    <t>7.100000000000000000e+01</t>
  </si>
  <si>
    <t>7.099999999999999645e+00</t>
  </si>
  <si>
    <t>2.358341658341658115e+09</t>
  </si>
  <si>
    <t>3.711340000000000194e-01</t>
  </si>
  <si>
    <t>7.200000000000000000e+01</t>
  </si>
  <si>
    <t>7.200000000000000178e+00</t>
  </si>
  <si>
    <t>2.361638361638361454e+09</t>
  </si>
  <si>
    <t>3.672019999999999729e-01</t>
  </si>
  <si>
    <t>7.300000000000000000e+01</t>
  </si>
  <si>
    <t>7.299999999999999822e+00</t>
  </si>
  <si>
    <t>2.364635364635364532e+09</t>
  </si>
  <si>
    <t>3.692489999999999939e-01</t>
  </si>
  <si>
    <t>7.400000000000000000e+01</t>
  </si>
  <si>
    <t>7.400000000000000355e+00</t>
  </si>
  <si>
    <t>2.367632367632367611e+09</t>
  </si>
  <si>
    <t>3.746559999999999890e-01</t>
  </si>
  <si>
    <t>7.500000000000000000e+01</t>
  </si>
  <si>
    <t>7.500000000000000000e+00</t>
  </si>
  <si>
    <t>2.370629370629370689e+09</t>
  </si>
  <si>
    <t>3.747530000000000028e-01</t>
  </si>
  <si>
    <t>7.600000000000000000e+01</t>
  </si>
  <si>
    <t>7.599999999999999645e+00</t>
  </si>
  <si>
    <t>2.373326673326673508e+09</t>
  </si>
  <si>
    <t>3.798869999999999747e-01</t>
  </si>
  <si>
    <t>7.700000000000000000e+01</t>
  </si>
  <si>
    <t>7.700000000000000178e+00</t>
  </si>
  <si>
    <t>2.376323676323676109e+09</t>
  </si>
  <si>
    <t>3.819649999999999990e-01</t>
  </si>
  <si>
    <t>7.800000000000000000e+01</t>
  </si>
  <si>
    <t>7.799999999999999822e+00</t>
  </si>
  <si>
    <t>2.379020979020978928e+09</t>
  </si>
  <si>
    <t>3.921620000000000106e-01</t>
  </si>
  <si>
    <t>7.900000000000000000e+01</t>
  </si>
  <si>
    <t>7.900000000000000355e+00</t>
  </si>
  <si>
    <t>2.382017982017982006e+09</t>
  </si>
  <si>
    <t>4.002189999999999914e-01</t>
  </si>
  <si>
    <t>8.000000000000000000e+01</t>
  </si>
  <si>
    <t>2.384715284715284824e+09</t>
  </si>
  <si>
    <t>4.062169999999999948e-01</t>
  </si>
  <si>
    <t>8.100000000000000000e+01</t>
  </si>
  <si>
    <t>8.099999999999999645e+00</t>
  </si>
  <si>
    <t>2.387412587412587166e+09</t>
  </si>
  <si>
    <t>4.127990000000000270e-01</t>
  </si>
  <si>
    <t>8.200000000000000000e+01</t>
  </si>
  <si>
    <t>8.199999999999999289e+00</t>
  </si>
  <si>
    <t>2.390109890109889984e+09</t>
  </si>
  <si>
    <t>4.226829999999999754e-01</t>
  </si>
  <si>
    <t>8.300000000000000000e+01</t>
  </si>
  <si>
    <t>8.300000000000000711e+00</t>
  </si>
  <si>
    <t>2.392807192807192802e+09</t>
  </si>
  <si>
    <t>4.374810000000000088e-01</t>
  </si>
  <si>
    <t>8.400000000000000000e+01</t>
  </si>
  <si>
    <t>8.400000000000000355e+00</t>
  </si>
  <si>
    <t>2.395504495504495621e+09</t>
  </si>
  <si>
    <t>4.520620000000000194e-01</t>
  </si>
  <si>
    <t>8.500000000000000000e+01</t>
  </si>
  <si>
    <t>8.500000000000000000e+00</t>
  </si>
  <si>
    <t>2.397902097902097702e+09</t>
  </si>
  <si>
    <t>4.714349999999999929e-01</t>
  </si>
  <si>
    <t>8.600000000000000000e+01</t>
  </si>
  <si>
    <t>8.599999999999999645e+00</t>
  </si>
  <si>
    <t>2.399700299700299740e+09</t>
  </si>
  <si>
    <t>4.890019999999999922e-01</t>
  </si>
  <si>
    <t>8.700000000000000000e+01</t>
  </si>
  <si>
    <t>8.699999999999999289e+00</t>
  </si>
  <si>
    <t>5.012769999999999726e-01</t>
  </si>
  <si>
    <t>8.800000000000000000e+01</t>
  </si>
  <si>
    <t>8.800000000000000711e+00</t>
  </si>
  <si>
    <t>5.060639999999999583e-01</t>
  </si>
  <si>
    <t>8.900000000000000000e+01</t>
  </si>
  <si>
    <t>8.900000000000000355e+00</t>
  </si>
  <si>
    <t>2.369730269730269909e+09</t>
  </si>
  <si>
    <t>5.022379999999999622e-01</t>
  </si>
  <si>
    <t>9.000000000000000000e+01</t>
  </si>
  <si>
    <t>2.372727272727272511e+09</t>
  </si>
  <si>
    <t>4.844979999999999842e-01</t>
  </si>
  <si>
    <t>9.100000000000000000e+01</t>
  </si>
  <si>
    <t>9.099999999999999645e+00</t>
  </si>
  <si>
    <t>4.768140000000000156e-01</t>
  </si>
  <si>
    <t>9.200000000000000000e+01</t>
  </si>
  <si>
    <t>9.199999999999999289e+00</t>
  </si>
  <si>
    <t>2.376923076923077106e+09</t>
  </si>
  <si>
    <t>4.665400000000000102e-01</t>
  </si>
  <si>
    <t>9.300000000000000000e+01</t>
  </si>
  <si>
    <t>9.300000000000000711e+00</t>
  </si>
  <si>
    <t>2.379920079920079708e+09</t>
  </si>
  <si>
    <t>4.542080000000000006e-01</t>
  </si>
  <si>
    <t>9.400000000000000000e+01</t>
  </si>
  <si>
    <t>9.400000000000000355e+00</t>
  </si>
  <si>
    <t>2.382317682317682266e+09</t>
  </si>
  <si>
    <t>4.480759999999999743e-01</t>
  </si>
  <si>
    <t>9.500000000000000000e+01</t>
  </si>
  <si>
    <t>9.500000000000000000e+00</t>
  </si>
  <si>
    <t>4.382090000000000152e-01</t>
  </si>
  <si>
    <t>9.600000000000000000e+01</t>
  </si>
  <si>
    <t>9.599999999999999645e+00</t>
  </si>
  <si>
    <t>2.387712287712287903e+09</t>
  </si>
  <si>
    <t>4.290229999999999877e-01</t>
  </si>
  <si>
    <t>9.700000000000000000e+01</t>
  </si>
  <si>
    <t>9.699999999999999289e+00</t>
  </si>
  <si>
    <t>2.388911088911088943e+09</t>
  </si>
  <si>
    <t>4.215749999999999775e-01</t>
  </si>
  <si>
    <t>9.800000000000000000e+01</t>
  </si>
  <si>
    <t>9.800000000000000711e+00</t>
  </si>
  <si>
    <t>2.392507492507492542e+09</t>
  </si>
  <si>
    <t>4.154490000000000127e-01</t>
  </si>
  <si>
    <t>9.900000000000000000e+01</t>
  </si>
  <si>
    <t>9.900000000000000355e+00</t>
  </si>
  <si>
    <t>Freq</t>
  </si>
  <si>
    <t>Vout</t>
  </si>
  <si>
    <t>Vtarget</t>
  </si>
  <si>
    <t>Vin</t>
  </si>
  <si>
    <t>2.344555444555444717e+09</t>
  </si>
  <si>
    <t>5.749790000000000179e-01</t>
  </si>
  <si>
    <t>1.199999999999999946e-06</t>
  </si>
  <si>
    <t>2.272027972027972221e+09</t>
  </si>
  <si>
    <t>5.211559999999999526e-01</t>
  </si>
  <si>
    <t>1.000023000000000023e-01</t>
  </si>
  <si>
    <t>2.373926073926074028e+09</t>
  </si>
  <si>
    <t>4.426910000000000012e-01</t>
  </si>
  <si>
    <t>2.000056000000000056e-01</t>
  </si>
  <si>
    <t>2.183316683316683292e+09</t>
  </si>
  <si>
    <t>4.158569999999999767e-01</t>
  </si>
  <si>
    <t>2.999959999999999849e-01</t>
  </si>
  <si>
    <t>2.372127872127871990e+09</t>
  </si>
  <si>
    <t>4.128189999999999915e-01</t>
  </si>
  <si>
    <t>3.999989999999999934e-01</t>
  </si>
  <si>
    <t>2.339160839160839081e+09</t>
  </si>
  <si>
    <t>4.065259999999999985e-01</t>
  </si>
  <si>
    <t>4.999990000000000268e-01</t>
  </si>
  <si>
    <t>4.221489999999999965e-01</t>
  </si>
  <si>
    <t>6.000010000000000066e-01</t>
  </si>
  <si>
    <t>2.107792207792207718e+09</t>
  </si>
  <si>
    <t>4.293319999999999914e-01</t>
  </si>
  <si>
    <t>7.000009999999999843e-01</t>
  </si>
  <si>
    <t>4.280169999999999808e-01</t>
  </si>
  <si>
    <t>8.000000000000000444e-01</t>
  </si>
  <si>
    <t>2.108391608391608477e+09</t>
  </si>
  <si>
    <t>4.224570000000000269e-01</t>
  </si>
  <si>
    <t>9.000000000000000222e-01</t>
  </si>
  <si>
    <t>2.117982017982017994e+09</t>
  </si>
  <si>
    <t>4.277810000000000223e-01</t>
  </si>
  <si>
    <t>1.000002000000000058e+00</t>
  </si>
  <si>
    <t>2.126973026973026991e+09</t>
  </si>
  <si>
    <t>4.295390000000000041e-01</t>
  </si>
  <si>
    <t>1.100001000000000007e+00</t>
  </si>
  <si>
    <t>2.134765234765234709e+09</t>
  </si>
  <si>
    <t>4.376979999999999760e-01</t>
  </si>
  <si>
    <t>1.199999999999999956e+00</t>
  </si>
  <si>
    <t>2.102097902097902060e+09</t>
  </si>
  <si>
    <t>4.482400000000000273e-01</t>
  </si>
  <si>
    <t>1.299997999999999987e+00</t>
  </si>
  <si>
    <t>2.109290709290709257e+09</t>
  </si>
  <si>
    <t>4.566999999999999948e-01</t>
  </si>
  <si>
    <t>4.589829999999999743e-01</t>
  </si>
  <si>
    <t>4.665980000000000127e-01</t>
  </si>
  <si>
    <t>1.600000000000000089e+00</t>
  </si>
  <si>
    <t>2.128771228771228790e+09</t>
  </si>
  <si>
    <t>4.564960000000000129e-01</t>
  </si>
  <si>
    <t>1.700001000000000095e+00</t>
  </si>
  <si>
    <t>4.370879999999999765e-01</t>
  </si>
  <si>
    <t>1.800000999999999962e+00</t>
  </si>
  <si>
    <t>2.141358641358641386e+09</t>
  </si>
  <si>
    <t>4.267290000000000250e-01</t>
  </si>
  <si>
    <t>2.147052947052947044e+09</t>
  </si>
  <si>
    <t>4.225700000000000012e-01</t>
  </si>
  <si>
    <t>1.999997999999999942e+00</t>
  </si>
  <si>
    <t>4.672200000000000242e-01</t>
  </si>
  <si>
    <t>4.455999999999999961e-01</t>
  </si>
  <si>
    <t>3.531569999999999987e-01</t>
  </si>
  <si>
    <t>3.704330000000000123e-01</t>
  </si>
  <si>
    <t>3.852800000000000114e-01</t>
  </si>
  <si>
    <t>3.712150000000000172e-01</t>
  </si>
  <si>
    <t>2.186313686313686371e+09</t>
  </si>
  <si>
    <t>3.737719999999999931e-01</t>
  </si>
  <si>
    <t>3.619140000000000135e-01</t>
  </si>
  <si>
    <t>3.596949999999999870e-01</t>
  </si>
  <si>
    <t>2.201298701298701286e+09</t>
  </si>
  <si>
    <t>3.579689999999999817e-01</t>
  </si>
  <si>
    <t>3.578379999999999894e-01</t>
  </si>
  <si>
    <t>3.687900000000000067e-01</t>
  </si>
  <si>
    <t>3.696340000000000181e-01</t>
  </si>
  <si>
    <t>3.841129999999999822e-01</t>
  </si>
  <si>
    <t>2.224375624375624180e+09</t>
  </si>
  <si>
    <t>4.048269999999999924e-01</t>
  </si>
  <si>
    <t>4.330640000000000045e-01</t>
  </si>
  <si>
    <t>2.233366633366633415e+09</t>
  </si>
  <si>
    <t>4.634460000000000246e-01</t>
  </si>
  <si>
    <t>2.237562437562437534e+09</t>
  </si>
  <si>
    <t>5.054229999999999556e-01</t>
  </si>
  <si>
    <t>5.483710000000000528e-01</t>
  </si>
  <si>
    <t>5.898719999999999519e-01</t>
  </si>
  <si>
    <t>2.249850149850149632e+09</t>
  </si>
  <si>
    <t>6.245490000000000208e-01</t>
  </si>
  <si>
    <t>6.495769999999999600e-01</t>
  </si>
  <si>
    <t>6.644579999999999931e-01</t>
  </si>
  <si>
    <t>6.717070000000000540e-01</t>
  </si>
  <si>
    <t>6.798790000000000111e-01</t>
  </si>
  <si>
    <t>2.269030969030969143e+09</t>
  </si>
  <si>
    <t>6.869650000000000478e-01</t>
  </si>
  <si>
    <t>6.996259999999999701e-01</t>
  </si>
  <si>
    <t>2.276523476523476601e+09</t>
  </si>
  <si>
    <t>7.218719999999999581e-01</t>
  </si>
  <si>
    <t>7.509419999999999984e-01</t>
  </si>
  <si>
    <t>2.284315684315684319e+09</t>
  </si>
  <si>
    <t>7.886269999999999669e-01</t>
  </si>
  <si>
    <t>4.999990000000000379e+00</t>
  </si>
  <si>
    <t>8.312310000000000532e-01</t>
  </si>
  <si>
    <t>8.455899999999999528e-01</t>
  </si>
  <si>
    <t>7.901340000000000030e-01</t>
  </si>
  <si>
    <t>6.844660000000000188e-01</t>
  </si>
  <si>
    <t>2.302597402597402573e+09</t>
  </si>
  <si>
    <t>5.738619999999999832e-01</t>
  </si>
  <si>
    <t>2.305894105894105911e+09</t>
  </si>
  <si>
    <t>4.971999999999999753e-01</t>
  </si>
  <si>
    <t>4.315919999999999757e-01</t>
  </si>
  <si>
    <t>3.946140000000000203e-01</t>
  </si>
  <si>
    <t>2.316383616383616447e+09</t>
  </si>
  <si>
    <t>3.741260000000000141e-01</t>
  </si>
  <si>
    <t>3.638000000000000123e-01</t>
  </si>
  <si>
    <t>2.323576423576423645e+09</t>
  </si>
  <si>
    <t>3.544410000000000061e-01</t>
  </si>
  <si>
    <t>3.496480000000000143e-01</t>
  </si>
  <si>
    <t>3.455030000000000046e-01</t>
  </si>
  <si>
    <t>3.450730000000000186e-01</t>
  </si>
  <si>
    <t>3.487219999999999764e-01</t>
  </si>
  <si>
    <t>2.339760239760239601e+09</t>
  </si>
  <si>
    <t>3.503680000000000128e-01</t>
  </si>
  <si>
    <t>3.465550000000000019e-01</t>
  </si>
  <si>
    <t>6.700000000000000178e+00</t>
  </si>
  <si>
    <t>3.481330000000000258e-01</t>
  </si>
  <si>
    <t>3.489659999999999984e-01</t>
  </si>
  <si>
    <t>3.502700000000000258e-01</t>
  </si>
  <si>
    <t>3.505940000000000167e-01</t>
  </si>
  <si>
    <t>3.509470000000000089e-01</t>
  </si>
  <si>
    <t>3.573490000000000277e-01</t>
  </si>
  <si>
    <t>3.523100000000000120e-01</t>
  </si>
  <si>
    <t>2.367332667332667351e+09</t>
  </si>
  <si>
    <t>3.528129999999999877e-01</t>
  </si>
  <si>
    <t>3.539390000000000036e-01</t>
  </si>
  <si>
    <t>3.668049999999999922e-01</t>
  </si>
  <si>
    <t>7.699989999999999668e+00</t>
  </si>
  <si>
    <t>3.602929999999999744e-01</t>
  </si>
  <si>
    <t>3.644740000000000202e-01</t>
  </si>
  <si>
    <t>3.708080000000000265e-01</t>
  </si>
  <si>
    <t>3.784560000000000146e-01</t>
  </si>
  <si>
    <t>3.896589999999999776e-01</t>
  </si>
  <si>
    <t>3.930400000000000005e-01</t>
  </si>
  <si>
    <t>4.024309999999999832e-01</t>
  </si>
  <si>
    <t>4.128680000000000128e-01</t>
  </si>
  <si>
    <t>4.242509999999999892e-01</t>
  </si>
  <si>
    <t>4.374939999999999940e-01</t>
  </si>
  <si>
    <t>4.498219999999999996e-01</t>
  </si>
  <si>
    <t>4.557660000000000045e-01</t>
  </si>
  <si>
    <t>2.368531468531468391e+09</t>
  </si>
  <si>
    <t>4.544730000000000159e-01</t>
  </si>
  <si>
    <t>4.497929999999999984e-01</t>
  </si>
  <si>
    <t>2.375724275724275589e+09</t>
  </si>
  <si>
    <t>4.409850000000000159e-01</t>
  </si>
  <si>
    <t>2.377522477522477627e+09</t>
  </si>
  <si>
    <t>4.328699999999999770e-01</t>
  </si>
  <si>
    <t>2.381118881118881226e+09</t>
  </si>
  <si>
    <t>4.278120000000000256e-01</t>
  </si>
  <si>
    <t>4.188999999999999946e-01</t>
  </si>
  <si>
    <t>2.385914085914085865e+09</t>
  </si>
  <si>
    <t>4.121409999999999796e-01</t>
  </si>
  <si>
    <t>9.599990000000000023e+00</t>
  </si>
  <si>
    <t>2.387112887112886906e+09</t>
  </si>
  <si>
    <t>4.078339999999999743e-01</t>
  </si>
  <si>
    <t>2.390709290709290504e+09</t>
  </si>
  <si>
    <t>4.022760000000000224e-01</t>
  </si>
  <si>
    <t>3.974840000000000040e-01</t>
  </si>
  <si>
    <t>2.271428571428571224e+09</t>
  </si>
  <si>
    <t>1.518678999999999890e+00</t>
  </si>
  <si>
    <t>-1.500000000000000038e-06</t>
  </si>
  <si>
    <t>2.267232767232767105e+09</t>
  </si>
  <si>
    <t>1.538599000000000050e+00</t>
  </si>
  <si>
    <t>1.000127999999999989e-01</t>
  </si>
  <si>
    <t>2.354745254745254517e+09</t>
  </si>
  <si>
    <t>1.546898000000000106e+00</t>
  </si>
  <si>
    <t>1.999952000000000119e-01</t>
  </si>
  <si>
    <t>2.230669330669330597e+09</t>
  </si>
  <si>
    <t>1.549371999999999971e+00</t>
  </si>
  <si>
    <t>2.999999999999999889e-01</t>
  </si>
  <si>
    <t>2.391908091908092022e+09</t>
  </si>
  <si>
    <t>1.552799000000000040e+00</t>
  </si>
  <si>
    <t>3.999980000000000202e-01</t>
  </si>
  <si>
    <t>2.251648351648351669e+09</t>
  </si>
  <si>
    <t>1.552167000000000074e+00</t>
  </si>
  <si>
    <t>4.999979999999999980e-01</t>
  </si>
  <si>
    <t>2.137762237762237787e+09</t>
  </si>
  <si>
    <t>1.557190999999999992e+00</t>
  </si>
  <si>
    <t>5.999970000000000026e-01</t>
  </si>
  <si>
    <t>2.156343656343656540e+09</t>
  </si>
  <si>
    <t>1.558405000000000040e+00</t>
  </si>
  <si>
    <t>6.999990000000000379e-01</t>
  </si>
  <si>
    <t>2.100000000000000000e+09</t>
  </si>
  <si>
    <t>1.565093000000000067e+00</t>
  </si>
  <si>
    <t>8.000009999999999621e-01</t>
  </si>
  <si>
    <t>1.572904000000000080e+00</t>
  </si>
  <si>
    <t>8.999989999999999934e-01</t>
  </si>
  <si>
    <t>1.572781999999999902e+00</t>
  </si>
  <si>
    <t>9.999980000000000535e-01</t>
  </si>
  <si>
    <t>2.104795204795204878e+09</t>
  </si>
  <si>
    <t>1.569852999999999943e+00</t>
  </si>
  <si>
    <t>1.567358999999999947e+00</t>
  </si>
  <si>
    <t>1.200001000000000095e+00</t>
  </si>
  <si>
    <t>2.102997002997003078e+09</t>
  </si>
  <si>
    <t>1.568000999999999978e+00</t>
  </si>
  <si>
    <t>2.110189810189810276e+09</t>
  </si>
  <si>
    <t>1.571166000000000063e+00</t>
  </si>
  <si>
    <t>1.399999999999999911e+00</t>
  </si>
  <si>
    <t>2.117082917082916975e+09</t>
  </si>
  <si>
    <t>1.574908999999999892e+00</t>
  </si>
  <si>
    <t>1.500000000000000000e+00</t>
  </si>
  <si>
    <t>2.123676323676323652e+09</t>
  </si>
  <si>
    <t>1.575002000000000013e+00</t>
  </si>
  <si>
    <t>1.599998999999999949e+00</t>
  </si>
  <si>
    <t>2.130269730269730330e+09</t>
  </si>
  <si>
    <t>1.573415000000000008e+00</t>
  </si>
  <si>
    <t>2.136563436563436508e+09</t>
  </si>
  <si>
    <t>1.569647000000000014e+00</t>
  </si>
  <si>
    <t>1.799997999999999987e+00</t>
  </si>
  <si>
    <t>2.142257742257742167e+09</t>
  </si>
  <si>
    <t>1.569423000000000012e+00</t>
  </si>
  <si>
    <t>1.899998999999999993e+00</t>
  </si>
  <si>
    <t>2.148251748251748085e+09</t>
  </si>
  <si>
    <t>1.569504000000000010e+00</t>
  </si>
  <si>
    <t>2.000001999999999835e+00</t>
  </si>
  <si>
    <t>2.153946053946053982e+09</t>
  </si>
  <si>
    <t>1.569163000000000086e+00</t>
  </si>
  <si>
    <t>2.100001999999999924e+00</t>
  </si>
  <si>
    <t>2.159640359640359879e+09</t>
  </si>
  <si>
    <t>1.568516999999999939e+00</t>
  </si>
  <si>
    <t>2.165034965034965038e+09</t>
  </si>
  <si>
    <t>1.568043999999999993e+00</t>
  </si>
  <si>
    <t>2.170429570429570198e+09</t>
  </si>
  <si>
    <t>1.568086000000000091e+00</t>
  </si>
  <si>
    <t>2.176123876123876095e+09</t>
  </si>
  <si>
    <t>1.564310000000000089e+00</t>
  </si>
  <si>
    <t>2.181218781218780994e+09</t>
  </si>
  <si>
    <t>1.559560000000000057e+00</t>
  </si>
  <si>
    <t>2.186613386613386631e+09</t>
  </si>
  <si>
    <t>1.553887000000000018e+00</t>
  </si>
  <si>
    <t>2.191708291708291531e+09</t>
  </si>
  <si>
    <t>1.550624000000000002e+00</t>
  </si>
  <si>
    <t>2.196503496503496647e+09</t>
  </si>
  <si>
    <t>1.547744999999999926e+00</t>
  </si>
  <si>
    <t>2.201598401598401546e+09</t>
  </si>
  <si>
    <t>1.545654000000000083e+00</t>
  </si>
  <si>
    <t>1.542434000000000083e+00</t>
  </si>
  <si>
    <t>2.210889110889111042e+09</t>
  </si>
  <si>
    <t>1.540213999999999972e+00</t>
  </si>
  <si>
    <t>1.538596000000000075e+00</t>
  </si>
  <si>
    <t>1.539082000000000061e+00</t>
  </si>
  <si>
    <t>1.538688000000000056e+00</t>
  </si>
  <si>
    <t>1.537462000000000106e+00</t>
  </si>
  <si>
    <t>1.535722000000000032e+00</t>
  </si>
  <si>
    <t>1.530580000000000052e+00</t>
  </si>
  <si>
    <t>1.526049999999999907e+00</t>
  </si>
  <si>
    <t>2.245954045954045773e+09</t>
  </si>
  <si>
    <t>1.520523999999999987e+00</t>
  </si>
  <si>
    <t>2.250149850149849892e+09</t>
  </si>
  <si>
    <t>1.515536999999999912e+00</t>
  </si>
  <si>
    <t>2.254345654345654488e+09</t>
  </si>
  <si>
    <t>1.510504999999999987e+00</t>
  </si>
  <si>
    <t>2.258541458541458607e+09</t>
  </si>
  <si>
    <t>1.506531000000000065e+00</t>
  </si>
  <si>
    <t>2.262737262737262726e+09</t>
  </si>
  <si>
    <t>1.502418999999999949e+00</t>
  </si>
  <si>
    <t>2.266633366633366585e+09</t>
  </si>
  <si>
    <t>1.500316999999999901e+00</t>
  </si>
  <si>
    <t>2.270829170829170704e+09</t>
  </si>
  <si>
    <t>1.497700000000000031e+00</t>
  </si>
  <si>
    <t>2.274725274725274563e+09</t>
  </si>
  <si>
    <t>1.494166000000000105e+00</t>
  </si>
  <si>
    <t>2.278621378621378422e+09</t>
  </si>
  <si>
    <t>1.490825999999999985e+00</t>
  </si>
  <si>
    <t>2.282217782217782021e+09</t>
  </si>
  <si>
    <t>1.486509000000000080e+00</t>
  </si>
  <si>
    <t>2.285814185814185619e+09</t>
  </si>
  <si>
    <t>1.482774999999999954e+00</t>
  </si>
  <si>
    <t>2.289710289710289478e+09</t>
  </si>
  <si>
    <t>1.478633000000000086e+00</t>
  </si>
  <si>
    <t>2.293306693306693077e+09</t>
  </si>
  <si>
    <t>1.475735000000000019e+00</t>
  </si>
  <si>
    <t>2.296603396603396416e+09</t>
  </si>
  <si>
    <t>1.474021999999999943e+00</t>
  </si>
  <si>
    <t>2.300199800199800014e+09</t>
  </si>
  <si>
    <t>1.473216999999999999e+00</t>
  </si>
  <si>
    <t>2.303496503496503353e+09</t>
  </si>
  <si>
    <t>1.472421999999999898e+00</t>
  </si>
  <si>
    <t>2.306793206793206692e+09</t>
  </si>
  <si>
    <t>1.472563000000000066e+00</t>
  </si>
  <si>
    <t>2.310389610389610291e+09</t>
  </si>
  <si>
    <t>1.471584000000000003e+00</t>
  </si>
  <si>
    <t>2.313686313686313629e+09</t>
  </si>
  <si>
    <t>1.470606999999999998e+00</t>
  </si>
  <si>
    <t>2.316983016983016968e+09</t>
  </si>
  <si>
    <t>1.468506000000000089e+00</t>
  </si>
  <si>
    <t>2.320279720279720306e+09</t>
  </si>
  <si>
    <t>1.466404999999999959e+00</t>
  </si>
  <si>
    <t>1.464363999999999999e+00</t>
  </si>
  <si>
    <t>1.461257000000000028e+00</t>
  </si>
  <si>
    <t>1.457397000000000054e+00</t>
  </si>
  <si>
    <t>2.333766233766233921e+09</t>
  </si>
  <si>
    <t>1.451197999999999988e+00</t>
  </si>
  <si>
    <t>2.337062937062937260e+09</t>
  </si>
  <si>
    <t>1.443680000000000074e+00</t>
  </si>
  <si>
    <t>1.435726000000000058e+00</t>
  </si>
  <si>
    <t>2.343356643356643200e+09</t>
  </si>
  <si>
    <t>1.426163000000000070e+00</t>
  </si>
  <si>
    <t>2.346653346653346539e+09</t>
  </si>
  <si>
    <t>1.417785000000000073e+00</t>
  </si>
  <si>
    <t>2.349650349650349617e+09</t>
  </si>
  <si>
    <t>1.412916999999999978e+00</t>
  </si>
  <si>
    <t>2.352647352647352695e+09</t>
  </si>
  <si>
    <t>1.409550000000000081e+00</t>
  </si>
  <si>
    <t>2.355644355644355774e+09</t>
  </si>
  <si>
    <t>1.408654000000000073e+00</t>
  </si>
  <si>
    <t>2.358941058941059113e+09</t>
  </si>
  <si>
    <t>1.409354999999999913e+00</t>
  </si>
  <si>
    <t>2.361938061938061714e+09</t>
  </si>
  <si>
    <t>1.409400999999999904e+00</t>
  </si>
  <si>
    <t>1.411594000000000015e+00</t>
  </si>
  <si>
    <t>1.412539999999999907e+00</t>
  </si>
  <si>
    <t>1.413294999999999968e+00</t>
  </si>
  <si>
    <t>1.414295000000000080e+00</t>
  </si>
  <si>
    <t>1.415653000000000050e+00</t>
  </si>
  <si>
    <t>1.416773000000000060e+00</t>
  </si>
  <si>
    <t>2.381718281718281746e+09</t>
  </si>
  <si>
    <t>1.417956999999999912e+00</t>
  </si>
  <si>
    <t>2.384415584415584564e+09</t>
  </si>
  <si>
    <t>1.419189000000000034e+00</t>
  </si>
  <si>
    <t>1.419755000000000100e+00</t>
  </si>
  <si>
    <t>2.389510489510489464e+09</t>
  </si>
  <si>
    <t>1.419851999999999892e+00</t>
  </si>
  <si>
    <t>1.419411999999999896e+00</t>
  </si>
  <si>
    <t>2.395204795204795361e+09</t>
  </si>
  <si>
    <t>1.417437999999999976e+00</t>
  </si>
  <si>
    <t>2.394905094905095100e+09</t>
  </si>
  <si>
    <t>1.415489999999999915e+00</t>
  </si>
  <si>
    <t>1.411847999999999992e+00</t>
  </si>
  <si>
    <t>1.408136999999999972e+00</t>
  </si>
  <si>
    <t>1.404247000000000023e+00</t>
  </si>
  <si>
    <t>1.400552000000000019e+00</t>
  </si>
  <si>
    <t>1.397124999999999950e+00</t>
  </si>
  <si>
    <t>1.393564999999999943e+00</t>
  </si>
  <si>
    <t>1.389861000000000013e+00</t>
  </si>
  <si>
    <t>1.385237000000000052e+00</t>
  </si>
  <si>
    <t>1.380249999999999977e+00</t>
  </si>
  <si>
    <t>9.499990000000000379e+00</t>
  </si>
  <si>
    <t>1.376371999999999929e+00</t>
  </si>
  <si>
    <t>1.371548999999999907e+00</t>
  </si>
  <si>
    <t>1.366772000000000098e+00</t>
  </si>
  <si>
    <t>1.362203999999999970e+00</t>
  </si>
  <si>
    <t>S21</t>
  </si>
  <si>
    <t>Freq (Ghz)</t>
  </si>
  <si>
    <t>Vbase (Calc)</t>
  </si>
  <si>
    <t>Psaida</t>
  </si>
  <si>
    <t>Pinc</t>
  </si>
  <si>
    <t>Quociente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</si>
</sst>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Quociente</a:t>
            </a:r>
            <a:r>
              <a:rPr lang="en-US" baseline="0"/>
              <a:t> tensões - Pontos 20 a 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a_rolha!$M$1</c:f>
              <c:strCache>
                <c:ptCount val="1"/>
                <c:pt idx="0">
                  <c:v>Quociente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a_rolha!$F$20:$F$90</c:f>
              <c:numCache>
                <c:formatCode>General</c:formatCode>
                <c:ptCount val="71"/>
                <c:pt idx="0">
                  <c:v>2135064935.06493</c:v>
                </c:pt>
                <c:pt idx="1">
                  <c:v>2141358641.35864</c:v>
                </c:pt>
                <c:pt idx="2">
                  <c:v>2147052947.0529399</c:v>
                </c:pt>
                <c:pt idx="3">
                  <c:v>2153046953.0469499</c:v>
                </c:pt>
                <c:pt idx="4">
                  <c:v>2158741258.74125</c:v>
                </c:pt>
                <c:pt idx="5">
                  <c:v>2164435564.4355602</c:v>
                </c:pt>
                <c:pt idx="6">
                  <c:v>2170129870.1298599</c:v>
                </c:pt>
                <c:pt idx="7">
                  <c:v>2175524475.5244699</c:v>
                </c:pt>
                <c:pt idx="8">
                  <c:v>2180919080.9190798</c:v>
                </c:pt>
                <c:pt idx="9">
                  <c:v>2186313686.3136802</c:v>
                </c:pt>
                <c:pt idx="10">
                  <c:v>2191108891.1088901</c:v>
                </c:pt>
                <c:pt idx="11">
                  <c:v>2196203796.2037902</c:v>
                </c:pt>
                <c:pt idx="12">
                  <c:v>2201298701.2986999</c:v>
                </c:pt>
                <c:pt idx="13">
                  <c:v>2206093906.0939002</c:v>
                </c:pt>
                <c:pt idx="14">
                  <c:v>2210589410.5894098</c:v>
                </c:pt>
                <c:pt idx="15">
                  <c:v>2215384615.3846102</c:v>
                </c:pt>
                <c:pt idx="16">
                  <c:v>2219880119.8801098</c:v>
                </c:pt>
                <c:pt idx="17">
                  <c:v>2224375624.3756199</c:v>
                </c:pt>
                <c:pt idx="18">
                  <c:v>2228871128.87112</c:v>
                </c:pt>
                <c:pt idx="19">
                  <c:v>2233366633.3666301</c:v>
                </c:pt>
                <c:pt idx="20">
                  <c:v>2237562437.5624299</c:v>
                </c:pt>
                <c:pt idx="21">
                  <c:v>2241758241.7582402</c:v>
                </c:pt>
                <c:pt idx="22">
                  <c:v>2245654345.6543398</c:v>
                </c:pt>
                <c:pt idx="23">
                  <c:v>2249850149.8501401</c:v>
                </c:pt>
                <c:pt idx="24">
                  <c:v>2253746253.7462502</c:v>
                </c:pt>
                <c:pt idx="25">
                  <c:v>2257642357.6423502</c:v>
                </c:pt>
                <c:pt idx="26">
                  <c:v>2261538461.5384598</c:v>
                </c:pt>
                <c:pt idx="27">
                  <c:v>2265434565.4345598</c:v>
                </c:pt>
                <c:pt idx="28">
                  <c:v>2269030969.0309601</c:v>
                </c:pt>
                <c:pt idx="29">
                  <c:v>2272927072.9270701</c:v>
                </c:pt>
                <c:pt idx="30">
                  <c:v>2276523476.5234699</c:v>
                </c:pt>
                <c:pt idx="31">
                  <c:v>2280419580.41958</c:v>
                </c:pt>
                <c:pt idx="32">
                  <c:v>2284315684.31568</c:v>
                </c:pt>
                <c:pt idx="33">
                  <c:v>2287912087.9120798</c:v>
                </c:pt>
                <c:pt idx="34">
                  <c:v>2291808191.8081899</c:v>
                </c:pt>
                <c:pt idx="35">
                  <c:v>2295404595.4045901</c:v>
                </c:pt>
                <c:pt idx="36">
                  <c:v>2299000999.0009899</c:v>
                </c:pt>
                <c:pt idx="37">
                  <c:v>2302597402.5974002</c:v>
                </c:pt>
                <c:pt idx="38">
                  <c:v>2305894105.8941002</c:v>
                </c:pt>
                <c:pt idx="39">
                  <c:v>2309490509.4905</c:v>
                </c:pt>
                <c:pt idx="40">
                  <c:v>2313086913.0869098</c:v>
                </c:pt>
                <c:pt idx="41">
                  <c:v>2316383616.3836098</c:v>
                </c:pt>
                <c:pt idx="42">
                  <c:v>2319980019.98002</c:v>
                </c:pt>
                <c:pt idx="43">
                  <c:v>2323576423.5764198</c:v>
                </c:pt>
                <c:pt idx="44">
                  <c:v>2326873126.8731198</c:v>
                </c:pt>
                <c:pt idx="45">
                  <c:v>2330169830.1698298</c:v>
                </c:pt>
                <c:pt idx="46">
                  <c:v>2333466533.4665298</c:v>
                </c:pt>
                <c:pt idx="47">
                  <c:v>2336763236.7632298</c:v>
                </c:pt>
                <c:pt idx="48">
                  <c:v>2339760239.7602301</c:v>
                </c:pt>
                <c:pt idx="49">
                  <c:v>2343056943.0569401</c:v>
                </c:pt>
                <c:pt idx="50">
                  <c:v>2346353646.3536401</c:v>
                </c:pt>
                <c:pt idx="51">
                  <c:v>2349350649.3506398</c:v>
                </c:pt>
                <c:pt idx="52">
                  <c:v>2352347652.3476501</c:v>
                </c:pt>
                <c:pt idx="53">
                  <c:v>2355344655.3446498</c:v>
                </c:pt>
                <c:pt idx="54">
                  <c:v>2358341658.34165</c:v>
                </c:pt>
                <c:pt idx="55">
                  <c:v>2361638361.63836</c:v>
                </c:pt>
                <c:pt idx="56">
                  <c:v>2364635364.6353598</c:v>
                </c:pt>
                <c:pt idx="57">
                  <c:v>2367332667.3326602</c:v>
                </c:pt>
                <c:pt idx="58">
                  <c:v>2370629370.6293702</c:v>
                </c:pt>
                <c:pt idx="59">
                  <c:v>2373326673.3266702</c:v>
                </c:pt>
                <c:pt idx="60">
                  <c:v>2376323676.3236699</c:v>
                </c:pt>
                <c:pt idx="61">
                  <c:v>2379020979.0209699</c:v>
                </c:pt>
                <c:pt idx="62">
                  <c:v>2382017982.0179801</c:v>
                </c:pt>
                <c:pt idx="63">
                  <c:v>2384715284.7152801</c:v>
                </c:pt>
                <c:pt idx="64">
                  <c:v>2387412587.41258</c:v>
                </c:pt>
                <c:pt idx="65">
                  <c:v>2390109890.10988</c:v>
                </c:pt>
                <c:pt idx="66">
                  <c:v>2392507492.5074902</c:v>
                </c:pt>
                <c:pt idx="67">
                  <c:v>2395504495.5044899</c:v>
                </c:pt>
                <c:pt idx="68">
                  <c:v>2397902097.9020901</c:v>
                </c:pt>
                <c:pt idx="69">
                  <c:v>2399700299.7002902</c:v>
                </c:pt>
                <c:pt idx="70">
                  <c:v>2399700299.7002902</c:v>
                </c:pt>
              </c:numCache>
            </c:numRef>
          </c:xVal>
          <c:yVal>
            <c:numRef>
              <c:f>a_rolha!$M$20:$M$90</c:f>
              <c:numCache>
                <c:formatCode>General</c:formatCode>
                <c:ptCount val="71"/>
                <c:pt idx="0">
                  <c:v>0.26588961746906892</c:v>
                </c:pt>
                <c:pt idx="1">
                  <c:v>0.26081625202638942</c:v>
                </c:pt>
                <c:pt idx="2">
                  <c:v>0.25938465887558626</c:v>
                </c:pt>
                <c:pt idx="3">
                  <c:v>0.28809579308280103</c:v>
                </c:pt>
                <c:pt idx="4">
                  <c:v>0.27595632911666268</c:v>
                </c:pt>
                <c:pt idx="5">
                  <c:v>0.21965993580024631</c:v>
                </c:pt>
                <c:pt idx="6">
                  <c:v>0.23141355866198093</c:v>
                </c:pt>
                <c:pt idx="7">
                  <c:v>0.24169049425988132</c:v>
                </c:pt>
                <c:pt idx="8">
                  <c:v>0.23384070867187257</c:v>
                </c:pt>
                <c:pt idx="9">
                  <c:v>0.23643972788427645</c:v>
                </c:pt>
                <c:pt idx="10">
                  <c:v>0.22979599508027529</c:v>
                </c:pt>
                <c:pt idx="11">
                  <c:v>0.22929944059435403</c:v>
                </c:pt>
                <c:pt idx="12">
                  <c:v>0.22911444245874979</c:v>
                </c:pt>
                <c:pt idx="13">
                  <c:v>0.2298984686735612</c:v>
                </c:pt>
                <c:pt idx="14">
                  <c:v>0.23777945747768464</c:v>
                </c:pt>
                <c:pt idx="15">
                  <c:v>0.23923339639549845</c:v>
                </c:pt>
                <c:pt idx="16">
                  <c:v>0.24949734375800714</c:v>
                </c:pt>
                <c:pt idx="17">
                  <c:v>0.26389977480410798</c:v>
                </c:pt>
                <c:pt idx="18">
                  <c:v>0.2833282662872354</c:v>
                </c:pt>
                <c:pt idx="19">
                  <c:v>0.30430627977240726</c:v>
                </c:pt>
                <c:pt idx="20">
                  <c:v>0.33299749558353631</c:v>
                </c:pt>
                <c:pt idx="21">
                  <c:v>0.36252641482019587</c:v>
                </c:pt>
                <c:pt idx="22">
                  <c:v>0.39120197329584017</c:v>
                </c:pt>
                <c:pt idx="23">
                  <c:v>0.41562222582697184</c:v>
                </c:pt>
                <c:pt idx="24">
                  <c:v>0.43366074003427874</c:v>
                </c:pt>
                <c:pt idx="25">
                  <c:v>0.44501911757916379</c:v>
                </c:pt>
                <c:pt idx="26">
                  <c:v>0.45132266900971624</c:v>
                </c:pt>
                <c:pt idx="27">
                  <c:v>0.45828911601960476</c:v>
                </c:pt>
                <c:pt idx="28">
                  <c:v>0.46445051605089877</c:v>
                </c:pt>
                <c:pt idx="29">
                  <c:v>0.47454801751487524</c:v>
                </c:pt>
                <c:pt idx="30">
                  <c:v>0.49111077340067877</c:v>
                </c:pt>
                <c:pt idx="31">
                  <c:v>0.51255903621358645</c:v>
                </c:pt>
                <c:pt idx="32">
                  <c:v>0.54004757783809854</c:v>
                </c:pt>
                <c:pt idx="33">
                  <c:v>0.5709521225204518</c:v>
                </c:pt>
                <c:pt idx="34">
                  <c:v>0.5827331195908908</c:v>
                </c:pt>
                <c:pt idx="35">
                  <c:v>0.54618098210135957</c:v>
                </c:pt>
                <c:pt idx="36">
                  <c:v>0.47458906218937336</c:v>
                </c:pt>
                <c:pt idx="37">
                  <c:v>0.39912361012004088</c:v>
                </c:pt>
                <c:pt idx="38">
                  <c:v>0.34678285153680399</c:v>
                </c:pt>
                <c:pt idx="39">
                  <c:v>0.30195476517309416</c:v>
                </c:pt>
                <c:pt idx="40">
                  <c:v>0.27694093784879703</c:v>
                </c:pt>
                <c:pt idx="41">
                  <c:v>0.26331174060603024</c:v>
                </c:pt>
                <c:pt idx="42">
                  <c:v>0.25684389152239229</c:v>
                </c:pt>
                <c:pt idx="43">
                  <c:v>0.2510203606447648</c:v>
                </c:pt>
                <c:pt idx="44">
                  <c:v>0.24833906030706121</c:v>
                </c:pt>
                <c:pt idx="45">
                  <c:v>0.24610384510013905</c:v>
                </c:pt>
                <c:pt idx="46">
                  <c:v>0.24650956227216475</c:v>
                </c:pt>
                <c:pt idx="47">
                  <c:v>0.24984001454360968</c:v>
                </c:pt>
                <c:pt idx="48">
                  <c:v>0.25168398987575558</c:v>
                </c:pt>
                <c:pt idx="49">
                  <c:v>0.2496722068361939</c:v>
                </c:pt>
                <c:pt idx="50">
                  <c:v>0.25154390851823466</c:v>
                </c:pt>
                <c:pt idx="51">
                  <c:v>0.25281919027501765</c:v>
                </c:pt>
                <c:pt idx="52">
                  <c:v>0.25444344621038301</c:v>
                </c:pt>
                <c:pt idx="53">
                  <c:v>0.25536262050688996</c:v>
                </c:pt>
                <c:pt idx="54">
                  <c:v>0.2563079237039867</c:v>
                </c:pt>
                <c:pt idx="55">
                  <c:v>0.26175869818155179</c:v>
                </c:pt>
                <c:pt idx="56">
                  <c:v>0.2587663516428676</c:v>
                </c:pt>
                <c:pt idx="57">
                  <c:v>0.25976879883548526</c:v>
                </c:pt>
                <c:pt idx="58">
                  <c:v>0.26137821214625079</c:v>
                </c:pt>
                <c:pt idx="59">
                  <c:v>0.27154484420840896</c:v>
                </c:pt>
                <c:pt idx="60">
                  <c:v>0.26745389994133856</c:v>
                </c:pt>
                <c:pt idx="61">
                  <c:v>0.27122552611310946</c:v>
                </c:pt>
                <c:pt idx="62">
                  <c:v>0.27669804645393253</c:v>
                </c:pt>
                <c:pt idx="63">
                  <c:v>0.28310588228260514</c:v>
                </c:pt>
                <c:pt idx="64">
                  <c:v>0.2922115550008364</c:v>
                </c:pt>
                <c:pt idx="65">
                  <c:v>0.29548217605022653</c:v>
                </c:pt>
                <c:pt idx="66">
                  <c:v>0.30321444695429378</c:v>
                </c:pt>
                <c:pt idx="67">
                  <c:v>0.31194469726075108</c:v>
                </c:pt>
                <c:pt idx="68">
                  <c:v>0.32126101046901095</c:v>
                </c:pt>
                <c:pt idx="69">
                  <c:v>0.33184497081504571</c:v>
                </c:pt>
                <c:pt idx="70">
                  <c:v>0.34119592145712974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81-4490-A90B-609E087B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102991"/>
        <c:axId val="1654775967"/>
      </c:scatterChart>
      <c:valAx>
        <c:axId val="157510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775967"/>
        <c:crosses val="autoZero"/>
        <c:crossBetween val="midCat"/>
      </c:valAx>
      <c:valAx>
        <c:axId val="16547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510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S21 Rolha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a_rolha!$R$1</c:f>
              <c:strCache>
                <c:ptCount val="1"/>
                <c:pt idx="0">
                  <c:v>S21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a_rolha!$F$20:$F$90</c:f>
              <c:numCache>
                <c:formatCode>General</c:formatCode>
                <c:ptCount val="71"/>
                <c:pt idx="0">
                  <c:v>2135064935.06493</c:v>
                </c:pt>
                <c:pt idx="1">
                  <c:v>2141358641.35864</c:v>
                </c:pt>
                <c:pt idx="2">
                  <c:v>2147052947.0529399</c:v>
                </c:pt>
                <c:pt idx="3">
                  <c:v>2153046953.0469499</c:v>
                </c:pt>
                <c:pt idx="4">
                  <c:v>2158741258.74125</c:v>
                </c:pt>
                <c:pt idx="5">
                  <c:v>2164435564.4355602</c:v>
                </c:pt>
                <c:pt idx="6">
                  <c:v>2170129870.1298599</c:v>
                </c:pt>
                <c:pt idx="7">
                  <c:v>2175524475.5244699</c:v>
                </c:pt>
                <c:pt idx="8">
                  <c:v>2180919080.9190798</c:v>
                </c:pt>
                <c:pt idx="9">
                  <c:v>2186313686.3136802</c:v>
                </c:pt>
                <c:pt idx="10">
                  <c:v>2191108891.1088901</c:v>
                </c:pt>
                <c:pt idx="11">
                  <c:v>2196203796.2037902</c:v>
                </c:pt>
                <c:pt idx="12">
                  <c:v>2201298701.2986999</c:v>
                </c:pt>
                <c:pt idx="13">
                  <c:v>2206093906.0939002</c:v>
                </c:pt>
                <c:pt idx="14">
                  <c:v>2210589410.5894098</c:v>
                </c:pt>
                <c:pt idx="15">
                  <c:v>2215384615.3846102</c:v>
                </c:pt>
                <c:pt idx="16">
                  <c:v>2219880119.8801098</c:v>
                </c:pt>
                <c:pt idx="17">
                  <c:v>2224375624.3756199</c:v>
                </c:pt>
                <c:pt idx="18">
                  <c:v>2228871128.87112</c:v>
                </c:pt>
                <c:pt idx="19">
                  <c:v>2233366633.3666301</c:v>
                </c:pt>
                <c:pt idx="20">
                  <c:v>2237562437.5624299</c:v>
                </c:pt>
                <c:pt idx="21">
                  <c:v>2241758241.7582402</c:v>
                </c:pt>
                <c:pt idx="22">
                  <c:v>2245654345.6543398</c:v>
                </c:pt>
                <c:pt idx="23">
                  <c:v>2249850149.8501401</c:v>
                </c:pt>
                <c:pt idx="24">
                  <c:v>2253746253.7462502</c:v>
                </c:pt>
                <c:pt idx="25">
                  <c:v>2257642357.6423502</c:v>
                </c:pt>
                <c:pt idx="26">
                  <c:v>2261538461.5384598</c:v>
                </c:pt>
                <c:pt idx="27">
                  <c:v>2265434565.4345598</c:v>
                </c:pt>
                <c:pt idx="28">
                  <c:v>2269030969.0309601</c:v>
                </c:pt>
                <c:pt idx="29">
                  <c:v>2272927072.9270701</c:v>
                </c:pt>
                <c:pt idx="30">
                  <c:v>2276523476.5234699</c:v>
                </c:pt>
                <c:pt idx="31">
                  <c:v>2280419580.41958</c:v>
                </c:pt>
                <c:pt idx="32">
                  <c:v>2284315684.31568</c:v>
                </c:pt>
                <c:pt idx="33">
                  <c:v>2287912087.9120798</c:v>
                </c:pt>
                <c:pt idx="34">
                  <c:v>2291808191.8081899</c:v>
                </c:pt>
                <c:pt idx="35">
                  <c:v>2295404595.4045901</c:v>
                </c:pt>
                <c:pt idx="36">
                  <c:v>2299000999.0009899</c:v>
                </c:pt>
                <c:pt idx="37">
                  <c:v>2302597402.5974002</c:v>
                </c:pt>
                <c:pt idx="38">
                  <c:v>2305894105.8941002</c:v>
                </c:pt>
                <c:pt idx="39">
                  <c:v>2309490509.4905</c:v>
                </c:pt>
                <c:pt idx="40">
                  <c:v>2313086913.0869098</c:v>
                </c:pt>
                <c:pt idx="41">
                  <c:v>2316383616.3836098</c:v>
                </c:pt>
                <c:pt idx="42">
                  <c:v>2319980019.98002</c:v>
                </c:pt>
                <c:pt idx="43">
                  <c:v>2323576423.5764198</c:v>
                </c:pt>
                <c:pt idx="44">
                  <c:v>2326873126.8731198</c:v>
                </c:pt>
                <c:pt idx="45">
                  <c:v>2330169830.1698298</c:v>
                </c:pt>
                <c:pt idx="46">
                  <c:v>2333466533.4665298</c:v>
                </c:pt>
                <c:pt idx="47">
                  <c:v>2336763236.7632298</c:v>
                </c:pt>
                <c:pt idx="48">
                  <c:v>2339760239.7602301</c:v>
                </c:pt>
                <c:pt idx="49">
                  <c:v>2343056943.0569401</c:v>
                </c:pt>
                <c:pt idx="50">
                  <c:v>2346353646.3536401</c:v>
                </c:pt>
                <c:pt idx="51">
                  <c:v>2349350649.3506398</c:v>
                </c:pt>
                <c:pt idx="52">
                  <c:v>2352347652.3476501</c:v>
                </c:pt>
                <c:pt idx="53">
                  <c:v>2355344655.3446498</c:v>
                </c:pt>
                <c:pt idx="54">
                  <c:v>2358341658.34165</c:v>
                </c:pt>
                <c:pt idx="55">
                  <c:v>2361638361.63836</c:v>
                </c:pt>
                <c:pt idx="56">
                  <c:v>2364635364.6353598</c:v>
                </c:pt>
                <c:pt idx="57">
                  <c:v>2367332667.3326602</c:v>
                </c:pt>
                <c:pt idx="58">
                  <c:v>2370629370.6293702</c:v>
                </c:pt>
                <c:pt idx="59">
                  <c:v>2373326673.3266702</c:v>
                </c:pt>
                <c:pt idx="60">
                  <c:v>2376323676.3236699</c:v>
                </c:pt>
                <c:pt idx="61">
                  <c:v>2379020979.0209699</c:v>
                </c:pt>
                <c:pt idx="62">
                  <c:v>2382017982.0179801</c:v>
                </c:pt>
                <c:pt idx="63">
                  <c:v>2384715284.7152801</c:v>
                </c:pt>
                <c:pt idx="64">
                  <c:v>2387412587.41258</c:v>
                </c:pt>
                <c:pt idx="65">
                  <c:v>2390109890.10988</c:v>
                </c:pt>
                <c:pt idx="66">
                  <c:v>2392507492.5074902</c:v>
                </c:pt>
                <c:pt idx="67">
                  <c:v>2395504495.5044899</c:v>
                </c:pt>
                <c:pt idx="68">
                  <c:v>2397902097.9020901</c:v>
                </c:pt>
                <c:pt idx="69">
                  <c:v>2399700299.7002902</c:v>
                </c:pt>
                <c:pt idx="70">
                  <c:v>2399700299.7002902</c:v>
                </c:pt>
              </c:numCache>
            </c:numRef>
          </c:xVal>
          <c:yVal>
            <c:numRef>
              <c:f>a_rolha!$R$20:$R$90</c:f>
              <c:numCache>
                <c:formatCode>General</c:formatCode>
                <c:ptCount val="71"/>
                <c:pt idx="0">
                  <c:v>-49.025524025974299</c:v>
                </c:pt>
                <c:pt idx="1">
                  <c:v>-49.131869764610443</c:v>
                </c:pt>
                <c:pt idx="2">
                  <c:v>-49.016291801948398</c:v>
                </c:pt>
                <c:pt idx="3">
                  <c:v>-46.902872564935194</c:v>
                </c:pt>
                <c:pt idx="4">
                  <c:v>-47.496647727273171</c:v>
                </c:pt>
                <c:pt idx="5">
                  <c:v>-50.967607264610621</c:v>
                </c:pt>
                <c:pt idx="6">
                  <c:v>-49.981232426948552</c:v>
                </c:pt>
                <c:pt idx="7">
                  <c:v>-49.108511363636637</c:v>
                </c:pt>
                <c:pt idx="8">
                  <c:v>-49.410340300324712</c:v>
                </c:pt>
                <c:pt idx="9">
                  <c:v>-49.036900487013312</c:v>
                </c:pt>
                <c:pt idx="10">
                  <c:v>-49.279021347402626</c:v>
                </c:pt>
                <c:pt idx="11">
                  <c:v>-49.114582183441897</c:v>
                </c:pt>
                <c:pt idx="12">
                  <c:v>-48.930114894480631</c:v>
                </c:pt>
                <c:pt idx="13">
                  <c:v>-48.695826379870446</c:v>
                </c:pt>
                <c:pt idx="14">
                  <c:v>-48.026266639610427</c:v>
                </c:pt>
                <c:pt idx="15">
                  <c:v>-47.752368750000237</c:v>
                </c:pt>
                <c:pt idx="16">
                  <c:v>-46.939524634740792</c:v>
                </c:pt>
                <c:pt idx="17">
                  <c:v>-45.873383644480775</c:v>
                </c:pt>
                <c:pt idx="18">
                  <c:v>-44.501620779221213</c:v>
                </c:pt>
                <c:pt idx="19">
                  <c:v>-43.042717288961171</c:v>
                </c:pt>
                <c:pt idx="20">
                  <c:v>-41.127742573052345</c:v>
                </c:pt>
                <c:pt idx="21">
                  <c:v>-39.173320982142911</c:v>
                </c:pt>
                <c:pt idx="22">
                  <c:v>-37.292659415584737</c:v>
                </c:pt>
                <c:pt idx="23">
                  <c:v>-35.674247199675783</c:v>
                </c:pt>
                <c:pt idx="24">
                  <c:v>-34.462801258117089</c:v>
                </c:pt>
                <c:pt idx="25">
                  <c:v>-33.663577191558829</c:v>
                </c:pt>
                <c:pt idx="26">
                  <c:v>-33.174403125000069</c:v>
                </c:pt>
                <c:pt idx="27">
                  <c:v>-32.647732183441818</c:v>
                </c:pt>
                <c:pt idx="28">
                  <c:v>-32.18015564123418</c:v>
                </c:pt>
                <c:pt idx="29">
                  <c:v>-31.471119074675489</c:v>
                </c:pt>
                <c:pt idx="30">
                  <c:v>-30.387667532467898</c:v>
                </c:pt>
                <c:pt idx="31">
                  <c:v>-29.012015340909137</c:v>
                </c:pt>
                <c:pt idx="32">
                  <c:v>-27.286378774350901</c:v>
                </c:pt>
                <c:pt idx="33">
                  <c:v>-25.37588348214323</c:v>
                </c:pt>
                <c:pt idx="34">
                  <c:v>-24.597865665584528</c:v>
                </c:pt>
                <c:pt idx="35">
                  <c:v>-26.671057873376874</c:v>
                </c:pt>
                <c:pt idx="36">
                  <c:v>-30.784112581169278</c:v>
                </c:pt>
                <c:pt idx="37">
                  <c:v>-35.097692288961184</c:v>
                </c:pt>
                <c:pt idx="38">
                  <c:v>-38.047353896104227</c:v>
                </c:pt>
                <c:pt idx="39">
                  <c:v>-40.532971103896607</c:v>
                </c:pt>
                <c:pt idx="40">
                  <c:v>-41.855494561688467</c:v>
                </c:pt>
                <c:pt idx="41">
                  <c:v>-42.523087418831466</c:v>
                </c:pt>
                <c:pt idx="42">
                  <c:v>-42.762873376623347</c:v>
                </c:pt>
                <c:pt idx="43">
                  <c:v>-42.963374959415752</c:v>
                </c:pt>
                <c:pt idx="44">
                  <c:v>-42.993358441558776</c:v>
                </c:pt>
                <c:pt idx="45">
                  <c:v>-42.99701692370131</c:v>
                </c:pt>
                <c:pt idx="46">
                  <c:v>-42.849753530844318</c:v>
                </c:pt>
                <c:pt idx="47">
                  <c:v>-42.536780762987384</c:v>
                </c:pt>
                <c:pt idx="48">
                  <c:v>-42.320155519481006</c:v>
                </c:pt>
                <c:pt idx="49">
                  <c:v>-42.3103265016235</c:v>
                </c:pt>
                <c:pt idx="50">
                  <c:v>-42.081488108766521</c:v>
                </c:pt>
                <c:pt idx="51">
                  <c:v>-41.897890990260244</c:v>
                </c:pt>
                <c:pt idx="52">
                  <c:v>-41.695159496753334</c:v>
                </c:pt>
                <c:pt idx="53">
                  <c:v>-41.532240503247024</c:v>
                </c:pt>
                <c:pt idx="54">
                  <c:v>-41.368143384740662</c:v>
                </c:pt>
                <c:pt idx="55">
                  <c:v>-40.943329991883175</c:v>
                </c:pt>
                <c:pt idx="56">
                  <c:v>-40.998282873376851</c:v>
                </c:pt>
                <c:pt idx="57">
                  <c:v>-40.843067654221159</c:v>
                </c:pt>
                <c:pt idx="58">
                  <c:v>-40.632591761363642</c:v>
                </c:pt>
                <c:pt idx="59">
                  <c:v>-39.975129667207973</c:v>
                </c:pt>
                <c:pt idx="60">
                  <c:v>-40.089923173701656</c:v>
                </c:pt>
                <c:pt idx="61">
                  <c:v>-39.785289204545911</c:v>
                </c:pt>
                <c:pt idx="62">
                  <c:v>-39.378213961039044</c:v>
                </c:pt>
                <c:pt idx="63">
                  <c:v>-38.932733116883348</c:v>
                </c:pt>
                <c:pt idx="64">
                  <c:v>-38.342830397727667</c:v>
                </c:pt>
                <c:pt idx="65">
                  <c:v>-38.070696428571928</c:v>
                </c:pt>
                <c:pt idx="66">
                  <c:v>-37.569381858766363</c:v>
                </c:pt>
                <c:pt idx="67">
                  <c:v>-36.995622240260019</c:v>
                </c:pt>
                <c:pt idx="68">
                  <c:v>-36.413382670454951</c:v>
                </c:pt>
                <c:pt idx="69">
                  <c:v>-35.785531899351156</c:v>
                </c:pt>
                <c:pt idx="70">
                  <c:v>-35.28470689935115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D5-4BE8-983D-51D5532D1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53999"/>
        <c:axId val="405236479"/>
      </c:scatterChart>
      <c:valAx>
        <c:axId val="5019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5236479"/>
        <c:crosses val="autoZero"/>
        <c:crossBetween val="midCat"/>
      </c:valAx>
      <c:valAx>
        <c:axId val="4052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195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 (Ghz) - Pontos</a:t>
            </a:r>
            <a:r>
              <a:rPr lang="en-US" baseline="0"/>
              <a:t> </a:t>
            </a:r>
            <a:r>
              <a:rPr lang="en-US"/>
              <a:t>20 até 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b!$J$1</c:f>
              <c:strCache>
                <c:ptCount val="1"/>
                <c:pt idx="0">
                  <c:v>Freq (Ghz)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b!$G$20:$G$90</c:f>
              <c:numCache>
                <c:formatCode>General</c:formatCode>
                <c:ptCount val="71"/>
                <c:pt idx="0">
                  <c:v>1.569647</c:v>
                </c:pt>
                <c:pt idx="1">
                  <c:v>1.569423</c:v>
                </c:pt>
                <c:pt idx="2">
                  <c:v>1.569504</c:v>
                </c:pt>
                <c:pt idx="3">
                  <c:v>1.5691630000000001</c:v>
                </c:pt>
                <c:pt idx="4">
                  <c:v>1.5685169999999899</c:v>
                </c:pt>
                <c:pt idx="5">
                  <c:v>1.56804399999999</c:v>
                </c:pt>
                <c:pt idx="6">
                  <c:v>1.5680860000000001</c:v>
                </c:pt>
                <c:pt idx="7">
                  <c:v>1.5643100000000001</c:v>
                </c:pt>
                <c:pt idx="8">
                  <c:v>1.5595600000000001</c:v>
                </c:pt>
                <c:pt idx="9">
                  <c:v>1.553887</c:v>
                </c:pt>
                <c:pt idx="10">
                  <c:v>1.550624</c:v>
                </c:pt>
                <c:pt idx="11">
                  <c:v>1.5477449999999899</c:v>
                </c:pt>
                <c:pt idx="12">
                  <c:v>1.5456540000000001</c:v>
                </c:pt>
                <c:pt idx="13">
                  <c:v>1.5424340000000001</c:v>
                </c:pt>
                <c:pt idx="14">
                  <c:v>1.54021399999999</c:v>
                </c:pt>
                <c:pt idx="15">
                  <c:v>1.5385960000000001</c:v>
                </c:pt>
                <c:pt idx="16">
                  <c:v>1.5390820000000001</c:v>
                </c:pt>
                <c:pt idx="17">
                  <c:v>1.5386880000000001</c:v>
                </c:pt>
                <c:pt idx="18">
                  <c:v>1.5374620000000001</c:v>
                </c:pt>
                <c:pt idx="19">
                  <c:v>1.535722</c:v>
                </c:pt>
                <c:pt idx="20">
                  <c:v>1.5305800000000001</c:v>
                </c:pt>
                <c:pt idx="21">
                  <c:v>1.5260499999999899</c:v>
                </c:pt>
                <c:pt idx="22">
                  <c:v>1.52052399999999</c:v>
                </c:pt>
                <c:pt idx="23">
                  <c:v>1.5155369999999899</c:v>
                </c:pt>
                <c:pt idx="24">
                  <c:v>1.51050499999999</c:v>
                </c:pt>
                <c:pt idx="25">
                  <c:v>1.5065310000000001</c:v>
                </c:pt>
                <c:pt idx="26">
                  <c:v>1.50241899999999</c:v>
                </c:pt>
                <c:pt idx="27">
                  <c:v>1.5003169999999899</c:v>
                </c:pt>
                <c:pt idx="28">
                  <c:v>1.4977</c:v>
                </c:pt>
                <c:pt idx="29">
                  <c:v>1.4941660000000001</c:v>
                </c:pt>
                <c:pt idx="30">
                  <c:v>1.49082599999999</c:v>
                </c:pt>
                <c:pt idx="31">
                  <c:v>1.4865090000000001</c:v>
                </c:pt>
                <c:pt idx="32">
                  <c:v>1.48277499999999</c:v>
                </c:pt>
                <c:pt idx="33">
                  <c:v>1.4786330000000001</c:v>
                </c:pt>
                <c:pt idx="34">
                  <c:v>1.475735</c:v>
                </c:pt>
                <c:pt idx="35">
                  <c:v>1.47402199999999</c:v>
                </c:pt>
                <c:pt idx="36">
                  <c:v>1.47321699999999</c:v>
                </c:pt>
                <c:pt idx="37">
                  <c:v>1.4724219999999899</c:v>
                </c:pt>
                <c:pt idx="38">
                  <c:v>1.4725630000000001</c:v>
                </c:pt>
                <c:pt idx="39">
                  <c:v>1.471584</c:v>
                </c:pt>
                <c:pt idx="40">
                  <c:v>1.47060699999999</c:v>
                </c:pt>
                <c:pt idx="41">
                  <c:v>1.4685060000000001</c:v>
                </c:pt>
                <c:pt idx="42">
                  <c:v>1.46640499999999</c:v>
                </c:pt>
                <c:pt idx="43">
                  <c:v>1.46436399999999</c:v>
                </c:pt>
                <c:pt idx="44">
                  <c:v>1.461257</c:v>
                </c:pt>
                <c:pt idx="45">
                  <c:v>1.4573970000000001</c:v>
                </c:pt>
                <c:pt idx="46">
                  <c:v>1.45119799999999</c:v>
                </c:pt>
                <c:pt idx="47">
                  <c:v>1.4436800000000001</c:v>
                </c:pt>
                <c:pt idx="48">
                  <c:v>1.4357260000000001</c:v>
                </c:pt>
                <c:pt idx="49">
                  <c:v>1.4261630000000001</c:v>
                </c:pt>
                <c:pt idx="50">
                  <c:v>1.4177850000000001</c:v>
                </c:pt>
                <c:pt idx="51">
                  <c:v>1.41291699999999</c:v>
                </c:pt>
                <c:pt idx="52">
                  <c:v>1.4095500000000001</c:v>
                </c:pt>
                <c:pt idx="53">
                  <c:v>1.4086540000000001</c:v>
                </c:pt>
                <c:pt idx="54">
                  <c:v>1.4093549999999899</c:v>
                </c:pt>
                <c:pt idx="55">
                  <c:v>1.4094009999999899</c:v>
                </c:pt>
                <c:pt idx="56">
                  <c:v>1.411594</c:v>
                </c:pt>
                <c:pt idx="57">
                  <c:v>1.4125399999999899</c:v>
                </c:pt>
                <c:pt idx="58">
                  <c:v>1.41329499999999</c:v>
                </c:pt>
                <c:pt idx="59">
                  <c:v>1.4142950000000001</c:v>
                </c:pt>
                <c:pt idx="60">
                  <c:v>1.4156530000000001</c:v>
                </c:pt>
                <c:pt idx="61">
                  <c:v>1.4167730000000001</c:v>
                </c:pt>
                <c:pt idx="62">
                  <c:v>1.4179569999999899</c:v>
                </c:pt>
                <c:pt idx="63">
                  <c:v>1.419189</c:v>
                </c:pt>
                <c:pt idx="64">
                  <c:v>1.4197550000000001</c:v>
                </c:pt>
                <c:pt idx="65">
                  <c:v>1.4198519999999899</c:v>
                </c:pt>
                <c:pt idx="66">
                  <c:v>1.4194119999999899</c:v>
                </c:pt>
                <c:pt idx="67">
                  <c:v>1.41743799999999</c:v>
                </c:pt>
                <c:pt idx="68">
                  <c:v>1.4154899999999899</c:v>
                </c:pt>
                <c:pt idx="69">
                  <c:v>1.41184799999999</c:v>
                </c:pt>
                <c:pt idx="70">
                  <c:v>1.40813699999999</c:v>
                </c:pt>
              </c:numCache>
            </c:numRef>
          </c:xVal>
          <c:yVal>
            <c:numRef>
              <c:f>b!$J$20:$J$90</c:f>
              <c:numCache>
                <c:formatCode>General</c:formatCode>
                <c:ptCount val="71"/>
                <c:pt idx="0">
                  <c:v>2.1365634365634301</c:v>
                </c:pt>
                <c:pt idx="1">
                  <c:v>2.14225774225774</c:v>
                </c:pt>
                <c:pt idx="2">
                  <c:v>2.1482517482517398</c:v>
                </c:pt>
                <c:pt idx="3">
                  <c:v>2.1539460539460502</c:v>
                </c:pt>
                <c:pt idx="4">
                  <c:v>2.1596403596403499</c:v>
                </c:pt>
                <c:pt idx="5">
                  <c:v>2.1650349650349598</c:v>
                </c:pt>
                <c:pt idx="6">
                  <c:v>2.1704295704295702</c:v>
                </c:pt>
                <c:pt idx="7">
                  <c:v>2.1761238761238699</c:v>
                </c:pt>
                <c:pt idx="8">
                  <c:v>2.1812187812187802</c:v>
                </c:pt>
                <c:pt idx="9">
                  <c:v>2.1866133866133799</c:v>
                </c:pt>
                <c:pt idx="10">
                  <c:v>2.1917082917082902</c:v>
                </c:pt>
                <c:pt idx="11">
                  <c:v>2.1965034965034897</c:v>
                </c:pt>
                <c:pt idx="12">
                  <c:v>2.2015984015984</c:v>
                </c:pt>
                <c:pt idx="13">
                  <c:v>2.2060939060939</c:v>
                </c:pt>
                <c:pt idx="14">
                  <c:v>2.2108891108891102</c:v>
                </c:pt>
                <c:pt idx="15">
                  <c:v>2.2153846153846102</c:v>
                </c:pt>
                <c:pt idx="16">
                  <c:v>2.2198801198801097</c:v>
                </c:pt>
                <c:pt idx="17">
                  <c:v>2.2243756243756199</c:v>
                </c:pt>
                <c:pt idx="18">
                  <c:v>2.2288711288711198</c:v>
                </c:pt>
                <c:pt idx="19">
                  <c:v>2.2330669330669299</c:v>
                </c:pt>
                <c:pt idx="20">
                  <c:v>2.2372627372627303</c:v>
                </c:pt>
                <c:pt idx="21">
                  <c:v>2.24175824175824</c:v>
                </c:pt>
                <c:pt idx="22">
                  <c:v>2.2459540459540399</c:v>
                </c:pt>
                <c:pt idx="23">
                  <c:v>2.2501498501498398</c:v>
                </c:pt>
                <c:pt idx="24">
                  <c:v>2.2543456543456504</c:v>
                </c:pt>
                <c:pt idx="25">
                  <c:v>2.2585414585414498</c:v>
                </c:pt>
                <c:pt idx="26">
                  <c:v>2.2627372627372599</c:v>
                </c:pt>
                <c:pt idx="27">
                  <c:v>2.2666333666333598</c:v>
                </c:pt>
                <c:pt idx="28">
                  <c:v>2.2708291708291704</c:v>
                </c:pt>
                <c:pt idx="29">
                  <c:v>2.2747252747252698</c:v>
                </c:pt>
                <c:pt idx="30">
                  <c:v>2.27862137862137</c:v>
                </c:pt>
                <c:pt idx="31">
                  <c:v>2.28221778221778</c:v>
                </c:pt>
                <c:pt idx="32">
                  <c:v>2.2858141858141798</c:v>
                </c:pt>
                <c:pt idx="33">
                  <c:v>2.2897102897102801</c:v>
                </c:pt>
                <c:pt idx="34">
                  <c:v>2.2933066933066901</c:v>
                </c:pt>
                <c:pt idx="35">
                  <c:v>2.2966033966033903</c:v>
                </c:pt>
                <c:pt idx="36">
                  <c:v>2.3001998001997999</c:v>
                </c:pt>
                <c:pt idx="37">
                  <c:v>2.3034965034965</c:v>
                </c:pt>
                <c:pt idx="38">
                  <c:v>2.3067932067932002</c:v>
                </c:pt>
                <c:pt idx="39">
                  <c:v>2.3103896103896098</c:v>
                </c:pt>
                <c:pt idx="40">
                  <c:v>2.3136863136863099</c:v>
                </c:pt>
                <c:pt idx="41">
                  <c:v>2.3169830169830097</c:v>
                </c:pt>
                <c:pt idx="42">
                  <c:v>2.3202797202797196</c:v>
                </c:pt>
                <c:pt idx="43">
                  <c:v>2.3235764235764198</c:v>
                </c:pt>
                <c:pt idx="44">
                  <c:v>2.32687312687312</c:v>
                </c:pt>
                <c:pt idx="45">
                  <c:v>2.3301698301698299</c:v>
                </c:pt>
                <c:pt idx="46">
                  <c:v>2.3337662337662302</c:v>
                </c:pt>
                <c:pt idx="47">
                  <c:v>2.3370629370629299</c:v>
                </c:pt>
                <c:pt idx="48">
                  <c:v>2.34005994005993</c:v>
                </c:pt>
                <c:pt idx="49">
                  <c:v>2.34335664335664</c:v>
                </c:pt>
                <c:pt idx="50">
                  <c:v>2.3466533466533397</c:v>
                </c:pt>
                <c:pt idx="51">
                  <c:v>2.3496503496503403</c:v>
                </c:pt>
                <c:pt idx="52">
                  <c:v>2.3526473526473497</c:v>
                </c:pt>
                <c:pt idx="53">
                  <c:v>2.3556443556443503</c:v>
                </c:pt>
                <c:pt idx="54">
                  <c:v>2.35894105894105</c:v>
                </c:pt>
                <c:pt idx="55">
                  <c:v>2.3619380619380599</c:v>
                </c:pt>
                <c:pt idx="56">
                  <c:v>2.3646353646353599</c:v>
                </c:pt>
                <c:pt idx="57">
                  <c:v>2.3676323676323601</c:v>
                </c:pt>
                <c:pt idx="58">
                  <c:v>2.3706293706293704</c:v>
                </c:pt>
                <c:pt idx="59">
                  <c:v>2.37332667332667</c:v>
                </c:pt>
                <c:pt idx="60">
                  <c:v>2.3763236763236697</c:v>
                </c:pt>
                <c:pt idx="61">
                  <c:v>2.3790209790209698</c:v>
                </c:pt>
                <c:pt idx="62">
                  <c:v>2.38171828171828</c:v>
                </c:pt>
                <c:pt idx="63">
                  <c:v>2.3844155844155797</c:v>
                </c:pt>
                <c:pt idx="64">
                  <c:v>2.3871128871128802</c:v>
                </c:pt>
                <c:pt idx="65">
                  <c:v>2.3895104895104797</c:v>
                </c:pt>
                <c:pt idx="66">
                  <c:v>2.3925074925074901</c:v>
                </c:pt>
                <c:pt idx="67">
                  <c:v>2.3952047952047901</c:v>
                </c:pt>
                <c:pt idx="68">
                  <c:v>2.3949050949050901</c:v>
                </c:pt>
                <c:pt idx="69">
                  <c:v>2.3949050949050901</c:v>
                </c:pt>
                <c:pt idx="70">
                  <c:v>2.3949050949050901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8-45EC-81CE-0E6F812DE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174815"/>
        <c:axId val="1654786879"/>
      </c:scatterChart>
      <c:valAx>
        <c:axId val="159017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786879"/>
        <c:crosses val="autoZero"/>
        <c:crossBetween val="midCat"/>
      </c:valAx>
      <c:valAx>
        <c:axId val="16547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9017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a_empty!$R$1</c:f>
              <c:strCache>
                <c:ptCount val="1"/>
                <c:pt idx="0">
                  <c:v>S21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a_empty!$F$20:$F$95</c:f>
              <c:numCache>
                <c:formatCode>General</c:formatCode>
                <c:ptCount val="76"/>
                <c:pt idx="0">
                  <c:v>2135064935.06493</c:v>
                </c:pt>
                <c:pt idx="1">
                  <c:v>2141058941.0589399</c:v>
                </c:pt>
                <c:pt idx="2">
                  <c:v>2147352647.3526399</c:v>
                </c:pt>
                <c:pt idx="3">
                  <c:v>2153046953.0469499</c:v>
                </c:pt>
                <c:pt idx="4">
                  <c:v>2158741258.74125</c:v>
                </c:pt>
                <c:pt idx="5">
                  <c:v>2164435564.4355602</c:v>
                </c:pt>
                <c:pt idx="6">
                  <c:v>2170129870.1298599</c:v>
                </c:pt>
                <c:pt idx="7">
                  <c:v>2175524475.5244699</c:v>
                </c:pt>
                <c:pt idx="8">
                  <c:v>2180919080.9190798</c:v>
                </c:pt>
                <c:pt idx="9">
                  <c:v>2186013986.0139799</c:v>
                </c:pt>
                <c:pt idx="10">
                  <c:v>2191108891.1088901</c:v>
                </c:pt>
                <c:pt idx="11">
                  <c:v>2196203796.2037902</c:v>
                </c:pt>
                <c:pt idx="12">
                  <c:v>2200999000.9990001</c:v>
                </c:pt>
                <c:pt idx="13">
                  <c:v>2206093906.0939002</c:v>
                </c:pt>
                <c:pt idx="14">
                  <c:v>2210589410.5894098</c:v>
                </c:pt>
                <c:pt idx="15">
                  <c:v>2215384615.3846102</c:v>
                </c:pt>
                <c:pt idx="16">
                  <c:v>2219880119.8801098</c:v>
                </c:pt>
                <c:pt idx="17">
                  <c:v>2224675324.6753201</c:v>
                </c:pt>
                <c:pt idx="18">
                  <c:v>2228871128.87112</c:v>
                </c:pt>
                <c:pt idx="19">
                  <c:v>2233066933.0669298</c:v>
                </c:pt>
                <c:pt idx="20">
                  <c:v>2237262737.2627301</c:v>
                </c:pt>
                <c:pt idx="21">
                  <c:v>2241758241.7582402</c:v>
                </c:pt>
                <c:pt idx="22">
                  <c:v>2245654345.6543398</c:v>
                </c:pt>
                <c:pt idx="23">
                  <c:v>2249550449.5504398</c:v>
                </c:pt>
                <c:pt idx="24">
                  <c:v>2253746253.7462502</c:v>
                </c:pt>
                <c:pt idx="25">
                  <c:v>2257642357.6423502</c:v>
                </c:pt>
                <c:pt idx="26">
                  <c:v>2261538461.5384598</c:v>
                </c:pt>
                <c:pt idx="27">
                  <c:v>2265434565.4345598</c:v>
                </c:pt>
                <c:pt idx="28">
                  <c:v>2269330669.3306599</c:v>
                </c:pt>
                <c:pt idx="29">
                  <c:v>2272927072.9270701</c:v>
                </c:pt>
                <c:pt idx="30">
                  <c:v>2276823176.8231702</c:v>
                </c:pt>
                <c:pt idx="31">
                  <c:v>2280419580.41958</c:v>
                </c:pt>
                <c:pt idx="32">
                  <c:v>2284015984.0159798</c:v>
                </c:pt>
                <c:pt idx="33">
                  <c:v>2287912087.9120798</c:v>
                </c:pt>
                <c:pt idx="34">
                  <c:v>2291808191.8081899</c:v>
                </c:pt>
                <c:pt idx="35">
                  <c:v>2295404595.4045901</c:v>
                </c:pt>
                <c:pt idx="36">
                  <c:v>2299000999.0009899</c:v>
                </c:pt>
                <c:pt idx="37">
                  <c:v>2302297702.2976999</c:v>
                </c:pt>
                <c:pt idx="38">
                  <c:v>2306193806.1938</c:v>
                </c:pt>
                <c:pt idx="39">
                  <c:v>2309490509.4905</c:v>
                </c:pt>
                <c:pt idx="40">
                  <c:v>2313086913.0869098</c:v>
                </c:pt>
                <c:pt idx="41">
                  <c:v>2316683316.68331</c:v>
                </c:pt>
                <c:pt idx="42">
                  <c:v>2319980019.98002</c:v>
                </c:pt>
                <c:pt idx="43">
                  <c:v>2323276723.27672</c:v>
                </c:pt>
                <c:pt idx="44">
                  <c:v>2326873126.8731198</c:v>
                </c:pt>
                <c:pt idx="45">
                  <c:v>2330169830.1698298</c:v>
                </c:pt>
                <c:pt idx="46">
                  <c:v>2333466533.4665298</c:v>
                </c:pt>
                <c:pt idx="47">
                  <c:v>2336763236.7632298</c:v>
                </c:pt>
                <c:pt idx="48">
                  <c:v>2340059940.0599298</c:v>
                </c:pt>
                <c:pt idx="49">
                  <c:v>2343056943.0569401</c:v>
                </c:pt>
                <c:pt idx="50">
                  <c:v>2346353646.3536401</c:v>
                </c:pt>
                <c:pt idx="51">
                  <c:v>2349350649.3506398</c:v>
                </c:pt>
                <c:pt idx="52">
                  <c:v>2352347652.3476501</c:v>
                </c:pt>
                <c:pt idx="53">
                  <c:v>2355344655.3446498</c:v>
                </c:pt>
                <c:pt idx="54">
                  <c:v>2358341658.34165</c:v>
                </c:pt>
                <c:pt idx="55">
                  <c:v>2361638361.63836</c:v>
                </c:pt>
                <c:pt idx="56">
                  <c:v>2364635364.6353598</c:v>
                </c:pt>
                <c:pt idx="57">
                  <c:v>2367632367.63236</c:v>
                </c:pt>
                <c:pt idx="58">
                  <c:v>2370629370.6293702</c:v>
                </c:pt>
                <c:pt idx="59">
                  <c:v>2373326673.3266702</c:v>
                </c:pt>
                <c:pt idx="60">
                  <c:v>2376323676.3236699</c:v>
                </c:pt>
                <c:pt idx="61">
                  <c:v>2379020979.0209699</c:v>
                </c:pt>
                <c:pt idx="62">
                  <c:v>2382017982.0179801</c:v>
                </c:pt>
                <c:pt idx="63">
                  <c:v>2384715284.7152801</c:v>
                </c:pt>
                <c:pt idx="64">
                  <c:v>2387412587.41258</c:v>
                </c:pt>
                <c:pt idx="65">
                  <c:v>2390109890.10988</c:v>
                </c:pt>
                <c:pt idx="66">
                  <c:v>2392807192.8071899</c:v>
                </c:pt>
                <c:pt idx="67">
                  <c:v>2395504495.5044899</c:v>
                </c:pt>
                <c:pt idx="68">
                  <c:v>2397902097.9020901</c:v>
                </c:pt>
                <c:pt idx="69">
                  <c:v>2399700299.7002902</c:v>
                </c:pt>
                <c:pt idx="70">
                  <c:v>2399700299.7002902</c:v>
                </c:pt>
                <c:pt idx="71">
                  <c:v>2399700299.7002902</c:v>
                </c:pt>
                <c:pt idx="72">
                  <c:v>2369730269.7302599</c:v>
                </c:pt>
                <c:pt idx="73">
                  <c:v>2372727272.7272701</c:v>
                </c:pt>
                <c:pt idx="74">
                  <c:v>2373326673.3266702</c:v>
                </c:pt>
                <c:pt idx="75">
                  <c:v>2376923076.92307</c:v>
                </c:pt>
              </c:numCache>
            </c:numRef>
          </c:xVal>
          <c:yVal>
            <c:numRef>
              <c:f>a_empty!$R$20:$R$95</c:f>
              <c:numCache>
                <c:formatCode>General</c:formatCode>
                <c:ptCount val="76"/>
                <c:pt idx="0">
                  <c:v>-49.137039650974302</c:v>
                </c:pt>
                <c:pt idx="1">
                  <c:v>-49.266851663961084</c:v>
                </c:pt>
                <c:pt idx="2">
                  <c:v>-49.201069277597789</c:v>
                </c:pt>
                <c:pt idx="3">
                  <c:v>-49.176531939935231</c:v>
                </c:pt>
                <c:pt idx="4">
                  <c:v>-49.479188352273134</c:v>
                </c:pt>
                <c:pt idx="5">
                  <c:v>-49.99642601461062</c:v>
                </c:pt>
                <c:pt idx="6">
                  <c:v>-43.748098051948588</c:v>
                </c:pt>
                <c:pt idx="7">
                  <c:v>-44.325567613636679</c:v>
                </c:pt>
                <c:pt idx="8">
                  <c:v>-49.727946550324717</c:v>
                </c:pt>
                <c:pt idx="9">
                  <c:v>-49.30553863636392</c:v>
                </c:pt>
                <c:pt idx="10">
                  <c:v>-49.120868222402663</c:v>
                </c:pt>
                <c:pt idx="11">
                  <c:v>-48.86217905844186</c:v>
                </c:pt>
                <c:pt idx="12">
                  <c:v>-48.804690543831228</c:v>
                </c:pt>
                <c:pt idx="13">
                  <c:v>-48.47084512987044</c:v>
                </c:pt>
                <c:pt idx="14">
                  <c:v>-48.378444764610421</c:v>
                </c:pt>
                <c:pt idx="15">
                  <c:v>-47.867500000000234</c:v>
                </c:pt>
                <c:pt idx="16">
                  <c:v>-47.419630884740791</c:v>
                </c:pt>
                <c:pt idx="17">
                  <c:v>-46.76288299513012</c:v>
                </c:pt>
                <c:pt idx="18">
                  <c:v>-46.025545779221204</c:v>
                </c:pt>
                <c:pt idx="19">
                  <c:v>-45.077283563311838</c:v>
                </c:pt>
                <c:pt idx="20">
                  <c:v>-43.894615097402941</c:v>
                </c:pt>
                <c:pt idx="21">
                  <c:v>-42.588949107142952</c:v>
                </c:pt>
                <c:pt idx="22">
                  <c:v>-41.282562540584692</c:v>
                </c:pt>
                <c:pt idx="23">
                  <c:v>-40.101788474026478</c:v>
                </c:pt>
                <c:pt idx="24">
                  <c:v>-39.355595008117049</c:v>
                </c:pt>
                <c:pt idx="25">
                  <c:v>-39.058495941558789</c:v>
                </c:pt>
                <c:pt idx="26">
                  <c:v>-39.086925000000107</c:v>
                </c:pt>
                <c:pt idx="27">
                  <c:v>-39.152444683441864</c:v>
                </c:pt>
                <c:pt idx="28">
                  <c:v>-39.308801866883627</c:v>
                </c:pt>
                <c:pt idx="29">
                  <c:v>-39.41810032467545</c:v>
                </c:pt>
                <c:pt idx="30">
                  <c:v>-39.411591883117239</c:v>
                </c:pt>
                <c:pt idx="31">
                  <c:v>-39.296802840909137</c:v>
                </c:pt>
                <c:pt idx="32">
                  <c:v>-39.147035673701495</c:v>
                </c:pt>
                <c:pt idx="33">
                  <c:v>-39.092386607143268</c:v>
                </c:pt>
                <c:pt idx="34">
                  <c:v>-38.965506290584486</c:v>
                </c:pt>
                <c:pt idx="35">
                  <c:v>-38.730304748376909</c:v>
                </c:pt>
                <c:pt idx="36">
                  <c:v>-38.301159456169273</c:v>
                </c:pt>
                <c:pt idx="37">
                  <c:v>-37.724449188311795</c:v>
                </c:pt>
                <c:pt idx="38">
                  <c:v>-36.91575949675358</c:v>
                </c:pt>
                <c:pt idx="39">
                  <c:v>-35.757949228896564</c:v>
                </c:pt>
                <c:pt idx="40">
                  <c:v>-34.091528936688505</c:v>
                </c:pt>
                <c:pt idx="41">
                  <c:v>-31.730868019480891</c:v>
                </c:pt>
                <c:pt idx="42">
                  <c:v>-28.191782751623347</c:v>
                </c:pt>
                <c:pt idx="43">
                  <c:v>-22.138213108766372</c:v>
                </c:pt>
                <c:pt idx="44">
                  <c:v>-9.1199084415587777</c:v>
                </c:pt>
                <c:pt idx="45">
                  <c:v>-19.008238798701306</c:v>
                </c:pt>
                <c:pt idx="46">
                  <c:v>-28.609716030844318</c:v>
                </c:pt>
                <c:pt idx="47">
                  <c:v>-34.055418262987345</c:v>
                </c:pt>
                <c:pt idx="48">
                  <c:v>-37.292136120130365</c:v>
                </c:pt>
                <c:pt idx="49">
                  <c:v>-39.05411087662354</c:v>
                </c:pt>
                <c:pt idx="50">
                  <c:v>-40.010913108766566</c:v>
                </c:pt>
                <c:pt idx="51">
                  <c:v>-40.429297240260198</c:v>
                </c:pt>
                <c:pt idx="52">
                  <c:v>-40.563631371753381</c:v>
                </c:pt>
                <c:pt idx="53">
                  <c:v>-40.622809253247063</c:v>
                </c:pt>
                <c:pt idx="54">
                  <c:v>-40.548046509740658</c:v>
                </c:pt>
                <c:pt idx="55">
                  <c:v>-40.543051866883218</c:v>
                </c:pt>
                <c:pt idx="56">
                  <c:v>-40.310135998376893</c:v>
                </c:pt>
                <c:pt idx="57">
                  <c:v>-39.940720129870542</c:v>
                </c:pt>
                <c:pt idx="58">
                  <c:v>-39.787023011363644</c:v>
                </c:pt>
                <c:pt idx="59">
                  <c:v>-39.443673417207975</c:v>
                </c:pt>
                <c:pt idx="60">
                  <c:v>-39.209498173701661</c:v>
                </c:pt>
                <c:pt idx="61">
                  <c:v>-38.66046420454591</c:v>
                </c:pt>
                <c:pt idx="62">
                  <c:v>-38.183392086039092</c:v>
                </c:pt>
                <c:pt idx="63">
                  <c:v>-37.804942491883388</c:v>
                </c:pt>
                <c:pt idx="64">
                  <c:v>-37.402767897727628</c:v>
                </c:pt>
                <c:pt idx="65">
                  <c:v>-36.866449553571968</c:v>
                </c:pt>
                <c:pt idx="66">
                  <c:v>-36.130499959415715</c:v>
                </c:pt>
                <c:pt idx="67">
                  <c:v>-35.403365990260014</c:v>
                </c:pt>
                <c:pt idx="68">
                  <c:v>-34.496532670454954</c:v>
                </c:pt>
                <c:pt idx="69">
                  <c:v>-33.693019399351151</c:v>
                </c:pt>
                <c:pt idx="70">
                  <c:v>-33.194347524351151</c:v>
                </c:pt>
                <c:pt idx="71">
                  <c:v>-32.999875649351154</c:v>
                </c:pt>
                <c:pt idx="72">
                  <c:v>-34.652871834416118</c:v>
                </c:pt>
                <c:pt idx="73">
                  <c:v>-35.223802840909258</c:v>
                </c:pt>
                <c:pt idx="74">
                  <c:v>-35.506014042207937</c:v>
                </c:pt>
                <c:pt idx="75">
                  <c:v>-35.743687500000334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E1-4374-8218-0B6EA1337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04271"/>
        <c:axId val="149917071"/>
      </c:scatterChart>
      <c:valAx>
        <c:axId val="1503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917071"/>
        <c:crosses val="autoZero"/>
        <c:crossBetween val="midCat"/>
      </c:valAx>
      <c:valAx>
        <c:axId val="14991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30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Vout/Vin com thru para calibração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b!$J$1</c:f>
              <c:strCache>
                <c:ptCount val="1"/>
                <c:pt idx="0">
                  <c:v>Freq (Ghz)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b!$G$20:$G$90</c:f>
              <c:numCache>
                <c:formatCode>General</c:formatCode>
                <c:ptCount val="71"/>
                <c:pt idx="0">
                  <c:v>1.569647</c:v>
                </c:pt>
                <c:pt idx="1">
                  <c:v>1.569423</c:v>
                </c:pt>
                <c:pt idx="2">
                  <c:v>1.569504</c:v>
                </c:pt>
                <c:pt idx="3">
                  <c:v>1.5691630000000001</c:v>
                </c:pt>
                <c:pt idx="4">
                  <c:v>1.5685169999999899</c:v>
                </c:pt>
                <c:pt idx="5">
                  <c:v>1.56804399999999</c:v>
                </c:pt>
                <c:pt idx="6">
                  <c:v>1.5680860000000001</c:v>
                </c:pt>
                <c:pt idx="7">
                  <c:v>1.5643100000000001</c:v>
                </c:pt>
                <c:pt idx="8">
                  <c:v>1.5595600000000001</c:v>
                </c:pt>
                <c:pt idx="9">
                  <c:v>1.553887</c:v>
                </c:pt>
                <c:pt idx="10">
                  <c:v>1.550624</c:v>
                </c:pt>
                <c:pt idx="11">
                  <c:v>1.5477449999999899</c:v>
                </c:pt>
                <c:pt idx="12">
                  <c:v>1.5456540000000001</c:v>
                </c:pt>
                <c:pt idx="13">
                  <c:v>1.5424340000000001</c:v>
                </c:pt>
                <c:pt idx="14">
                  <c:v>1.54021399999999</c:v>
                </c:pt>
                <c:pt idx="15">
                  <c:v>1.5385960000000001</c:v>
                </c:pt>
                <c:pt idx="16">
                  <c:v>1.5390820000000001</c:v>
                </c:pt>
                <c:pt idx="17">
                  <c:v>1.5386880000000001</c:v>
                </c:pt>
                <c:pt idx="18">
                  <c:v>1.5374620000000001</c:v>
                </c:pt>
                <c:pt idx="19">
                  <c:v>1.535722</c:v>
                </c:pt>
                <c:pt idx="20">
                  <c:v>1.5305800000000001</c:v>
                </c:pt>
                <c:pt idx="21">
                  <c:v>1.5260499999999899</c:v>
                </c:pt>
                <c:pt idx="22">
                  <c:v>1.52052399999999</c:v>
                </c:pt>
                <c:pt idx="23">
                  <c:v>1.5155369999999899</c:v>
                </c:pt>
                <c:pt idx="24">
                  <c:v>1.51050499999999</c:v>
                </c:pt>
                <c:pt idx="25">
                  <c:v>1.5065310000000001</c:v>
                </c:pt>
                <c:pt idx="26">
                  <c:v>1.50241899999999</c:v>
                </c:pt>
                <c:pt idx="27">
                  <c:v>1.5003169999999899</c:v>
                </c:pt>
                <c:pt idx="28">
                  <c:v>1.4977</c:v>
                </c:pt>
                <c:pt idx="29">
                  <c:v>1.4941660000000001</c:v>
                </c:pt>
                <c:pt idx="30">
                  <c:v>1.49082599999999</c:v>
                </c:pt>
                <c:pt idx="31">
                  <c:v>1.4865090000000001</c:v>
                </c:pt>
                <c:pt idx="32">
                  <c:v>1.48277499999999</c:v>
                </c:pt>
                <c:pt idx="33">
                  <c:v>1.4786330000000001</c:v>
                </c:pt>
                <c:pt idx="34">
                  <c:v>1.475735</c:v>
                </c:pt>
                <c:pt idx="35">
                  <c:v>1.47402199999999</c:v>
                </c:pt>
                <c:pt idx="36">
                  <c:v>1.47321699999999</c:v>
                </c:pt>
                <c:pt idx="37">
                  <c:v>1.4724219999999899</c:v>
                </c:pt>
                <c:pt idx="38">
                  <c:v>1.4725630000000001</c:v>
                </c:pt>
                <c:pt idx="39">
                  <c:v>1.471584</c:v>
                </c:pt>
                <c:pt idx="40">
                  <c:v>1.47060699999999</c:v>
                </c:pt>
                <c:pt idx="41">
                  <c:v>1.4685060000000001</c:v>
                </c:pt>
                <c:pt idx="42">
                  <c:v>1.46640499999999</c:v>
                </c:pt>
                <c:pt idx="43">
                  <c:v>1.46436399999999</c:v>
                </c:pt>
                <c:pt idx="44">
                  <c:v>1.461257</c:v>
                </c:pt>
                <c:pt idx="45">
                  <c:v>1.4573970000000001</c:v>
                </c:pt>
                <c:pt idx="46">
                  <c:v>1.45119799999999</c:v>
                </c:pt>
                <c:pt idx="47">
                  <c:v>1.4436800000000001</c:v>
                </c:pt>
                <c:pt idx="48">
                  <c:v>1.4357260000000001</c:v>
                </c:pt>
                <c:pt idx="49">
                  <c:v>1.4261630000000001</c:v>
                </c:pt>
                <c:pt idx="50">
                  <c:v>1.4177850000000001</c:v>
                </c:pt>
                <c:pt idx="51">
                  <c:v>1.41291699999999</c:v>
                </c:pt>
                <c:pt idx="52">
                  <c:v>1.4095500000000001</c:v>
                </c:pt>
                <c:pt idx="53">
                  <c:v>1.4086540000000001</c:v>
                </c:pt>
                <c:pt idx="54">
                  <c:v>1.4093549999999899</c:v>
                </c:pt>
                <c:pt idx="55">
                  <c:v>1.4094009999999899</c:v>
                </c:pt>
                <c:pt idx="56">
                  <c:v>1.411594</c:v>
                </c:pt>
                <c:pt idx="57">
                  <c:v>1.4125399999999899</c:v>
                </c:pt>
                <c:pt idx="58">
                  <c:v>1.41329499999999</c:v>
                </c:pt>
                <c:pt idx="59">
                  <c:v>1.4142950000000001</c:v>
                </c:pt>
                <c:pt idx="60">
                  <c:v>1.4156530000000001</c:v>
                </c:pt>
                <c:pt idx="61">
                  <c:v>1.4167730000000001</c:v>
                </c:pt>
                <c:pt idx="62">
                  <c:v>1.4179569999999899</c:v>
                </c:pt>
                <c:pt idx="63">
                  <c:v>1.419189</c:v>
                </c:pt>
                <c:pt idx="64">
                  <c:v>1.4197550000000001</c:v>
                </c:pt>
                <c:pt idx="65">
                  <c:v>1.4198519999999899</c:v>
                </c:pt>
                <c:pt idx="66">
                  <c:v>1.4194119999999899</c:v>
                </c:pt>
                <c:pt idx="67">
                  <c:v>1.41743799999999</c:v>
                </c:pt>
                <c:pt idx="68">
                  <c:v>1.4154899999999899</c:v>
                </c:pt>
                <c:pt idx="69">
                  <c:v>1.41184799999999</c:v>
                </c:pt>
                <c:pt idx="70">
                  <c:v>1.40813699999999</c:v>
                </c:pt>
              </c:numCache>
            </c:numRef>
          </c:xVal>
          <c:yVal>
            <c:numRef>
              <c:f>b!$J$20:$J$90</c:f>
              <c:numCache>
                <c:formatCode>General</c:formatCode>
                <c:ptCount val="71"/>
                <c:pt idx="0">
                  <c:v>2.1365634365634301</c:v>
                </c:pt>
                <c:pt idx="1">
                  <c:v>2.14225774225774</c:v>
                </c:pt>
                <c:pt idx="2">
                  <c:v>2.1482517482517398</c:v>
                </c:pt>
                <c:pt idx="3">
                  <c:v>2.1539460539460502</c:v>
                </c:pt>
                <c:pt idx="4">
                  <c:v>2.1596403596403499</c:v>
                </c:pt>
                <c:pt idx="5">
                  <c:v>2.1650349650349598</c:v>
                </c:pt>
                <c:pt idx="6">
                  <c:v>2.1704295704295702</c:v>
                </c:pt>
                <c:pt idx="7">
                  <c:v>2.1761238761238699</c:v>
                </c:pt>
                <c:pt idx="8">
                  <c:v>2.1812187812187802</c:v>
                </c:pt>
                <c:pt idx="9">
                  <c:v>2.1866133866133799</c:v>
                </c:pt>
                <c:pt idx="10">
                  <c:v>2.1917082917082902</c:v>
                </c:pt>
                <c:pt idx="11">
                  <c:v>2.1965034965034897</c:v>
                </c:pt>
                <c:pt idx="12">
                  <c:v>2.2015984015984</c:v>
                </c:pt>
                <c:pt idx="13">
                  <c:v>2.2060939060939</c:v>
                </c:pt>
                <c:pt idx="14">
                  <c:v>2.2108891108891102</c:v>
                </c:pt>
                <c:pt idx="15">
                  <c:v>2.2153846153846102</c:v>
                </c:pt>
                <c:pt idx="16">
                  <c:v>2.2198801198801097</c:v>
                </c:pt>
                <c:pt idx="17">
                  <c:v>2.2243756243756199</c:v>
                </c:pt>
                <c:pt idx="18">
                  <c:v>2.2288711288711198</c:v>
                </c:pt>
                <c:pt idx="19">
                  <c:v>2.2330669330669299</c:v>
                </c:pt>
                <c:pt idx="20">
                  <c:v>2.2372627372627303</c:v>
                </c:pt>
                <c:pt idx="21">
                  <c:v>2.24175824175824</c:v>
                </c:pt>
                <c:pt idx="22">
                  <c:v>2.2459540459540399</c:v>
                </c:pt>
                <c:pt idx="23">
                  <c:v>2.2501498501498398</c:v>
                </c:pt>
                <c:pt idx="24">
                  <c:v>2.2543456543456504</c:v>
                </c:pt>
                <c:pt idx="25">
                  <c:v>2.2585414585414498</c:v>
                </c:pt>
                <c:pt idx="26">
                  <c:v>2.2627372627372599</c:v>
                </c:pt>
                <c:pt idx="27">
                  <c:v>2.2666333666333598</c:v>
                </c:pt>
                <c:pt idx="28">
                  <c:v>2.2708291708291704</c:v>
                </c:pt>
                <c:pt idx="29">
                  <c:v>2.2747252747252698</c:v>
                </c:pt>
                <c:pt idx="30">
                  <c:v>2.27862137862137</c:v>
                </c:pt>
                <c:pt idx="31">
                  <c:v>2.28221778221778</c:v>
                </c:pt>
                <c:pt idx="32">
                  <c:v>2.2858141858141798</c:v>
                </c:pt>
                <c:pt idx="33">
                  <c:v>2.2897102897102801</c:v>
                </c:pt>
                <c:pt idx="34">
                  <c:v>2.2933066933066901</c:v>
                </c:pt>
                <c:pt idx="35">
                  <c:v>2.2966033966033903</c:v>
                </c:pt>
                <c:pt idx="36">
                  <c:v>2.3001998001997999</c:v>
                </c:pt>
                <c:pt idx="37">
                  <c:v>2.3034965034965</c:v>
                </c:pt>
                <c:pt idx="38">
                  <c:v>2.3067932067932002</c:v>
                </c:pt>
                <c:pt idx="39">
                  <c:v>2.3103896103896098</c:v>
                </c:pt>
                <c:pt idx="40">
                  <c:v>2.3136863136863099</c:v>
                </c:pt>
                <c:pt idx="41">
                  <c:v>2.3169830169830097</c:v>
                </c:pt>
                <c:pt idx="42">
                  <c:v>2.3202797202797196</c:v>
                </c:pt>
                <c:pt idx="43">
                  <c:v>2.3235764235764198</c:v>
                </c:pt>
                <c:pt idx="44">
                  <c:v>2.32687312687312</c:v>
                </c:pt>
                <c:pt idx="45">
                  <c:v>2.3301698301698299</c:v>
                </c:pt>
                <c:pt idx="46">
                  <c:v>2.3337662337662302</c:v>
                </c:pt>
                <c:pt idx="47">
                  <c:v>2.3370629370629299</c:v>
                </c:pt>
                <c:pt idx="48">
                  <c:v>2.34005994005993</c:v>
                </c:pt>
                <c:pt idx="49">
                  <c:v>2.34335664335664</c:v>
                </c:pt>
                <c:pt idx="50">
                  <c:v>2.3466533466533397</c:v>
                </c:pt>
                <c:pt idx="51">
                  <c:v>2.3496503496503403</c:v>
                </c:pt>
                <c:pt idx="52">
                  <c:v>2.3526473526473497</c:v>
                </c:pt>
                <c:pt idx="53">
                  <c:v>2.3556443556443503</c:v>
                </c:pt>
                <c:pt idx="54">
                  <c:v>2.35894105894105</c:v>
                </c:pt>
                <c:pt idx="55">
                  <c:v>2.3619380619380599</c:v>
                </c:pt>
                <c:pt idx="56">
                  <c:v>2.3646353646353599</c:v>
                </c:pt>
                <c:pt idx="57">
                  <c:v>2.3676323676323601</c:v>
                </c:pt>
                <c:pt idx="58">
                  <c:v>2.3706293706293704</c:v>
                </c:pt>
                <c:pt idx="59">
                  <c:v>2.37332667332667</c:v>
                </c:pt>
                <c:pt idx="60">
                  <c:v>2.3763236763236697</c:v>
                </c:pt>
                <c:pt idx="61">
                  <c:v>2.3790209790209698</c:v>
                </c:pt>
                <c:pt idx="62">
                  <c:v>2.38171828171828</c:v>
                </c:pt>
                <c:pt idx="63">
                  <c:v>2.3844155844155797</c:v>
                </c:pt>
                <c:pt idx="64">
                  <c:v>2.3871128871128802</c:v>
                </c:pt>
                <c:pt idx="65">
                  <c:v>2.3895104895104797</c:v>
                </c:pt>
                <c:pt idx="66">
                  <c:v>2.3925074925074901</c:v>
                </c:pt>
                <c:pt idx="67">
                  <c:v>2.3952047952047901</c:v>
                </c:pt>
                <c:pt idx="68">
                  <c:v>2.3949050949050901</c:v>
                </c:pt>
                <c:pt idx="69">
                  <c:v>2.3949050949050901</c:v>
                </c:pt>
                <c:pt idx="70">
                  <c:v>2.3949050949050901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4B-4AEA-8FFC-D508C3030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174815"/>
        <c:axId val="1654786879"/>
      </c:scatterChart>
      <c:valAx>
        <c:axId val="159017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4786879"/>
        <c:crosses val="autoZero"/>
        <c:crossBetween val="midCat"/>
      </c:valAx>
      <c:valAx>
        <c:axId val="16547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9017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S21 Rolha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a_rolha!$R$1</c:f>
              <c:strCache>
                <c:ptCount val="1"/>
                <c:pt idx="0">
                  <c:v>S21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a_rolha!$F$20:$F$90</c:f>
              <c:numCache>
                <c:formatCode>General</c:formatCode>
                <c:ptCount val="71"/>
                <c:pt idx="0">
                  <c:v>2135064935.06493</c:v>
                </c:pt>
                <c:pt idx="1">
                  <c:v>2141358641.35864</c:v>
                </c:pt>
                <c:pt idx="2">
                  <c:v>2147052947.0529399</c:v>
                </c:pt>
                <c:pt idx="3">
                  <c:v>2153046953.0469499</c:v>
                </c:pt>
                <c:pt idx="4">
                  <c:v>2158741258.74125</c:v>
                </c:pt>
                <c:pt idx="5">
                  <c:v>2164435564.4355602</c:v>
                </c:pt>
                <c:pt idx="6">
                  <c:v>2170129870.1298599</c:v>
                </c:pt>
                <c:pt idx="7">
                  <c:v>2175524475.5244699</c:v>
                </c:pt>
                <c:pt idx="8">
                  <c:v>2180919080.9190798</c:v>
                </c:pt>
                <c:pt idx="9">
                  <c:v>2186313686.3136802</c:v>
                </c:pt>
                <c:pt idx="10">
                  <c:v>2191108891.1088901</c:v>
                </c:pt>
                <c:pt idx="11">
                  <c:v>2196203796.2037902</c:v>
                </c:pt>
                <c:pt idx="12">
                  <c:v>2201298701.2986999</c:v>
                </c:pt>
                <c:pt idx="13">
                  <c:v>2206093906.0939002</c:v>
                </c:pt>
                <c:pt idx="14">
                  <c:v>2210589410.5894098</c:v>
                </c:pt>
                <c:pt idx="15">
                  <c:v>2215384615.3846102</c:v>
                </c:pt>
                <c:pt idx="16">
                  <c:v>2219880119.8801098</c:v>
                </c:pt>
                <c:pt idx="17">
                  <c:v>2224375624.3756199</c:v>
                </c:pt>
                <c:pt idx="18">
                  <c:v>2228871128.87112</c:v>
                </c:pt>
                <c:pt idx="19">
                  <c:v>2233366633.3666301</c:v>
                </c:pt>
                <c:pt idx="20">
                  <c:v>2237562437.5624299</c:v>
                </c:pt>
                <c:pt idx="21">
                  <c:v>2241758241.7582402</c:v>
                </c:pt>
                <c:pt idx="22">
                  <c:v>2245654345.6543398</c:v>
                </c:pt>
                <c:pt idx="23">
                  <c:v>2249850149.8501401</c:v>
                </c:pt>
                <c:pt idx="24">
                  <c:v>2253746253.7462502</c:v>
                </c:pt>
                <c:pt idx="25">
                  <c:v>2257642357.6423502</c:v>
                </c:pt>
                <c:pt idx="26">
                  <c:v>2261538461.5384598</c:v>
                </c:pt>
                <c:pt idx="27">
                  <c:v>2265434565.4345598</c:v>
                </c:pt>
                <c:pt idx="28">
                  <c:v>2269030969.0309601</c:v>
                </c:pt>
                <c:pt idx="29">
                  <c:v>2272927072.9270701</c:v>
                </c:pt>
                <c:pt idx="30">
                  <c:v>2276523476.5234699</c:v>
                </c:pt>
                <c:pt idx="31">
                  <c:v>2280419580.41958</c:v>
                </c:pt>
                <c:pt idx="32">
                  <c:v>2284315684.31568</c:v>
                </c:pt>
                <c:pt idx="33">
                  <c:v>2287912087.9120798</c:v>
                </c:pt>
                <c:pt idx="34">
                  <c:v>2291808191.8081899</c:v>
                </c:pt>
                <c:pt idx="35">
                  <c:v>2295404595.4045901</c:v>
                </c:pt>
                <c:pt idx="36">
                  <c:v>2299000999.0009899</c:v>
                </c:pt>
                <c:pt idx="37">
                  <c:v>2302597402.5974002</c:v>
                </c:pt>
                <c:pt idx="38">
                  <c:v>2305894105.8941002</c:v>
                </c:pt>
                <c:pt idx="39">
                  <c:v>2309490509.4905</c:v>
                </c:pt>
                <c:pt idx="40">
                  <c:v>2313086913.0869098</c:v>
                </c:pt>
                <c:pt idx="41">
                  <c:v>2316383616.3836098</c:v>
                </c:pt>
                <c:pt idx="42">
                  <c:v>2319980019.98002</c:v>
                </c:pt>
                <c:pt idx="43">
                  <c:v>2323576423.5764198</c:v>
                </c:pt>
                <c:pt idx="44">
                  <c:v>2326873126.8731198</c:v>
                </c:pt>
                <c:pt idx="45">
                  <c:v>2330169830.1698298</c:v>
                </c:pt>
                <c:pt idx="46">
                  <c:v>2333466533.4665298</c:v>
                </c:pt>
                <c:pt idx="47">
                  <c:v>2336763236.7632298</c:v>
                </c:pt>
                <c:pt idx="48">
                  <c:v>2339760239.7602301</c:v>
                </c:pt>
                <c:pt idx="49">
                  <c:v>2343056943.0569401</c:v>
                </c:pt>
                <c:pt idx="50">
                  <c:v>2346353646.3536401</c:v>
                </c:pt>
                <c:pt idx="51">
                  <c:v>2349350649.3506398</c:v>
                </c:pt>
                <c:pt idx="52">
                  <c:v>2352347652.3476501</c:v>
                </c:pt>
                <c:pt idx="53">
                  <c:v>2355344655.3446498</c:v>
                </c:pt>
                <c:pt idx="54">
                  <c:v>2358341658.34165</c:v>
                </c:pt>
                <c:pt idx="55">
                  <c:v>2361638361.63836</c:v>
                </c:pt>
                <c:pt idx="56">
                  <c:v>2364635364.6353598</c:v>
                </c:pt>
                <c:pt idx="57">
                  <c:v>2367332667.3326602</c:v>
                </c:pt>
                <c:pt idx="58">
                  <c:v>2370629370.6293702</c:v>
                </c:pt>
                <c:pt idx="59">
                  <c:v>2373326673.3266702</c:v>
                </c:pt>
                <c:pt idx="60">
                  <c:v>2376323676.3236699</c:v>
                </c:pt>
                <c:pt idx="61">
                  <c:v>2379020979.0209699</c:v>
                </c:pt>
                <c:pt idx="62">
                  <c:v>2382017982.0179801</c:v>
                </c:pt>
                <c:pt idx="63">
                  <c:v>2384715284.7152801</c:v>
                </c:pt>
                <c:pt idx="64">
                  <c:v>2387412587.41258</c:v>
                </c:pt>
                <c:pt idx="65">
                  <c:v>2390109890.10988</c:v>
                </c:pt>
                <c:pt idx="66">
                  <c:v>2392507492.5074902</c:v>
                </c:pt>
                <c:pt idx="67">
                  <c:v>2395504495.5044899</c:v>
                </c:pt>
                <c:pt idx="68">
                  <c:v>2397902097.9020901</c:v>
                </c:pt>
                <c:pt idx="69">
                  <c:v>2399700299.7002902</c:v>
                </c:pt>
                <c:pt idx="70">
                  <c:v>2399700299.7002902</c:v>
                </c:pt>
              </c:numCache>
            </c:numRef>
          </c:xVal>
          <c:yVal>
            <c:numRef>
              <c:f>a_rolha!$R$20:$R$90</c:f>
              <c:numCache>
                <c:formatCode>General</c:formatCode>
                <c:ptCount val="71"/>
                <c:pt idx="0">
                  <c:v>-49.025524025974299</c:v>
                </c:pt>
                <c:pt idx="1">
                  <c:v>-49.131869764610443</c:v>
                </c:pt>
                <c:pt idx="2">
                  <c:v>-49.016291801948398</c:v>
                </c:pt>
                <c:pt idx="3">
                  <c:v>-46.902872564935194</c:v>
                </c:pt>
                <c:pt idx="4">
                  <c:v>-47.496647727273171</c:v>
                </c:pt>
                <c:pt idx="5">
                  <c:v>-50.967607264610621</c:v>
                </c:pt>
                <c:pt idx="6">
                  <c:v>-49.981232426948552</c:v>
                </c:pt>
                <c:pt idx="7">
                  <c:v>-49.108511363636637</c:v>
                </c:pt>
                <c:pt idx="8">
                  <c:v>-49.410340300324712</c:v>
                </c:pt>
                <c:pt idx="9">
                  <c:v>-49.036900487013312</c:v>
                </c:pt>
                <c:pt idx="10">
                  <c:v>-49.279021347402626</c:v>
                </c:pt>
                <c:pt idx="11">
                  <c:v>-49.114582183441897</c:v>
                </c:pt>
                <c:pt idx="12">
                  <c:v>-48.930114894480631</c:v>
                </c:pt>
                <c:pt idx="13">
                  <c:v>-48.695826379870446</c:v>
                </c:pt>
                <c:pt idx="14">
                  <c:v>-48.026266639610427</c:v>
                </c:pt>
                <c:pt idx="15">
                  <c:v>-47.752368750000237</c:v>
                </c:pt>
                <c:pt idx="16">
                  <c:v>-46.939524634740792</c:v>
                </c:pt>
                <c:pt idx="17">
                  <c:v>-45.873383644480775</c:v>
                </c:pt>
                <c:pt idx="18">
                  <c:v>-44.501620779221213</c:v>
                </c:pt>
                <c:pt idx="19">
                  <c:v>-43.042717288961171</c:v>
                </c:pt>
                <c:pt idx="20">
                  <c:v>-41.127742573052345</c:v>
                </c:pt>
                <c:pt idx="21">
                  <c:v>-39.173320982142911</c:v>
                </c:pt>
                <c:pt idx="22">
                  <c:v>-37.292659415584737</c:v>
                </c:pt>
                <c:pt idx="23">
                  <c:v>-35.674247199675783</c:v>
                </c:pt>
                <c:pt idx="24">
                  <c:v>-34.462801258117089</c:v>
                </c:pt>
                <c:pt idx="25">
                  <c:v>-33.663577191558829</c:v>
                </c:pt>
                <c:pt idx="26">
                  <c:v>-33.174403125000069</c:v>
                </c:pt>
                <c:pt idx="27">
                  <c:v>-32.647732183441818</c:v>
                </c:pt>
                <c:pt idx="28">
                  <c:v>-32.18015564123418</c:v>
                </c:pt>
                <c:pt idx="29">
                  <c:v>-31.471119074675489</c:v>
                </c:pt>
                <c:pt idx="30">
                  <c:v>-30.387667532467898</c:v>
                </c:pt>
                <c:pt idx="31">
                  <c:v>-29.012015340909137</c:v>
                </c:pt>
                <c:pt idx="32">
                  <c:v>-27.286378774350901</c:v>
                </c:pt>
                <c:pt idx="33">
                  <c:v>-25.37588348214323</c:v>
                </c:pt>
                <c:pt idx="34">
                  <c:v>-24.597865665584528</c:v>
                </c:pt>
                <c:pt idx="35">
                  <c:v>-26.671057873376874</c:v>
                </c:pt>
                <c:pt idx="36">
                  <c:v>-30.784112581169278</c:v>
                </c:pt>
                <c:pt idx="37">
                  <c:v>-35.097692288961184</c:v>
                </c:pt>
                <c:pt idx="38">
                  <c:v>-38.047353896104227</c:v>
                </c:pt>
                <c:pt idx="39">
                  <c:v>-40.532971103896607</c:v>
                </c:pt>
                <c:pt idx="40">
                  <c:v>-41.855494561688467</c:v>
                </c:pt>
                <c:pt idx="41">
                  <c:v>-42.523087418831466</c:v>
                </c:pt>
                <c:pt idx="42">
                  <c:v>-42.762873376623347</c:v>
                </c:pt>
                <c:pt idx="43">
                  <c:v>-42.963374959415752</c:v>
                </c:pt>
                <c:pt idx="44">
                  <c:v>-42.993358441558776</c:v>
                </c:pt>
                <c:pt idx="45">
                  <c:v>-42.99701692370131</c:v>
                </c:pt>
                <c:pt idx="46">
                  <c:v>-42.849753530844318</c:v>
                </c:pt>
                <c:pt idx="47">
                  <c:v>-42.536780762987384</c:v>
                </c:pt>
                <c:pt idx="48">
                  <c:v>-42.320155519481006</c:v>
                </c:pt>
                <c:pt idx="49">
                  <c:v>-42.3103265016235</c:v>
                </c:pt>
                <c:pt idx="50">
                  <c:v>-42.081488108766521</c:v>
                </c:pt>
                <c:pt idx="51">
                  <c:v>-41.897890990260244</c:v>
                </c:pt>
                <c:pt idx="52">
                  <c:v>-41.695159496753334</c:v>
                </c:pt>
                <c:pt idx="53">
                  <c:v>-41.532240503247024</c:v>
                </c:pt>
                <c:pt idx="54">
                  <c:v>-41.368143384740662</c:v>
                </c:pt>
                <c:pt idx="55">
                  <c:v>-40.943329991883175</c:v>
                </c:pt>
                <c:pt idx="56">
                  <c:v>-40.998282873376851</c:v>
                </c:pt>
                <c:pt idx="57">
                  <c:v>-40.843067654221159</c:v>
                </c:pt>
                <c:pt idx="58">
                  <c:v>-40.632591761363642</c:v>
                </c:pt>
                <c:pt idx="59">
                  <c:v>-39.975129667207973</c:v>
                </c:pt>
                <c:pt idx="60">
                  <c:v>-40.089923173701656</c:v>
                </c:pt>
                <c:pt idx="61">
                  <c:v>-39.785289204545911</c:v>
                </c:pt>
                <c:pt idx="62">
                  <c:v>-39.378213961039044</c:v>
                </c:pt>
                <c:pt idx="63">
                  <c:v>-38.932733116883348</c:v>
                </c:pt>
                <c:pt idx="64">
                  <c:v>-38.342830397727667</c:v>
                </c:pt>
                <c:pt idx="65">
                  <c:v>-38.070696428571928</c:v>
                </c:pt>
                <c:pt idx="66">
                  <c:v>-37.569381858766363</c:v>
                </c:pt>
                <c:pt idx="67">
                  <c:v>-36.995622240260019</c:v>
                </c:pt>
                <c:pt idx="68">
                  <c:v>-36.413382670454951</c:v>
                </c:pt>
                <c:pt idx="69">
                  <c:v>-35.785531899351156</c:v>
                </c:pt>
                <c:pt idx="70">
                  <c:v>-35.28470689935115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A-4325-969C-672B66E88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53999"/>
        <c:axId val="405236479"/>
      </c:scatterChart>
      <c:valAx>
        <c:axId val="5019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5236479"/>
        <c:crosses val="autoZero"/>
        <c:crossBetween val="midCat"/>
      </c:valAx>
      <c:valAx>
        <c:axId val="4052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195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S21 Vazia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a_empty!$R$1</c:f>
              <c:strCache>
                <c:ptCount val="1"/>
                <c:pt idx="0">
                  <c:v>S21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a_empty!$F$20:$F$95</c:f>
              <c:numCache>
                <c:formatCode>General</c:formatCode>
                <c:ptCount val="76"/>
                <c:pt idx="0">
                  <c:v>2135064935.06493</c:v>
                </c:pt>
                <c:pt idx="1">
                  <c:v>2141058941.0589399</c:v>
                </c:pt>
                <c:pt idx="2">
                  <c:v>2147352647.3526399</c:v>
                </c:pt>
                <c:pt idx="3">
                  <c:v>2153046953.0469499</c:v>
                </c:pt>
                <c:pt idx="4">
                  <c:v>2158741258.74125</c:v>
                </c:pt>
                <c:pt idx="5">
                  <c:v>2164435564.4355602</c:v>
                </c:pt>
                <c:pt idx="6">
                  <c:v>2170129870.1298599</c:v>
                </c:pt>
                <c:pt idx="7">
                  <c:v>2175524475.5244699</c:v>
                </c:pt>
                <c:pt idx="8">
                  <c:v>2180919080.9190798</c:v>
                </c:pt>
                <c:pt idx="9">
                  <c:v>2186013986.0139799</c:v>
                </c:pt>
                <c:pt idx="10">
                  <c:v>2191108891.1088901</c:v>
                </c:pt>
                <c:pt idx="11">
                  <c:v>2196203796.2037902</c:v>
                </c:pt>
                <c:pt idx="12">
                  <c:v>2200999000.9990001</c:v>
                </c:pt>
                <c:pt idx="13">
                  <c:v>2206093906.0939002</c:v>
                </c:pt>
                <c:pt idx="14">
                  <c:v>2210589410.5894098</c:v>
                </c:pt>
                <c:pt idx="15">
                  <c:v>2215384615.3846102</c:v>
                </c:pt>
                <c:pt idx="16">
                  <c:v>2219880119.8801098</c:v>
                </c:pt>
                <c:pt idx="17">
                  <c:v>2224675324.6753201</c:v>
                </c:pt>
                <c:pt idx="18">
                  <c:v>2228871128.87112</c:v>
                </c:pt>
                <c:pt idx="19">
                  <c:v>2233066933.0669298</c:v>
                </c:pt>
                <c:pt idx="20">
                  <c:v>2237262737.2627301</c:v>
                </c:pt>
                <c:pt idx="21">
                  <c:v>2241758241.7582402</c:v>
                </c:pt>
                <c:pt idx="22">
                  <c:v>2245654345.6543398</c:v>
                </c:pt>
                <c:pt idx="23">
                  <c:v>2249550449.5504398</c:v>
                </c:pt>
                <c:pt idx="24">
                  <c:v>2253746253.7462502</c:v>
                </c:pt>
                <c:pt idx="25">
                  <c:v>2257642357.6423502</c:v>
                </c:pt>
                <c:pt idx="26">
                  <c:v>2261538461.5384598</c:v>
                </c:pt>
                <c:pt idx="27">
                  <c:v>2265434565.4345598</c:v>
                </c:pt>
                <c:pt idx="28">
                  <c:v>2269330669.3306599</c:v>
                </c:pt>
                <c:pt idx="29">
                  <c:v>2272927072.9270701</c:v>
                </c:pt>
                <c:pt idx="30">
                  <c:v>2276823176.8231702</c:v>
                </c:pt>
                <c:pt idx="31">
                  <c:v>2280419580.41958</c:v>
                </c:pt>
                <c:pt idx="32">
                  <c:v>2284015984.0159798</c:v>
                </c:pt>
                <c:pt idx="33">
                  <c:v>2287912087.9120798</c:v>
                </c:pt>
                <c:pt idx="34">
                  <c:v>2291808191.8081899</c:v>
                </c:pt>
                <c:pt idx="35">
                  <c:v>2295404595.4045901</c:v>
                </c:pt>
                <c:pt idx="36">
                  <c:v>2299000999.0009899</c:v>
                </c:pt>
                <c:pt idx="37">
                  <c:v>2302297702.2976999</c:v>
                </c:pt>
                <c:pt idx="38">
                  <c:v>2306193806.1938</c:v>
                </c:pt>
                <c:pt idx="39">
                  <c:v>2309490509.4905</c:v>
                </c:pt>
                <c:pt idx="40">
                  <c:v>2313086913.0869098</c:v>
                </c:pt>
                <c:pt idx="41">
                  <c:v>2316683316.68331</c:v>
                </c:pt>
                <c:pt idx="42">
                  <c:v>2319980019.98002</c:v>
                </c:pt>
                <c:pt idx="43">
                  <c:v>2323276723.27672</c:v>
                </c:pt>
                <c:pt idx="44">
                  <c:v>2326873126.8731198</c:v>
                </c:pt>
                <c:pt idx="45">
                  <c:v>2330169830.1698298</c:v>
                </c:pt>
                <c:pt idx="46">
                  <c:v>2333466533.4665298</c:v>
                </c:pt>
                <c:pt idx="47">
                  <c:v>2336763236.7632298</c:v>
                </c:pt>
                <c:pt idx="48">
                  <c:v>2340059940.0599298</c:v>
                </c:pt>
                <c:pt idx="49">
                  <c:v>2343056943.0569401</c:v>
                </c:pt>
                <c:pt idx="50">
                  <c:v>2346353646.3536401</c:v>
                </c:pt>
                <c:pt idx="51">
                  <c:v>2349350649.3506398</c:v>
                </c:pt>
                <c:pt idx="52">
                  <c:v>2352347652.3476501</c:v>
                </c:pt>
                <c:pt idx="53">
                  <c:v>2355344655.3446498</c:v>
                </c:pt>
                <c:pt idx="54">
                  <c:v>2358341658.34165</c:v>
                </c:pt>
                <c:pt idx="55">
                  <c:v>2361638361.63836</c:v>
                </c:pt>
                <c:pt idx="56">
                  <c:v>2364635364.6353598</c:v>
                </c:pt>
                <c:pt idx="57">
                  <c:v>2367632367.63236</c:v>
                </c:pt>
                <c:pt idx="58">
                  <c:v>2370629370.6293702</c:v>
                </c:pt>
                <c:pt idx="59">
                  <c:v>2373326673.3266702</c:v>
                </c:pt>
                <c:pt idx="60">
                  <c:v>2376323676.3236699</c:v>
                </c:pt>
                <c:pt idx="61">
                  <c:v>2379020979.0209699</c:v>
                </c:pt>
                <c:pt idx="62">
                  <c:v>2382017982.0179801</c:v>
                </c:pt>
                <c:pt idx="63">
                  <c:v>2384715284.7152801</c:v>
                </c:pt>
                <c:pt idx="64">
                  <c:v>2387412587.41258</c:v>
                </c:pt>
                <c:pt idx="65">
                  <c:v>2390109890.10988</c:v>
                </c:pt>
                <c:pt idx="66">
                  <c:v>2392807192.8071899</c:v>
                </c:pt>
                <c:pt idx="67">
                  <c:v>2395504495.5044899</c:v>
                </c:pt>
                <c:pt idx="68">
                  <c:v>2397902097.9020901</c:v>
                </c:pt>
                <c:pt idx="69">
                  <c:v>2399700299.7002902</c:v>
                </c:pt>
                <c:pt idx="70">
                  <c:v>2399700299.7002902</c:v>
                </c:pt>
                <c:pt idx="71">
                  <c:v>2399700299.7002902</c:v>
                </c:pt>
                <c:pt idx="72">
                  <c:v>2369730269.7302599</c:v>
                </c:pt>
                <c:pt idx="73">
                  <c:v>2372727272.7272701</c:v>
                </c:pt>
                <c:pt idx="74">
                  <c:v>2373326673.3266702</c:v>
                </c:pt>
                <c:pt idx="75">
                  <c:v>2376923076.92307</c:v>
                </c:pt>
              </c:numCache>
            </c:numRef>
          </c:xVal>
          <c:yVal>
            <c:numRef>
              <c:f>a_empty!$R$20:$R$95</c:f>
              <c:numCache>
                <c:formatCode>General</c:formatCode>
                <c:ptCount val="76"/>
                <c:pt idx="0">
                  <c:v>-49.137039650974302</c:v>
                </c:pt>
                <c:pt idx="1">
                  <c:v>-49.266851663961084</c:v>
                </c:pt>
                <c:pt idx="2">
                  <c:v>-49.201069277597789</c:v>
                </c:pt>
                <c:pt idx="3">
                  <c:v>-49.176531939935231</c:v>
                </c:pt>
                <c:pt idx="4">
                  <c:v>-49.479188352273134</c:v>
                </c:pt>
                <c:pt idx="5">
                  <c:v>-49.99642601461062</c:v>
                </c:pt>
                <c:pt idx="6">
                  <c:v>-43.748098051948588</c:v>
                </c:pt>
                <c:pt idx="7">
                  <c:v>-44.325567613636679</c:v>
                </c:pt>
                <c:pt idx="8">
                  <c:v>-49.727946550324717</c:v>
                </c:pt>
                <c:pt idx="9">
                  <c:v>-49.30553863636392</c:v>
                </c:pt>
                <c:pt idx="10">
                  <c:v>-49.120868222402663</c:v>
                </c:pt>
                <c:pt idx="11">
                  <c:v>-48.86217905844186</c:v>
                </c:pt>
                <c:pt idx="12">
                  <c:v>-48.804690543831228</c:v>
                </c:pt>
                <c:pt idx="13">
                  <c:v>-48.47084512987044</c:v>
                </c:pt>
                <c:pt idx="14">
                  <c:v>-48.378444764610421</c:v>
                </c:pt>
                <c:pt idx="15">
                  <c:v>-47.867500000000234</c:v>
                </c:pt>
                <c:pt idx="16">
                  <c:v>-47.419630884740791</c:v>
                </c:pt>
                <c:pt idx="17">
                  <c:v>-46.76288299513012</c:v>
                </c:pt>
                <c:pt idx="18">
                  <c:v>-46.025545779221204</c:v>
                </c:pt>
                <c:pt idx="19">
                  <c:v>-45.077283563311838</c:v>
                </c:pt>
                <c:pt idx="20">
                  <c:v>-43.894615097402941</c:v>
                </c:pt>
                <c:pt idx="21">
                  <c:v>-42.588949107142952</c:v>
                </c:pt>
                <c:pt idx="22">
                  <c:v>-41.282562540584692</c:v>
                </c:pt>
                <c:pt idx="23">
                  <c:v>-40.101788474026478</c:v>
                </c:pt>
                <c:pt idx="24">
                  <c:v>-39.355595008117049</c:v>
                </c:pt>
                <c:pt idx="25">
                  <c:v>-39.058495941558789</c:v>
                </c:pt>
                <c:pt idx="26">
                  <c:v>-39.086925000000107</c:v>
                </c:pt>
                <c:pt idx="27">
                  <c:v>-39.152444683441864</c:v>
                </c:pt>
                <c:pt idx="28">
                  <c:v>-39.308801866883627</c:v>
                </c:pt>
                <c:pt idx="29">
                  <c:v>-39.41810032467545</c:v>
                </c:pt>
                <c:pt idx="30">
                  <c:v>-39.411591883117239</c:v>
                </c:pt>
                <c:pt idx="31">
                  <c:v>-39.296802840909137</c:v>
                </c:pt>
                <c:pt idx="32">
                  <c:v>-39.147035673701495</c:v>
                </c:pt>
                <c:pt idx="33">
                  <c:v>-39.092386607143268</c:v>
                </c:pt>
                <c:pt idx="34">
                  <c:v>-38.965506290584486</c:v>
                </c:pt>
                <c:pt idx="35">
                  <c:v>-38.730304748376909</c:v>
                </c:pt>
                <c:pt idx="36">
                  <c:v>-38.301159456169273</c:v>
                </c:pt>
                <c:pt idx="37">
                  <c:v>-37.724449188311795</c:v>
                </c:pt>
                <c:pt idx="38">
                  <c:v>-36.91575949675358</c:v>
                </c:pt>
                <c:pt idx="39">
                  <c:v>-35.757949228896564</c:v>
                </c:pt>
                <c:pt idx="40">
                  <c:v>-34.091528936688505</c:v>
                </c:pt>
                <c:pt idx="41">
                  <c:v>-31.730868019480891</c:v>
                </c:pt>
                <c:pt idx="42">
                  <c:v>-28.191782751623347</c:v>
                </c:pt>
                <c:pt idx="43">
                  <c:v>-22.138213108766372</c:v>
                </c:pt>
                <c:pt idx="44">
                  <c:v>-9.1199084415587777</c:v>
                </c:pt>
                <c:pt idx="45">
                  <c:v>-19.008238798701306</c:v>
                </c:pt>
                <c:pt idx="46">
                  <c:v>-28.609716030844318</c:v>
                </c:pt>
                <c:pt idx="47">
                  <c:v>-34.055418262987345</c:v>
                </c:pt>
                <c:pt idx="48">
                  <c:v>-37.292136120130365</c:v>
                </c:pt>
                <c:pt idx="49">
                  <c:v>-39.05411087662354</c:v>
                </c:pt>
                <c:pt idx="50">
                  <c:v>-40.010913108766566</c:v>
                </c:pt>
                <c:pt idx="51">
                  <c:v>-40.429297240260198</c:v>
                </c:pt>
                <c:pt idx="52">
                  <c:v>-40.563631371753381</c:v>
                </c:pt>
                <c:pt idx="53">
                  <c:v>-40.622809253247063</c:v>
                </c:pt>
                <c:pt idx="54">
                  <c:v>-40.548046509740658</c:v>
                </c:pt>
                <c:pt idx="55">
                  <c:v>-40.543051866883218</c:v>
                </c:pt>
                <c:pt idx="56">
                  <c:v>-40.310135998376893</c:v>
                </c:pt>
                <c:pt idx="57">
                  <c:v>-39.940720129870542</c:v>
                </c:pt>
                <c:pt idx="58">
                  <c:v>-39.787023011363644</c:v>
                </c:pt>
                <c:pt idx="59">
                  <c:v>-39.443673417207975</c:v>
                </c:pt>
                <c:pt idx="60">
                  <c:v>-39.209498173701661</c:v>
                </c:pt>
                <c:pt idx="61">
                  <c:v>-38.66046420454591</c:v>
                </c:pt>
                <c:pt idx="62">
                  <c:v>-38.183392086039092</c:v>
                </c:pt>
                <c:pt idx="63">
                  <c:v>-37.804942491883388</c:v>
                </c:pt>
                <c:pt idx="64">
                  <c:v>-37.402767897727628</c:v>
                </c:pt>
                <c:pt idx="65">
                  <c:v>-36.866449553571968</c:v>
                </c:pt>
                <c:pt idx="66">
                  <c:v>-36.130499959415715</c:v>
                </c:pt>
                <c:pt idx="67">
                  <c:v>-35.403365990260014</c:v>
                </c:pt>
                <c:pt idx="68">
                  <c:v>-34.496532670454954</c:v>
                </c:pt>
                <c:pt idx="69">
                  <c:v>-33.693019399351151</c:v>
                </c:pt>
                <c:pt idx="70">
                  <c:v>-33.194347524351151</c:v>
                </c:pt>
                <c:pt idx="71">
                  <c:v>-32.999875649351154</c:v>
                </c:pt>
                <c:pt idx="72">
                  <c:v>-34.652871834416118</c:v>
                </c:pt>
                <c:pt idx="73">
                  <c:v>-35.223802840909258</c:v>
                </c:pt>
                <c:pt idx="74">
                  <c:v>-35.506014042207937</c:v>
                </c:pt>
                <c:pt idx="75">
                  <c:v>-35.743687500000334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63-4151-B923-EFA67CCB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04271"/>
        <c:axId val="149917071"/>
      </c:scatterChart>
      <c:valAx>
        <c:axId val="15030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917071"/>
        <c:crosses val="autoZero"/>
        <c:crossBetween val="midCat"/>
      </c:valAx>
      <c:valAx>
        <c:axId val="14991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30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S21 (Dados truncados)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Cavidade c/Rolha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a_rolha!$F$20:$F$90</c:f>
              <c:numCache>
                <c:formatCode>General</c:formatCode>
                <c:ptCount val="71"/>
                <c:pt idx="0">
                  <c:v>2135064935.06493</c:v>
                </c:pt>
                <c:pt idx="1">
                  <c:v>2141358641.35864</c:v>
                </c:pt>
                <c:pt idx="2">
                  <c:v>2147052947.0529399</c:v>
                </c:pt>
                <c:pt idx="3">
                  <c:v>2153046953.0469499</c:v>
                </c:pt>
                <c:pt idx="4">
                  <c:v>2158741258.74125</c:v>
                </c:pt>
                <c:pt idx="5">
                  <c:v>2164435564.4355602</c:v>
                </c:pt>
                <c:pt idx="6">
                  <c:v>2170129870.1298599</c:v>
                </c:pt>
                <c:pt idx="7">
                  <c:v>2175524475.5244699</c:v>
                </c:pt>
                <c:pt idx="8">
                  <c:v>2180919080.9190798</c:v>
                </c:pt>
                <c:pt idx="9">
                  <c:v>2186313686.3136802</c:v>
                </c:pt>
                <c:pt idx="10">
                  <c:v>2191108891.1088901</c:v>
                </c:pt>
                <c:pt idx="11">
                  <c:v>2196203796.2037902</c:v>
                </c:pt>
                <c:pt idx="12">
                  <c:v>2201298701.2986999</c:v>
                </c:pt>
                <c:pt idx="13">
                  <c:v>2206093906.0939002</c:v>
                </c:pt>
                <c:pt idx="14">
                  <c:v>2210589410.5894098</c:v>
                </c:pt>
                <c:pt idx="15">
                  <c:v>2215384615.3846102</c:v>
                </c:pt>
                <c:pt idx="16">
                  <c:v>2219880119.8801098</c:v>
                </c:pt>
                <c:pt idx="17">
                  <c:v>2224375624.3756199</c:v>
                </c:pt>
                <c:pt idx="18">
                  <c:v>2228871128.87112</c:v>
                </c:pt>
                <c:pt idx="19">
                  <c:v>2233366633.3666301</c:v>
                </c:pt>
                <c:pt idx="20">
                  <c:v>2237562437.5624299</c:v>
                </c:pt>
                <c:pt idx="21">
                  <c:v>2241758241.7582402</c:v>
                </c:pt>
                <c:pt idx="22">
                  <c:v>2245654345.6543398</c:v>
                </c:pt>
                <c:pt idx="23">
                  <c:v>2249850149.8501401</c:v>
                </c:pt>
                <c:pt idx="24">
                  <c:v>2253746253.7462502</c:v>
                </c:pt>
                <c:pt idx="25">
                  <c:v>2257642357.6423502</c:v>
                </c:pt>
                <c:pt idx="26">
                  <c:v>2261538461.5384598</c:v>
                </c:pt>
                <c:pt idx="27">
                  <c:v>2265434565.4345598</c:v>
                </c:pt>
                <c:pt idx="28">
                  <c:v>2269030969.0309601</c:v>
                </c:pt>
                <c:pt idx="29">
                  <c:v>2272927072.9270701</c:v>
                </c:pt>
                <c:pt idx="30">
                  <c:v>2276523476.5234699</c:v>
                </c:pt>
                <c:pt idx="31">
                  <c:v>2280419580.41958</c:v>
                </c:pt>
                <c:pt idx="32">
                  <c:v>2284315684.31568</c:v>
                </c:pt>
                <c:pt idx="33">
                  <c:v>2287912087.9120798</c:v>
                </c:pt>
                <c:pt idx="34">
                  <c:v>2291808191.8081899</c:v>
                </c:pt>
                <c:pt idx="35">
                  <c:v>2295404595.4045901</c:v>
                </c:pt>
                <c:pt idx="36">
                  <c:v>2299000999.0009899</c:v>
                </c:pt>
                <c:pt idx="37">
                  <c:v>2302597402.5974002</c:v>
                </c:pt>
                <c:pt idx="38">
                  <c:v>2305894105.8941002</c:v>
                </c:pt>
                <c:pt idx="39">
                  <c:v>2309490509.4905</c:v>
                </c:pt>
                <c:pt idx="40">
                  <c:v>2313086913.0869098</c:v>
                </c:pt>
                <c:pt idx="41">
                  <c:v>2316383616.3836098</c:v>
                </c:pt>
                <c:pt idx="42">
                  <c:v>2319980019.98002</c:v>
                </c:pt>
                <c:pt idx="43">
                  <c:v>2323576423.5764198</c:v>
                </c:pt>
                <c:pt idx="44">
                  <c:v>2326873126.8731198</c:v>
                </c:pt>
                <c:pt idx="45">
                  <c:v>2330169830.1698298</c:v>
                </c:pt>
                <c:pt idx="46">
                  <c:v>2333466533.4665298</c:v>
                </c:pt>
                <c:pt idx="47">
                  <c:v>2336763236.7632298</c:v>
                </c:pt>
                <c:pt idx="48">
                  <c:v>2339760239.7602301</c:v>
                </c:pt>
                <c:pt idx="49">
                  <c:v>2343056943.0569401</c:v>
                </c:pt>
                <c:pt idx="50">
                  <c:v>2346353646.3536401</c:v>
                </c:pt>
                <c:pt idx="51">
                  <c:v>2349350649.3506398</c:v>
                </c:pt>
                <c:pt idx="52">
                  <c:v>2352347652.3476501</c:v>
                </c:pt>
                <c:pt idx="53">
                  <c:v>2355344655.3446498</c:v>
                </c:pt>
                <c:pt idx="54">
                  <c:v>2358341658.34165</c:v>
                </c:pt>
                <c:pt idx="55">
                  <c:v>2361638361.63836</c:v>
                </c:pt>
                <c:pt idx="56">
                  <c:v>2364635364.6353598</c:v>
                </c:pt>
                <c:pt idx="57">
                  <c:v>2367332667.3326602</c:v>
                </c:pt>
                <c:pt idx="58">
                  <c:v>2370629370.6293702</c:v>
                </c:pt>
                <c:pt idx="59">
                  <c:v>2373326673.3266702</c:v>
                </c:pt>
                <c:pt idx="60">
                  <c:v>2376323676.3236699</c:v>
                </c:pt>
                <c:pt idx="61">
                  <c:v>2379020979.0209699</c:v>
                </c:pt>
                <c:pt idx="62">
                  <c:v>2382017982.0179801</c:v>
                </c:pt>
                <c:pt idx="63">
                  <c:v>2384715284.7152801</c:v>
                </c:pt>
                <c:pt idx="64">
                  <c:v>2387412587.41258</c:v>
                </c:pt>
                <c:pt idx="65">
                  <c:v>2390109890.10988</c:v>
                </c:pt>
                <c:pt idx="66">
                  <c:v>2392507492.5074902</c:v>
                </c:pt>
                <c:pt idx="67">
                  <c:v>2395504495.5044899</c:v>
                </c:pt>
                <c:pt idx="68">
                  <c:v>2397902097.9020901</c:v>
                </c:pt>
                <c:pt idx="69">
                  <c:v>2399700299.7002902</c:v>
                </c:pt>
                <c:pt idx="70">
                  <c:v>2399700299.7002902</c:v>
                </c:pt>
              </c:numCache>
            </c:numRef>
          </c:xVal>
          <c:yVal>
            <c:numRef>
              <c:f>a_rolha!$R$20:$R$90</c:f>
              <c:numCache>
                <c:formatCode>General</c:formatCode>
                <c:ptCount val="71"/>
                <c:pt idx="0">
                  <c:v>-49.025524025974299</c:v>
                </c:pt>
                <c:pt idx="1">
                  <c:v>-49.131869764610443</c:v>
                </c:pt>
                <c:pt idx="2">
                  <c:v>-49.016291801948398</c:v>
                </c:pt>
                <c:pt idx="3">
                  <c:v>-46.902872564935194</c:v>
                </c:pt>
                <c:pt idx="4">
                  <c:v>-47.496647727273171</c:v>
                </c:pt>
                <c:pt idx="5">
                  <c:v>-50.967607264610621</c:v>
                </c:pt>
                <c:pt idx="6">
                  <c:v>-49.981232426948552</c:v>
                </c:pt>
                <c:pt idx="7">
                  <c:v>-49.108511363636637</c:v>
                </c:pt>
                <c:pt idx="8">
                  <c:v>-49.410340300324712</c:v>
                </c:pt>
                <c:pt idx="9">
                  <c:v>-49.036900487013312</c:v>
                </c:pt>
                <c:pt idx="10">
                  <c:v>-49.279021347402626</c:v>
                </c:pt>
                <c:pt idx="11">
                  <c:v>-49.114582183441897</c:v>
                </c:pt>
                <c:pt idx="12">
                  <c:v>-48.930114894480631</c:v>
                </c:pt>
                <c:pt idx="13">
                  <c:v>-48.695826379870446</c:v>
                </c:pt>
                <c:pt idx="14">
                  <c:v>-48.026266639610427</c:v>
                </c:pt>
                <c:pt idx="15">
                  <c:v>-47.752368750000237</c:v>
                </c:pt>
                <c:pt idx="16">
                  <c:v>-46.939524634740792</c:v>
                </c:pt>
                <c:pt idx="17">
                  <c:v>-45.873383644480775</c:v>
                </c:pt>
                <c:pt idx="18">
                  <c:v>-44.501620779221213</c:v>
                </c:pt>
                <c:pt idx="19">
                  <c:v>-43.042717288961171</c:v>
                </c:pt>
                <c:pt idx="20">
                  <c:v>-41.127742573052345</c:v>
                </c:pt>
                <c:pt idx="21">
                  <c:v>-39.173320982142911</c:v>
                </c:pt>
                <c:pt idx="22">
                  <c:v>-37.292659415584737</c:v>
                </c:pt>
                <c:pt idx="23">
                  <c:v>-35.674247199675783</c:v>
                </c:pt>
                <c:pt idx="24">
                  <c:v>-34.462801258117089</c:v>
                </c:pt>
                <c:pt idx="25">
                  <c:v>-33.663577191558829</c:v>
                </c:pt>
                <c:pt idx="26">
                  <c:v>-33.174403125000069</c:v>
                </c:pt>
                <c:pt idx="27">
                  <c:v>-32.647732183441818</c:v>
                </c:pt>
                <c:pt idx="28">
                  <c:v>-32.18015564123418</c:v>
                </c:pt>
                <c:pt idx="29">
                  <c:v>-31.471119074675489</c:v>
                </c:pt>
                <c:pt idx="30">
                  <c:v>-30.387667532467898</c:v>
                </c:pt>
                <c:pt idx="31">
                  <c:v>-29.012015340909137</c:v>
                </c:pt>
                <c:pt idx="32">
                  <c:v>-27.286378774350901</c:v>
                </c:pt>
                <c:pt idx="33">
                  <c:v>-25.37588348214323</c:v>
                </c:pt>
                <c:pt idx="34">
                  <c:v>-24.597865665584528</c:v>
                </c:pt>
                <c:pt idx="35">
                  <c:v>-26.671057873376874</c:v>
                </c:pt>
                <c:pt idx="36">
                  <c:v>-30.784112581169278</c:v>
                </c:pt>
                <c:pt idx="37">
                  <c:v>-35.097692288961184</c:v>
                </c:pt>
                <c:pt idx="38">
                  <c:v>-38.047353896104227</c:v>
                </c:pt>
                <c:pt idx="39">
                  <c:v>-40.532971103896607</c:v>
                </c:pt>
                <c:pt idx="40">
                  <c:v>-41.855494561688467</c:v>
                </c:pt>
                <c:pt idx="41">
                  <c:v>-42.523087418831466</c:v>
                </c:pt>
                <c:pt idx="42">
                  <c:v>-42.762873376623347</c:v>
                </c:pt>
                <c:pt idx="43">
                  <c:v>-42.963374959415752</c:v>
                </c:pt>
                <c:pt idx="44">
                  <c:v>-42.993358441558776</c:v>
                </c:pt>
                <c:pt idx="45">
                  <c:v>-42.99701692370131</c:v>
                </c:pt>
                <c:pt idx="46">
                  <c:v>-42.849753530844318</c:v>
                </c:pt>
                <c:pt idx="47">
                  <c:v>-42.536780762987384</c:v>
                </c:pt>
                <c:pt idx="48">
                  <c:v>-42.320155519481006</c:v>
                </c:pt>
                <c:pt idx="49">
                  <c:v>-42.3103265016235</c:v>
                </c:pt>
                <c:pt idx="50">
                  <c:v>-42.081488108766521</c:v>
                </c:pt>
                <c:pt idx="51">
                  <c:v>-41.897890990260244</c:v>
                </c:pt>
                <c:pt idx="52">
                  <c:v>-41.695159496753334</c:v>
                </c:pt>
                <c:pt idx="53">
                  <c:v>-41.532240503247024</c:v>
                </c:pt>
                <c:pt idx="54">
                  <c:v>-41.368143384740662</c:v>
                </c:pt>
                <c:pt idx="55">
                  <c:v>-40.943329991883175</c:v>
                </c:pt>
                <c:pt idx="56">
                  <c:v>-40.998282873376851</c:v>
                </c:pt>
                <c:pt idx="57">
                  <c:v>-40.843067654221159</c:v>
                </c:pt>
                <c:pt idx="58">
                  <c:v>-40.632591761363642</c:v>
                </c:pt>
                <c:pt idx="59">
                  <c:v>-39.975129667207973</c:v>
                </c:pt>
                <c:pt idx="60">
                  <c:v>-40.089923173701656</c:v>
                </c:pt>
                <c:pt idx="61">
                  <c:v>-39.785289204545911</c:v>
                </c:pt>
                <c:pt idx="62">
                  <c:v>-39.378213961039044</c:v>
                </c:pt>
                <c:pt idx="63">
                  <c:v>-38.932733116883348</c:v>
                </c:pt>
                <c:pt idx="64">
                  <c:v>-38.342830397727667</c:v>
                </c:pt>
                <c:pt idx="65">
                  <c:v>-38.070696428571928</c:v>
                </c:pt>
                <c:pt idx="66">
                  <c:v>-37.569381858766363</c:v>
                </c:pt>
                <c:pt idx="67">
                  <c:v>-36.995622240260019</c:v>
                </c:pt>
                <c:pt idx="68">
                  <c:v>-36.413382670454951</c:v>
                </c:pt>
                <c:pt idx="69">
                  <c:v>-35.785531899351156</c:v>
                </c:pt>
                <c:pt idx="70">
                  <c:v>-35.28470689935115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6-4B08-9B46-15571225B295}"/>
            </c:ext>
          </c:extLst>
        </c:ser>
        <c:ser>
          <c:idx val="1"/>
          <c:order val="1"/>
          <c:tx>
            <c:v>Cavidade Vazia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a_empty!$F$20:$F$95</c:f>
              <c:numCache>
                <c:formatCode>General</c:formatCode>
                <c:ptCount val="76"/>
                <c:pt idx="0">
                  <c:v>2135064935.06493</c:v>
                </c:pt>
                <c:pt idx="1">
                  <c:v>2141058941.0589399</c:v>
                </c:pt>
                <c:pt idx="2">
                  <c:v>2147352647.3526399</c:v>
                </c:pt>
                <c:pt idx="3">
                  <c:v>2153046953.0469499</c:v>
                </c:pt>
                <c:pt idx="4">
                  <c:v>2158741258.74125</c:v>
                </c:pt>
                <c:pt idx="5">
                  <c:v>2164435564.4355602</c:v>
                </c:pt>
                <c:pt idx="6">
                  <c:v>2170129870.1298599</c:v>
                </c:pt>
                <c:pt idx="7">
                  <c:v>2175524475.5244699</c:v>
                </c:pt>
                <c:pt idx="8">
                  <c:v>2180919080.9190798</c:v>
                </c:pt>
                <c:pt idx="9">
                  <c:v>2186013986.0139799</c:v>
                </c:pt>
                <c:pt idx="10">
                  <c:v>2191108891.1088901</c:v>
                </c:pt>
                <c:pt idx="11">
                  <c:v>2196203796.2037902</c:v>
                </c:pt>
                <c:pt idx="12">
                  <c:v>2200999000.9990001</c:v>
                </c:pt>
                <c:pt idx="13">
                  <c:v>2206093906.0939002</c:v>
                </c:pt>
                <c:pt idx="14">
                  <c:v>2210589410.5894098</c:v>
                </c:pt>
                <c:pt idx="15">
                  <c:v>2215384615.3846102</c:v>
                </c:pt>
                <c:pt idx="16">
                  <c:v>2219880119.8801098</c:v>
                </c:pt>
                <c:pt idx="17">
                  <c:v>2224675324.6753201</c:v>
                </c:pt>
                <c:pt idx="18">
                  <c:v>2228871128.87112</c:v>
                </c:pt>
                <c:pt idx="19">
                  <c:v>2233066933.0669298</c:v>
                </c:pt>
                <c:pt idx="20">
                  <c:v>2237262737.2627301</c:v>
                </c:pt>
                <c:pt idx="21">
                  <c:v>2241758241.7582402</c:v>
                </c:pt>
                <c:pt idx="22">
                  <c:v>2245654345.6543398</c:v>
                </c:pt>
                <c:pt idx="23">
                  <c:v>2249550449.5504398</c:v>
                </c:pt>
                <c:pt idx="24">
                  <c:v>2253746253.7462502</c:v>
                </c:pt>
                <c:pt idx="25">
                  <c:v>2257642357.6423502</c:v>
                </c:pt>
                <c:pt idx="26">
                  <c:v>2261538461.5384598</c:v>
                </c:pt>
                <c:pt idx="27">
                  <c:v>2265434565.4345598</c:v>
                </c:pt>
                <c:pt idx="28">
                  <c:v>2269330669.3306599</c:v>
                </c:pt>
                <c:pt idx="29">
                  <c:v>2272927072.9270701</c:v>
                </c:pt>
                <c:pt idx="30">
                  <c:v>2276823176.8231702</c:v>
                </c:pt>
                <c:pt idx="31">
                  <c:v>2280419580.41958</c:v>
                </c:pt>
                <c:pt idx="32">
                  <c:v>2284015984.0159798</c:v>
                </c:pt>
                <c:pt idx="33">
                  <c:v>2287912087.9120798</c:v>
                </c:pt>
                <c:pt idx="34">
                  <c:v>2291808191.8081899</c:v>
                </c:pt>
                <c:pt idx="35">
                  <c:v>2295404595.4045901</c:v>
                </c:pt>
                <c:pt idx="36">
                  <c:v>2299000999.0009899</c:v>
                </c:pt>
                <c:pt idx="37">
                  <c:v>2302297702.2976999</c:v>
                </c:pt>
                <c:pt idx="38">
                  <c:v>2306193806.1938</c:v>
                </c:pt>
                <c:pt idx="39">
                  <c:v>2309490509.4905</c:v>
                </c:pt>
                <c:pt idx="40">
                  <c:v>2313086913.0869098</c:v>
                </c:pt>
                <c:pt idx="41">
                  <c:v>2316683316.68331</c:v>
                </c:pt>
                <c:pt idx="42">
                  <c:v>2319980019.98002</c:v>
                </c:pt>
                <c:pt idx="43">
                  <c:v>2323276723.27672</c:v>
                </c:pt>
                <c:pt idx="44">
                  <c:v>2326873126.8731198</c:v>
                </c:pt>
                <c:pt idx="45">
                  <c:v>2330169830.1698298</c:v>
                </c:pt>
                <c:pt idx="46">
                  <c:v>2333466533.4665298</c:v>
                </c:pt>
                <c:pt idx="47">
                  <c:v>2336763236.7632298</c:v>
                </c:pt>
                <c:pt idx="48">
                  <c:v>2340059940.0599298</c:v>
                </c:pt>
                <c:pt idx="49">
                  <c:v>2343056943.0569401</c:v>
                </c:pt>
                <c:pt idx="50">
                  <c:v>2346353646.3536401</c:v>
                </c:pt>
                <c:pt idx="51">
                  <c:v>2349350649.3506398</c:v>
                </c:pt>
                <c:pt idx="52">
                  <c:v>2352347652.3476501</c:v>
                </c:pt>
                <c:pt idx="53">
                  <c:v>2355344655.3446498</c:v>
                </c:pt>
                <c:pt idx="54">
                  <c:v>2358341658.34165</c:v>
                </c:pt>
                <c:pt idx="55">
                  <c:v>2361638361.63836</c:v>
                </c:pt>
                <c:pt idx="56">
                  <c:v>2364635364.6353598</c:v>
                </c:pt>
                <c:pt idx="57">
                  <c:v>2367632367.63236</c:v>
                </c:pt>
                <c:pt idx="58">
                  <c:v>2370629370.6293702</c:v>
                </c:pt>
                <c:pt idx="59">
                  <c:v>2373326673.3266702</c:v>
                </c:pt>
                <c:pt idx="60">
                  <c:v>2376323676.3236699</c:v>
                </c:pt>
                <c:pt idx="61">
                  <c:v>2379020979.0209699</c:v>
                </c:pt>
                <c:pt idx="62">
                  <c:v>2382017982.0179801</c:v>
                </c:pt>
                <c:pt idx="63">
                  <c:v>2384715284.7152801</c:v>
                </c:pt>
                <c:pt idx="64">
                  <c:v>2387412587.41258</c:v>
                </c:pt>
                <c:pt idx="65">
                  <c:v>2390109890.10988</c:v>
                </c:pt>
                <c:pt idx="66">
                  <c:v>2392807192.8071899</c:v>
                </c:pt>
                <c:pt idx="67">
                  <c:v>2395504495.5044899</c:v>
                </c:pt>
                <c:pt idx="68">
                  <c:v>2397902097.9020901</c:v>
                </c:pt>
                <c:pt idx="69">
                  <c:v>2399700299.7002902</c:v>
                </c:pt>
                <c:pt idx="70">
                  <c:v>2399700299.7002902</c:v>
                </c:pt>
                <c:pt idx="71">
                  <c:v>2399700299.7002902</c:v>
                </c:pt>
                <c:pt idx="72">
                  <c:v>2369730269.7302599</c:v>
                </c:pt>
                <c:pt idx="73">
                  <c:v>2372727272.7272701</c:v>
                </c:pt>
                <c:pt idx="74">
                  <c:v>2373326673.3266702</c:v>
                </c:pt>
                <c:pt idx="75">
                  <c:v>2376923076.92307</c:v>
                </c:pt>
              </c:numCache>
            </c:numRef>
          </c:xVal>
          <c:yVal>
            <c:numRef>
              <c:f>a_empty!$R$20:$R$90</c:f>
              <c:numCache>
                <c:formatCode>General</c:formatCode>
                <c:ptCount val="71"/>
                <c:pt idx="0">
                  <c:v>-49.137039650974302</c:v>
                </c:pt>
                <c:pt idx="1">
                  <c:v>-49.266851663961084</c:v>
                </c:pt>
                <c:pt idx="2">
                  <c:v>-49.201069277597789</c:v>
                </c:pt>
                <c:pt idx="3">
                  <c:v>-49.176531939935231</c:v>
                </c:pt>
                <c:pt idx="4">
                  <c:v>-49.479188352273134</c:v>
                </c:pt>
                <c:pt idx="5">
                  <c:v>-49.99642601461062</c:v>
                </c:pt>
                <c:pt idx="6">
                  <c:v>-43.748098051948588</c:v>
                </c:pt>
                <c:pt idx="7">
                  <c:v>-44.325567613636679</c:v>
                </c:pt>
                <c:pt idx="8">
                  <c:v>-49.727946550324717</c:v>
                </c:pt>
                <c:pt idx="9">
                  <c:v>-49.30553863636392</c:v>
                </c:pt>
                <c:pt idx="10">
                  <c:v>-49.120868222402663</c:v>
                </c:pt>
                <c:pt idx="11">
                  <c:v>-48.86217905844186</c:v>
                </c:pt>
                <c:pt idx="12">
                  <c:v>-48.804690543831228</c:v>
                </c:pt>
                <c:pt idx="13">
                  <c:v>-48.47084512987044</c:v>
                </c:pt>
                <c:pt idx="14">
                  <c:v>-48.378444764610421</c:v>
                </c:pt>
                <c:pt idx="15">
                  <c:v>-47.867500000000234</c:v>
                </c:pt>
                <c:pt idx="16">
                  <c:v>-47.419630884740791</c:v>
                </c:pt>
                <c:pt idx="17">
                  <c:v>-46.76288299513012</c:v>
                </c:pt>
                <c:pt idx="18">
                  <c:v>-46.025545779221204</c:v>
                </c:pt>
                <c:pt idx="19">
                  <c:v>-45.077283563311838</c:v>
                </c:pt>
                <c:pt idx="20">
                  <c:v>-43.894615097402941</c:v>
                </c:pt>
                <c:pt idx="21">
                  <c:v>-42.588949107142952</c:v>
                </c:pt>
                <c:pt idx="22">
                  <c:v>-41.282562540584692</c:v>
                </c:pt>
                <c:pt idx="23">
                  <c:v>-40.101788474026478</c:v>
                </c:pt>
                <c:pt idx="24">
                  <c:v>-39.355595008117049</c:v>
                </c:pt>
                <c:pt idx="25">
                  <c:v>-39.058495941558789</c:v>
                </c:pt>
                <c:pt idx="26">
                  <c:v>-39.086925000000107</c:v>
                </c:pt>
                <c:pt idx="27">
                  <c:v>-39.152444683441864</c:v>
                </c:pt>
                <c:pt idx="28">
                  <c:v>-39.308801866883627</c:v>
                </c:pt>
                <c:pt idx="29">
                  <c:v>-39.41810032467545</c:v>
                </c:pt>
                <c:pt idx="30">
                  <c:v>-39.411591883117239</c:v>
                </c:pt>
                <c:pt idx="31">
                  <c:v>-39.296802840909137</c:v>
                </c:pt>
                <c:pt idx="32">
                  <c:v>-39.147035673701495</c:v>
                </c:pt>
                <c:pt idx="33">
                  <c:v>-39.092386607143268</c:v>
                </c:pt>
                <c:pt idx="34">
                  <c:v>-38.965506290584486</c:v>
                </c:pt>
                <c:pt idx="35">
                  <c:v>-38.730304748376909</c:v>
                </c:pt>
                <c:pt idx="36">
                  <c:v>-38.301159456169273</c:v>
                </c:pt>
                <c:pt idx="37">
                  <c:v>-37.724449188311795</c:v>
                </c:pt>
                <c:pt idx="38">
                  <c:v>-36.91575949675358</c:v>
                </c:pt>
                <c:pt idx="39">
                  <c:v>-35.757949228896564</c:v>
                </c:pt>
                <c:pt idx="40">
                  <c:v>-34.091528936688505</c:v>
                </c:pt>
                <c:pt idx="41">
                  <c:v>-31.730868019480891</c:v>
                </c:pt>
                <c:pt idx="42">
                  <c:v>-28.191782751623347</c:v>
                </c:pt>
                <c:pt idx="43">
                  <c:v>-22.138213108766372</c:v>
                </c:pt>
                <c:pt idx="44">
                  <c:v>-9.1199084415587777</c:v>
                </c:pt>
                <c:pt idx="45">
                  <c:v>-19.008238798701306</c:v>
                </c:pt>
                <c:pt idx="46">
                  <c:v>-28.609716030844318</c:v>
                </c:pt>
                <c:pt idx="47">
                  <c:v>-34.055418262987345</c:v>
                </c:pt>
                <c:pt idx="48">
                  <c:v>-37.292136120130365</c:v>
                </c:pt>
                <c:pt idx="49">
                  <c:v>-39.05411087662354</c:v>
                </c:pt>
                <c:pt idx="50">
                  <c:v>-40.010913108766566</c:v>
                </c:pt>
                <c:pt idx="51">
                  <c:v>-40.429297240260198</c:v>
                </c:pt>
                <c:pt idx="52">
                  <c:v>-40.563631371753381</c:v>
                </c:pt>
                <c:pt idx="53">
                  <c:v>-40.622809253247063</c:v>
                </c:pt>
                <c:pt idx="54">
                  <c:v>-40.548046509740658</c:v>
                </c:pt>
                <c:pt idx="55">
                  <c:v>-40.543051866883218</c:v>
                </c:pt>
                <c:pt idx="56">
                  <c:v>-40.310135998376893</c:v>
                </c:pt>
                <c:pt idx="57">
                  <c:v>-39.940720129870542</c:v>
                </c:pt>
                <c:pt idx="58">
                  <c:v>-39.787023011363644</c:v>
                </c:pt>
                <c:pt idx="59">
                  <c:v>-39.443673417207975</c:v>
                </c:pt>
                <c:pt idx="60">
                  <c:v>-39.209498173701661</c:v>
                </c:pt>
                <c:pt idx="61">
                  <c:v>-38.66046420454591</c:v>
                </c:pt>
                <c:pt idx="62">
                  <c:v>-38.183392086039092</c:v>
                </c:pt>
                <c:pt idx="63">
                  <c:v>-37.804942491883388</c:v>
                </c:pt>
                <c:pt idx="64">
                  <c:v>-37.402767897727628</c:v>
                </c:pt>
                <c:pt idx="65">
                  <c:v>-36.866449553571968</c:v>
                </c:pt>
                <c:pt idx="66">
                  <c:v>-36.130499959415715</c:v>
                </c:pt>
                <c:pt idx="67">
                  <c:v>-35.403365990260014</c:v>
                </c:pt>
                <c:pt idx="68">
                  <c:v>-34.496532670454954</c:v>
                </c:pt>
                <c:pt idx="69">
                  <c:v>-33.693019399351151</c:v>
                </c:pt>
                <c:pt idx="70">
                  <c:v>-33.194347524351151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6-4B08-9B46-15571225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53999"/>
        <c:axId val="405236479"/>
      </c:scatterChart>
      <c:valAx>
        <c:axId val="5019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Frequência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5236479"/>
        <c:crosses val="autoZero"/>
        <c:crossBetween val="midCat"/>
      </c:valAx>
      <c:valAx>
        <c:axId val="4052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195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17</xdr:row>
      <xdr:rowOff>123825</xdr:rowOff>
    </xdr:from>
    <xdr:to>
      <xdr:col>21</xdr:col>
      <xdr:colOff>38100</xdr:colOff>
      <xdr:row>37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C30427-2707-C05D-5A89-49DBC6883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561974</xdr:colOff>
      <xdr:row>12</xdr:row>
      <xdr:rowOff>38100</xdr:rowOff>
    </xdr:from>
    <xdr:to>
      <xdr:col>9</xdr:col>
      <xdr:colOff>504824</xdr:colOff>
      <xdr:row>34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711029-6893-56E4-60B6-999C0CC5D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</xdr:row>
      <xdr:rowOff>176212</xdr:rowOff>
    </xdr:from>
    <xdr:to>
      <xdr:col>20</xdr:col>
      <xdr:colOff>381000</xdr:colOff>
      <xdr:row>21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5AF21E-AA3E-5A38-2012-489B3BD9D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5</xdr:row>
      <xdr:rowOff>104775</xdr:rowOff>
    </xdr:from>
    <xdr:to>
      <xdr:col>18</xdr:col>
      <xdr:colOff>466725</xdr:colOff>
      <xdr:row>29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750564-363C-601D-5266-EF4F36AF9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133350</xdr:rowOff>
    </xdr:from>
    <xdr:to>
      <xdr:col>8</xdr:col>
      <xdr:colOff>495300</xdr:colOff>
      <xdr:row>18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441133-5777-414F-A88E-B0C45A265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514351</xdr:colOff>
      <xdr:row>0</xdr:row>
      <xdr:rowOff>171451</xdr:rowOff>
    </xdr:from>
    <xdr:to>
      <xdr:col>17</xdr:col>
      <xdr:colOff>590551</xdr:colOff>
      <xdr:row>18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C21E68-462B-4A9A-A369-E2E8C21F2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504825</xdr:colOff>
      <xdr:row>18</xdr:row>
      <xdr:rowOff>57150</xdr:rowOff>
    </xdr:from>
    <xdr:to>
      <xdr:col>17</xdr:col>
      <xdr:colOff>542924</xdr:colOff>
      <xdr:row>37</xdr:row>
      <xdr:rowOff>23811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AC090F-89C1-4487-8D2C-72AFFB8EF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28575</xdr:colOff>
      <xdr:row>8</xdr:row>
      <xdr:rowOff>104775</xdr:rowOff>
    </xdr:from>
    <xdr:to>
      <xdr:col>28</xdr:col>
      <xdr:colOff>571500</xdr:colOff>
      <xdr:row>31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4E1D4B1-2710-4BEE-ABB7-00C2719E6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05E29C0E-9B44-4589-B1B5-28D0234DA75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F6F2812E-DB37-4C40-895C-3A2DEC6E8B7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53F6121-B019-4E0E-A7D9-490F3B54486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484028-53A9-4963-BF91-BFDA381B6871}" name="a_rolha" displayName="a_rolha" ref="A1:D101" tableType="queryTable" totalsRowShown="0">
  <autoFilter ref="A1:D101" xr:uid="{4E484028-53A9-4963-BF91-BFDA381B6871}"/>
  <tableColumns count="4">
    <tableColumn id="1" xr3:uid="{658CAA8A-87E2-42A2-9DFF-88EBBB5A3C50}" uniqueName="1" name="Column1" queryTableFieldId="1" dataDxfId="11"/>
    <tableColumn id="2" xr3:uid="{9606A935-3A27-4134-B389-781426656DD7}" uniqueName="2" name="Column2" queryTableFieldId="2" dataDxfId="10"/>
    <tableColumn id="3" xr3:uid="{E9A76E59-90FB-4B76-94ED-FEA32587C390}" uniqueName="3" name="Column3" queryTableFieldId="3" dataDxfId="9"/>
    <tableColumn id="4" xr3:uid="{A3ED2C9B-CE55-4010-9385-E3A4C374B7BD}" uniqueName="4" name="Column4" queryTableFieldId="4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371719-FFC3-4545-B4D6-5E6BE51DC51C}" name="b" displayName="b" ref="A1:D101" tableType="queryTable" totalsRowShown="0">
  <autoFilter ref="A1:D101" xr:uid="{77371719-FFC3-4545-B4D6-5E6BE51DC51C}"/>
  <tableColumns count="4">
    <tableColumn id="1" xr3:uid="{C6398289-E7B2-49F0-92CA-24C14109B5C2}" uniqueName="1" name="Column1" queryTableFieldId="1" dataDxfId="7"/>
    <tableColumn id="2" xr3:uid="{D1831059-FD57-4F97-91E3-106A13FAB3D7}" uniqueName="2" name="Column2" queryTableFieldId="2" dataDxfId="6"/>
    <tableColumn id="3" xr3:uid="{883E7C57-084B-4A08-8A43-76B82E592638}" uniqueName="3" name="Column3" queryTableFieldId="3" dataDxfId="5"/>
    <tableColumn id="4" xr3:uid="{20ABBE8E-A3E1-447A-8D3F-63B72CA280EE}" uniqueName="4" name="Column4" queryTableFieldId="4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928E7B-D20A-4DE1-B6BB-B6F37DA4C05A}" name="a_empty" displayName="a_empty" ref="A1:D101" tableType="queryTable" totalsRowShown="0">
  <autoFilter ref="A1:D101" xr:uid="{8B928E7B-D20A-4DE1-B6BB-B6F37DA4C05A}"/>
  <tableColumns count="4">
    <tableColumn id="1" xr3:uid="{0C0463A3-3FC8-4B61-8AA1-5F102FD17ECB}" uniqueName="1" name="Column1" queryTableFieldId="1" dataDxfId="3"/>
    <tableColumn id="2" xr3:uid="{55A6E45B-78E3-4FDA-9116-CB14342F8376}" uniqueName="2" name="Column2" queryTableFieldId="2" dataDxfId="2"/>
    <tableColumn id="3" xr3:uid="{A541D26E-3564-4824-9CDD-8EED119498AF}" uniqueName="3" name="Column3" queryTableFieldId="3" dataDxfId="1"/>
    <tableColumn id="4" xr3:uid="{96F47342-1A33-4ADD-88BC-A97A240CC685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D33F-C4C3-45E2-893E-37E8EBDF4624}">
  <dimension ref="A1:V101"/>
  <sheetViews>
    <sheetView workbookViewId="0">
      <selection activeCell="P5" sqref="P5"/>
    </sheetView>
  </sheetViews>
  <sheetFormatPr defaultRowHeight="15" x14ac:dyDescent="0.25"/>
  <cols>
    <col min="1" max="1" width="25.140625" bestFit="1" customWidth="1"/>
    <col min="2" max="2" width="24.85546875" bestFit="1" customWidth="1"/>
    <col min="3" max="4" width="25.140625" bestFit="1" customWidth="1"/>
    <col min="6" max="6" width="11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F1" t="s">
        <v>392</v>
      </c>
      <c r="G1" t="s">
        <v>393</v>
      </c>
      <c r="H1" t="s">
        <v>394</v>
      </c>
      <c r="I1" t="s">
        <v>395</v>
      </c>
      <c r="K1" t="s">
        <v>742</v>
      </c>
      <c r="M1" t="s">
        <v>745</v>
      </c>
      <c r="O1">
        <f>1.6/65</f>
        <v>2.4615384615384615E-2</v>
      </c>
      <c r="P1" t="s">
        <v>743</v>
      </c>
      <c r="Q1" t="s">
        <v>744</v>
      </c>
      <c r="R1" t="s">
        <v>740</v>
      </c>
    </row>
    <row r="2" spans="1:22" x14ac:dyDescent="0.25">
      <c r="A2" t="s">
        <v>396</v>
      </c>
      <c r="B2" t="s">
        <v>397</v>
      </c>
      <c r="C2" t="s">
        <v>6</v>
      </c>
      <c r="D2" t="s">
        <v>398</v>
      </c>
      <c r="F2">
        <f>a_rolha[[#This Row],[Column1]]*1</f>
        <v>2344555444.5554399</v>
      </c>
      <c r="G2">
        <f>a_rolha[[#This Row],[Column2]]*1</f>
        <v>0.57497900000000002</v>
      </c>
      <c r="H2">
        <f>a_rolha[[#This Row],[Column3]]*1</f>
        <v>0</v>
      </c>
      <c r="I2">
        <f>a_rolha[[#This Row],[Column4]]*1</f>
        <v>1.19999999999999E-6</v>
      </c>
      <c r="K2">
        <f>4.27-1.23*F2/POWER(10,9)</f>
        <v>1.3861968031968086</v>
      </c>
      <c r="M2">
        <f>G2/K2</f>
        <v>0.41478886596333175</v>
      </c>
      <c r="P2">
        <f>G2/$O$1</f>
        <v>23.358521875000001</v>
      </c>
      <c r="Q2">
        <f>K2/$O$1</f>
        <v>56.314245129870351</v>
      </c>
      <c r="R2" s="2">
        <f>P2-Q2</f>
        <v>-32.95572325487035</v>
      </c>
    </row>
    <row r="3" spans="1:22" x14ac:dyDescent="0.25">
      <c r="A3" t="s">
        <v>399</v>
      </c>
      <c r="B3" t="s">
        <v>400</v>
      </c>
      <c r="C3" t="s">
        <v>10</v>
      </c>
      <c r="D3" t="s">
        <v>401</v>
      </c>
      <c r="F3">
        <f>a_rolha[[#This Row],[Column1]]*1</f>
        <v>2272027972.0279698</v>
      </c>
      <c r="G3">
        <f>a_rolha[[#This Row],[Column2]]*1</f>
        <v>0.52115599999999895</v>
      </c>
      <c r="H3">
        <f>a_rolha[[#This Row],[Column3]]*1</f>
        <v>1</v>
      </c>
      <c r="I3">
        <f>a_rolha[[#This Row],[Column4]]*1</f>
        <v>0.1000023</v>
      </c>
      <c r="K3">
        <f t="shared" ref="K3:K66" si="0">4.27-1.23*F3/POWER(10,9)</f>
        <v>1.4754055944055966</v>
      </c>
      <c r="M3">
        <f t="shared" ref="M3:M66" si="1">G3/K3</f>
        <v>0.35322897105453871</v>
      </c>
      <c r="P3">
        <f t="shared" ref="P3:P66" si="2">G3/$O$1</f>
        <v>21.171962499999957</v>
      </c>
      <c r="Q3">
        <f t="shared" ref="Q3:Q66" si="3">K3/$O$1</f>
        <v>59.938352272727364</v>
      </c>
      <c r="R3">
        <f t="shared" ref="R3:R66" si="4">P3-Q3</f>
        <v>-38.766389772727408</v>
      </c>
      <c r="V3" s="2"/>
    </row>
    <row r="4" spans="1:22" x14ac:dyDescent="0.25">
      <c r="A4" t="s">
        <v>402</v>
      </c>
      <c r="B4" t="s">
        <v>403</v>
      </c>
      <c r="C4" t="s">
        <v>14</v>
      </c>
      <c r="D4" t="s">
        <v>404</v>
      </c>
      <c r="F4">
        <f>a_rolha[[#This Row],[Column1]]*1</f>
        <v>2373926073.9260702</v>
      </c>
      <c r="G4">
        <f>a_rolha[[#This Row],[Column2]]*1</f>
        <v>0.442691</v>
      </c>
      <c r="H4">
        <f>a_rolha[[#This Row],[Column3]]*1</f>
        <v>2</v>
      </c>
      <c r="I4">
        <f>a_rolha[[#This Row],[Column4]]*1</f>
        <v>0.20000560000000001</v>
      </c>
      <c r="K4">
        <f t="shared" si="0"/>
        <v>1.3500709290709332</v>
      </c>
      <c r="M4">
        <f t="shared" si="1"/>
        <v>0.32790203126930739</v>
      </c>
      <c r="P4">
        <f t="shared" si="2"/>
        <v>17.984321874999999</v>
      </c>
      <c r="Q4">
        <f t="shared" si="3"/>
        <v>54.846631493506663</v>
      </c>
      <c r="R4">
        <f t="shared" si="4"/>
        <v>-36.862309618506664</v>
      </c>
    </row>
    <row r="5" spans="1:22" x14ac:dyDescent="0.25">
      <c r="A5" t="s">
        <v>405</v>
      </c>
      <c r="B5" t="s">
        <v>406</v>
      </c>
      <c r="C5" t="s">
        <v>18</v>
      </c>
      <c r="D5" t="s">
        <v>407</v>
      </c>
      <c r="F5">
        <f>a_rolha[[#This Row],[Column1]]*1</f>
        <v>2183316683.31668</v>
      </c>
      <c r="G5">
        <f>a_rolha[[#This Row],[Column2]]*1</f>
        <v>0.41585699999999898</v>
      </c>
      <c r="H5">
        <f>a_rolha[[#This Row],[Column3]]*1</f>
        <v>3</v>
      </c>
      <c r="I5">
        <f>a_rolha[[#This Row],[Column4]]*1</f>
        <v>0.29999599999999899</v>
      </c>
      <c r="J5" s="2"/>
      <c r="K5">
        <f t="shared" si="0"/>
        <v>1.5845204795204832</v>
      </c>
      <c r="M5">
        <f t="shared" si="1"/>
        <v>0.26244974765226642</v>
      </c>
      <c r="P5" s="2">
        <f t="shared" si="2"/>
        <v>16.894190624999958</v>
      </c>
      <c r="Q5">
        <f t="shared" si="3"/>
        <v>64.371144480519632</v>
      </c>
      <c r="R5">
        <f t="shared" si="4"/>
        <v>-47.476953855519675</v>
      </c>
    </row>
    <row r="6" spans="1:22" x14ac:dyDescent="0.25">
      <c r="A6" t="s">
        <v>408</v>
      </c>
      <c r="B6" t="s">
        <v>409</v>
      </c>
      <c r="C6" t="s">
        <v>22</v>
      </c>
      <c r="D6" t="s">
        <v>410</v>
      </c>
      <c r="F6">
        <f>a_rolha[[#This Row],[Column1]]*1</f>
        <v>2372127872.1278701</v>
      </c>
      <c r="G6">
        <f>a_rolha[[#This Row],[Column2]]*1</f>
        <v>0.41281899999999899</v>
      </c>
      <c r="H6">
        <f>a_rolha[[#This Row],[Column3]]*1</f>
        <v>4</v>
      </c>
      <c r="I6">
        <f>a_rolha[[#This Row],[Column4]]*1</f>
        <v>0.39999899999999899</v>
      </c>
      <c r="K6">
        <f t="shared" si="0"/>
        <v>1.3522827172827192</v>
      </c>
      <c r="M6">
        <f t="shared" si="1"/>
        <v>0.30527566072094647</v>
      </c>
      <c r="P6">
        <f t="shared" si="2"/>
        <v>16.770771874999959</v>
      </c>
      <c r="Q6">
        <f t="shared" si="3"/>
        <v>54.936485389610468</v>
      </c>
      <c r="R6">
        <f t="shared" si="4"/>
        <v>-38.165713514610509</v>
      </c>
    </row>
    <row r="7" spans="1:22" x14ac:dyDescent="0.25">
      <c r="A7" t="s">
        <v>411</v>
      </c>
      <c r="B7" t="s">
        <v>412</v>
      </c>
      <c r="C7" t="s">
        <v>26</v>
      </c>
      <c r="D7" t="s">
        <v>413</v>
      </c>
      <c r="F7">
        <f>a_rolha[[#This Row],[Column1]]*1</f>
        <v>2339160839.16083</v>
      </c>
      <c r="G7">
        <f>a_rolha[[#This Row],[Column2]]*1</f>
        <v>0.406525999999999</v>
      </c>
      <c r="H7">
        <f>a_rolha[[#This Row],[Column3]]*1</f>
        <v>5</v>
      </c>
      <c r="I7">
        <f>a_rolha[[#This Row],[Column4]]*1</f>
        <v>0.49999900000000003</v>
      </c>
      <c r="K7">
        <f t="shared" si="0"/>
        <v>1.3928321678321787</v>
      </c>
      <c r="M7">
        <f t="shared" si="1"/>
        <v>0.29187005397263416</v>
      </c>
      <c r="P7">
        <f t="shared" si="2"/>
        <v>16.51511874999996</v>
      </c>
      <c r="Q7">
        <f t="shared" si="3"/>
        <v>56.583806818182261</v>
      </c>
      <c r="R7">
        <f t="shared" si="4"/>
        <v>-40.068688068182297</v>
      </c>
    </row>
    <row r="8" spans="1:22" x14ac:dyDescent="0.25">
      <c r="A8" t="s">
        <v>145</v>
      </c>
      <c r="B8" t="s">
        <v>414</v>
      </c>
      <c r="C8" t="s">
        <v>30</v>
      </c>
      <c r="D8" t="s">
        <v>415</v>
      </c>
      <c r="F8">
        <f>a_rolha[[#This Row],[Column1]]*1</f>
        <v>2228871128.87112</v>
      </c>
      <c r="G8">
        <f>a_rolha[[#This Row],[Column2]]*1</f>
        <v>0.422148999999999</v>
      </c>
      <c r="H8">
        <f>a_rolha[[#This Row],[Column3]]*1</f>
        <v>6</v>
      </c>
      <c r="I8">
        <f>a_rolha[[#This Row],[Column4]]*1</f>
        <v>0.60000100000000001</v>
      </c>
      <c r="K8">
        <f t="shared" si="0"/>
        <v>1.5284885114885221</v>
      </c>
      <c r="M8">
        <f t="shared" si="1"/>
        <v>0.27618722471710844</v>
      </c>
      <c r="P8">
        <f t="shared" si="2"/>
        <v>17.149803124999959</v>
      </c>
      <c r="Q8">
        <f t="shared" si="3"/>
        <v>62.09484577922121</v>
      </c>
      <c r="R8">
        <f t="shared" si="4"/>
        <v>-44.945042654221254</v>
      </c>
    </row>
    <row r="9" spans="1:22" x14ac:dyDescent="0.25">
      <c r="A9" t="s">
        <v>416</v>
      </c>
      <c r="B9" t="s">
        <v>417</v>
      </c>
      <c r="C9" t="s">
        <v>34</v>
      </c>
      <c r="D9" t="s">
        <v>418</v>
      </c>
      <c r="F9">
        <f>a_rolha[[#This Row],[Column1]]*1</f>
        <v>2107792207.7922001</v>
      </c>
      <c r="G9">
        <f>a_rolha[[#This Row],[Column2]]*1</f>
        <v>0.42933199999999899</v>
      </c>
      <c r="H9">
        <f>a_rolha[[#This Row],[Column3]]*1</f>
        <v>7</v>
      </c>
      <c r="I9">
        <f>a_rolha[[#This Row],[Column4]]*1</f>
        <v>0.70000099999999899</v>
      </c>
      <c r="K9">
        <f t="shared" si="0"/>
        <v>1.6774155844155936</v>
      </c>
      <c r="M9">
        <f t="shared" si="1"/>
        <v>0.25594849838573364</v>
      </c>
      <c r="P9">
        <f t="shared" si="2"/>
        <v>17.441612499999959</v>
      </c>
      <c r="Q9">
        <f t="shared" si="3"/>
        <v>68.145008116883488</v>
      </c>
      <c r="R9">
        <f t="shared" si="4"/>
        <v>-50.703395616883526</v>
      </c>
    </row>
    <row r="10" spans="1:22" x14ac:dyDescent="0.25">
      <c r="A10" t="s">
        <v>36</v>
      </c>
      <c r="B10" t="s">
        <v>419</v>
      </c>
      <c r="C10" t="s">
        <v>38</v>
      </c>
      <c r="D10" t="s">
        <v>420</v>
      </c>
      <c r="F10">
        <f>a_rolha[[#This Row],[Column1]]*1</f>
        <v>2100599400.5994</v>
      </c>
      <c r="G10">
        <f>a_rolha[[#This Row],[Column2]]*1</f>
        <v>0.42801699999999898</v>
      </c>
      <c r="H10">
        <f>a_rolha[[#This Row],[Column3]]*1</f>
        <v>8</v>
      </c>
      <c r="I10">
        <f>a_rolha[[#This Row],[Column4]]*1</f>
        <v>0.8</v>
      </c>
      <c r="K10">
        <f t="shared" si="0"/>
        <v>1.6862627372627372</v>
      </c>
      <c r="M10">
        <f t="shared" si="1"/>
        <v>0.25382580694084894</v>
      </c>
      <c r="P10">
        <f t="shared" si="2"/>
        <v>17.388190624999957</v>
      </c>
      <c r="Q10">
        <f t="shared" si="3"/>
        <v>68.504423701298705</v>
      </c>
      <c r="R10">
        <f t="shared" si="4"/>
        <v>-51.116233076298748</v>
      </c>
    </row>
    <row r="11" spans="1:22" x14ac:dyDescent="0.25">
      <c r="A11" t="s">
        <v>421</v>
      </c>
      <c r="B11" t="s">
        <v>422</v>
      </c>
      <c r="C11" t="s">
        <v>42</v>
      </c>
      <c r="D11" t="s">
        <v>423</v>
      </c>
      <c r="F11">
        <f>a_rolha[[#This Row],[Column1]]*1</f>
        <v>2108391608.3915999</v>
      </c>
      <c r="G11">
        <f>a_rolha[[#This Row],[Column2]]*1</f>
        <v>0.42245700000000003</v>
      </c>
      <c r="H11">
        <f>a_rolha[[#This Row],[Column3]]*1</f>
        <v>9</v>
      </c>
      <c r="I11">
        <f>a_rolha[[#This Row],[Column4]]*1</f>
        <v>0.9</v>
      </c>
      <c r="K11">
        <f t="shared" si="0"/>
        <v>1.6766783216783319</v>
      </c>
      <c r="M11">
        <f t="shared" si="1"/>
        <v>0.25196067399328359</v>
      </c>
      <c r="P11">
        <f t="shared" si="2"/>
        <v>17.162315625000002</v>
      </c>
      <c r="Q11">
        <f t="shared" si="3"/>
        <v>68.115056818182225</v>
      </c>
      <c r="R11">
        <f t="shared" si="4"/>
        <v>-50.95274119318222</v>
      </c>
    </row>
    <row r="12" spans="1:22" x14ac:dyDescent="0.25">
      <c r="A12" t="s">
        <v>424</v>
      </c>
      <c r="B12" t="s">
        <v>425</v>
      </c>
      <c r="C12" t="s">
        <v>46</v>
      </c>
      <c r="D12" t="s">
        <v>426</v>
      </c>
      <c r="F12">
        <f>a_rolha[[#This Row],[Column1]]*1</f>
        <v>2117982017.9820099</v>
      </c>
      <c r="G12">
        <f>a_rolha[[#This Row],[Column2]]*1</f>
        <v>0.42778100000000002</v>
      </c>
      <c r="H12" s="2">
        <f>a_rolha[[#This Row],[Column3]]*1</f>
        <v>10</v>
      </c>
      <c r="I12">
        <f>a_rolha[[#This Row],[Column4]]*1</f>
        <v>1.0000020000000001</v>
      </c>
      <c r="K12">
        <f t="shared" si="0"/>
        <v>1.6648821178821271</v>
      </c>
      <c r="M12">
        <f t="shared" si="1"/>
        <v>0.25694371715889058</v>
      </c>
      <c r="P12">
        <f t="shared" si="2"/>
        <v>17.378603125000001</v>
      </c>
      <c r="Q12">
        <f t="shared" si="3"/>
        <v>67.635836038961415</v>
      </c>
      <c r="R12">
        <f t="shared" si="4"/>
        <v>-50.257232913961417</v>
      </c>
    </row>
    <row r="13" spans="1:22" x14ac:dyDescent="0.25">
      <c r="A13" t="s">
        <v>427</v>
      </c>
      <c r="B13" t="s">
        <v>428</v>
      </c>
      <c r="C13" t="s">
        <v>49</v>
      </c>
      <c r="D13" t="s">
        <v>429</v>
      </c>
      <c r="F13">
        <f>a_rolha[[#This Row],[Column1]]*1</f>
        <v>2126973026.9730201</v>
      </c>
      <c r="G13">
        <f>a_rolha[[#This Row],[Column2]]*1</f>
        <v>0.429539</v>
      </c>
      <c r="H13">
        <f>a_rolha[[#This Row],[Column3]]*1</f>
        <v>11</v>
      </c>
      <c r="I13">
        <f>a_rolha[[#This Row],[Column4]]*1</f>
        <v>1.100001</v>
      </c>
      <c r="K13">
        <f t="shared" si="0"/>
        <v>1.653823176823185</v>
      </c>
      <c r="M13">
        <f t="shared" si="1"/>
        <v>0.25972486419321916</v>
      </c>
      <c r="P13">
        <f t="shared" si="2"/>
        <v>17.450021875000001</v>
      </c>
      <c r="Q13">
        <f t="shared" si="3"/>
        <v>67.186566558441896</v>
      </c>
      <c r="R13">
        <f t="shared" si="4"/>
        <v>-49.736544683441892</v>
      </c>
    </row>
    <row r="14" spans="1:22" x14ac:dyDescent="0.25">
      <c r="A14" t="s">
        <v>430</v>
      </c>
      <c r="B14" t="s">
        <v>431</v>
      </c>
      <c r="C14" t="s">
        <v>53</v>
      </c>
      <c r="D14" t="s">
        <v>432</v>
      </c>
      <c r="F14">
        <f>a_rolha[[#This Row],[Column1]]*1</f>
        <v>2134765234.7652299</v>
      </c>
      <c r="G14">
        <f>a_rolha[[#This Row],[Column2]]*1</f>
        <v>0.43769799999999898</v>
      </c>
      <c r="H14">
        <f>a_rolha[[#This Row],[Column3]]*1</f>
        <v>12</v>
      </c>
      <c r="I14">
        <f>a_rolha[[#This Row],[Column4]]*1</f>
        <v>1.19999999999999</v>
      </c>
      <c r="K14">
        <f t="shared" si="0"/>
        <v>1.6442387612387668</v>
      </c>
      <c r="M14">
        <f t="shared" si="1"/>
        <v>0.26620099849138579</v>
      </c>
      <c r="P14">
        <f t="shared" si="2"/>
        <v>17.78148124999996</v>
      </c>
      <c r="Q14">
        <f t="shared" si="3"/>
        <v>66.797199675324904</v>
      </c>
      <c r="R14">
        <f t="shared" si="4"/>
        <v>-49.015718425324948</v>
      </c>
    </row>
    <row r="15" spans="1:22" x14ac:dyDescent="0.25">
      <c r="A15" t="s">
        <v>433</v>
      </c>
      <c r="B15" t="s">
        <v>434</v>
      </c>
      <c r="C15" t="s">
        <v>57</v>
      </c>
      <c r="D15" t="s">
        <v>435</v>
      </c>
      <c r="F15">
        <f>a_rolha[[#This Row],[Column1]]*1</f>
        <v>2102097902.0978999</v>
      </c>
      <c r="G15">
        <f>a_rolha[[#This Row],[Column2]]*1</f>
        <v>0.44824000000000003</v>
      </c>
      <c r="H15">
        <f>a_rolha[[#This Row],[Column3]]*1</f>
        <v>13</v>
      </c>
      <c r="I15">
        <f>a_rolha[[#This Row],[Column4]]*1</f>
        <v>1.29999799999999</v>
      </c>
      <c r="K15">
        <f t="shared" si="0"/>
        <v>1.6844195804195827</v>
      </c>
      <c r="M15">
        <f t="shared" si="1"/>
        <v>0.26610946892955561</v>
      </c>
      <c r="P15">
        <f t="shared" si="2"/>
        <v>18.20975</v>
      </c>
      <c r="Q15">
        <f t="shared" si="3"/>
        <v>68.429545454545547</v>
      </c>
      <c r="R15">
        <f t="shared" si="4"/>
        <v>-50.219795454545547</v>
      </c>
    </row>
    <row r="16" spans="1:22" x14ac:dyDescent="0.25">
      <c r="A16" t="s">
        <v>436</v>
      </c>
      <c r="B16" t="s">
        <v>437</v>
      </c>
      <c r="C16" t="s">
        <v>61</v>
      </c>
      <c r="D16" t="s">
        <v>62</v>
      </c>
      <c r="F16">
        <f>a_rolha[[#This Row],[Column1]]*1</f>
        <v>2109290709.2907</v>
      </c>
      <c r="G16">
        <f>a_rolha[[#This Row],[Column2]]*1</f>
        <v>0.456699999999999</v>
      </c>
      <c r="H16">
        <f>a_rolha[[#This Row],[Column3]]*1</f>
        <v>14</v>
      </c>
      <c r="I16">
        <f>a_rolha[[#This Row],[Column4]]*1</f>
        <v>1.39999899999999</v>
      </c>
      <c r="K16">
        <f t="shared" si="0"/>
        <v>1.6755724275724386</v>
      </c>
      <c r="M16">
        <f t="shared" si="1"/>
        <v>0.27256356841683282</v>
      </c>
      <c r="P16">
        <f t="shared" si="2"/>
        <v>18.553437499999959</v>
      </c>
      <c r="Q16">
        <f t="shared" si="3"/>
        <v>68.070129870130316</v>
      </c>
      <c r="R16">
        <f t="shared" si="4"/>
        <v>-49.516692370130357</v>
      </c>
    </row>
    <row r="17" spans="1:18" x14ac:dyDescent="0.25">
      <c r="A17" t="s">
        <v>63</v>
      </c>
      <c r="B17" t="s">
        <v>438</v>
      </c>
      <c r="C17" t="s">
        <v>65</v>
      </c>
      <c r="D17" t="s">
        <v>66</v>
      </c>
      <c r="F17">
        <f>a_rolha[[#This Row],[Column1]]*1</f>
        <v>2115884115.88411</v>
      </c>
      <c r="G17">
        <f>a_rolha[[#This Row],[Column2]]*1</f>
        <v>0.45898299999999898</v>
      </c>
      <c r="H17">
        <f>a_rolha[[#This Row],[Column3]]*1</f>
        <v>15</v>
      </c>
      <c r="I17">
        <f>a_rolha[[#This Row],[Column4]]*1</f>
        <v>1.49999799999999</v>
      </c>
      <c r="K17">
        <f t="shared" si="0"/>
        <v>1.6674625374625447</v>
      </c>
      <c r="M17">
        <f t="shared" si="1"/>
        <v>0.27525835794695258</v>
      </c>
      <c r="P17">
        <f t="shared" si="2"/>
        <v>18.646184374999958</v>
      </c>
      <c r="Q17">
        <f t="shared" si="3"/>
        <v>67.740665584415879</v>
      </c>
      <c r="R17">
        <f t="shared" si="4"/>
        <v>-49.094481209415918</v>
      </c>
    </row>
    <row r="18" spans="1:18" x14ac:dyDescent="0.25">
      <c r="A18" t="s">
        <v>67</v>
      </c>
      <c r="B18" t="s">
        <v>439</v>
      </c>
      <c r="C18" t="s">
        <v>69</v>
      </c>
      <c r="D18" t="s">
        <v>440</v>
      </c>
      <c r="F18">
        <f>a_rolha[[#This Row],[Column1]]*1</f>
        <v>2122477522.47752</v>
      </c>
      <c r="G18">
        <f>a_rolha[[#This Row],[Column2]]*1</f>
        <v>0.46659800000000001</v>
      </c>
      <c r="H18">
        <f>a_rolha[[#This Row],[Column3]]*1</f>
        <v>16</v>
      </c>
      <c r="I18">
        <f>a_rolha[[#This Row],[Column4]]*1</f>
        <v>1.6</v>
      </c>
      <c r="K18">
        <f t="shared" si="0"/>
        <v>1.6593526473526503</v>
      </c>
      <c r="M18">
        <f t="shared" si="1"/>
        <v>0.28119278969688311</v>
      </c>
      <c r="P18">
        <f t="shared" si="2"/>
        <v>18.95554375</v>
      </c>
      <c r="Q18">
        <f t="shared" si="3"/>
        <v>67.411201298701414</v>
      </c>
      <c r="R18">
        <f t="shared" si="4"/>
        <v>-48.45565754870141</v>
      </c>
    </row>
    <row r="19" spans="1:18" x14ac:dyDescent="0.25">
      <c r="A19" t="s">
        <v>441</v>
      </c>
      <c r="B19" t="s">
        <v>442</v>
      </c>
      <c r="C19" t="s">
        <v>73</v>
      </c>
      <c r="D19" t="s">
        <v>443</v>
      </c>
      <c r="F19">
        <f>a_rolha[[#This Row],[Column1]]*1</f>
        <v>2128771228.77122</v>
      </c>
      <c r="G19">
        <f>a_rolha[[#This Row],[Column2]]*1</f>
        <v>0.45649600000000001</v>
      </c>
      <c r="H19">
        <f>a_rolha[[#This Row],[Column3]]*1</f>
        <v>17</v>
      </c>
      <c r="I19">
        <f>a_rolha[[#This Row],[Column4]]*1</f>
        <v>1.7000010000000001</v>
      </c>
      <c r="K19">
        <f t="shared" si="0"/>
        <v>1.6516113886113994</v>
      </c>
      <c r="M19">
        <f t="shared" si="1"/>
        <v>0.27639431596787506</v>
      </c>
      <c r="P19">
        <f t="shared" si="2"/>
        <v>18.54515</v>
      </c>
      <c r="Q19">
        <f t="shared" si="3"/>
        <v>67.096712662338106</v>
      </c>
      <c r="R19">
        <f t="shared" si="4"/>
        <v>-48.551562662338107</v>
      </c>
    </row>
    <row r="20" spans="1:18" x14ac:dyDescent="0.25">
      <c r="A20" t="s">
        <v>75</v>
      </c>
      <c r="B20" t="s">
        <v>444</v>
      </c>
      <c r="C20" t="s">
        <v>77</v>
      </c>
      <c r="D20" t="s">
        <v>445</v>
      </c>
      <c r="F20">
        <f>a_rolha[[#This Row],[Column1]]*1</f>
        <v>2135064935.06493</v>
      </c>
      <c r="G20">
        <f>a_rolha[[#This Row],[Column2]]*1</f>
        <v>0.43708799999999898</v>
      </c>
      <c r="H20">
        <f>a_rolha[[#This Row],[Column3]]*1</f>
        <v>18</v>
      </c>
      <c r="I20">
        <f>a_rolha[[#This Row],[Column4]]*1</f>
        <v>1.80000099999999</v>
      </c>
      <c r="K20">
        <f t="shared" si="0"/>
        <v>1.6438701298701357</v>
      </c>
      <c r="M20">
        <f t="shared" si="1"/>
        <v>0.26588961746906892</v>
      </c>
      <c r="P20">
        <f t="shared" si="2"/>
        <v>17.75669999999996</v>
      </c>
      <c r="Q20">
        <f t="shared" si="3"/>
        <v>66.782224025974259</v>
      </c>
      <c r="R20">
        <f t="shared" si="4"/>
        <v>-49.025524025974299</v>
      </c>
    </row>
    <row r="21" spans="1:18" x14ac:dyDescent="0.25">
      <c r="A21" t="s">
        <v>446</v>
      </c>
      <c r="B21" t="s">
        <v>447</v>
      </c>
      <c r="C21" t="s">
        <v>81</v>
      </c>
      <c r="D21" t="s">
        <v>82</v>
      </c>
      <c r="F21">
        <f>a_rolha[[#This Row],[Column1]]*1</f>
        <v>2141358641.35864</v>
      </c>
      <c r="G21">
        <f>a_rolha[[#This Row],[Column2]]*1</f>
        <v>0.42672900000000002</v>
      </c>
      <c r="H21">
        <f>a_rolha[[#This Row],[Column3]]*1</f>
        <v>19</v>
      </c>
      <c r="I21">
        <f>a_rolha[[#This Row],[Column4]]*1</f>
        <v>1.9000010000000001</v>
      </c>
      <c r="K21">
        <f t="shared" si="0"/>
        <v>1.6361288711288724</v>
      </c>
      <c r="M21">
        <f t="shared" si="1"/>
        <v>0.26081625202638942</v>
      </c>
      <c r="P21">
        <f t="shared" si="2"/>
        <v>17.335865625</v>
      </c>
      <c r="Q21">
        <f t="shared" si="3"/>
        <v>66.467735389610439</v>
      </c>
      <c r="R21">
        <f t="shared" si="4"/>
        <v>-49.131869764610443</v>
      </c>
    </row>
    <row r="22" spans="1:18" x14ac:dyDescent="0.25">
      <c r="A22" t="s">
        <v>448</v>
      </c>
      <c r="B22" t="s">
        <v>449</v>
      </c>
      <c r="C22" t="s">
        <v>85</v>
      </c>
      <c r="D22" t="s">
        <v>450</v>
      </c>
      <c r="F22">
        <f>a_rolha[[#This Row],[Column1]]*1</f>
        <v>2147052947.0529399</v>
      </c>
      <c r="G22">
        <f>a_rolha[[#This Row],[Column2]]*1</f>
        <v>0.42257</v>
      </c>
      <c r="H22">
        <f>a_rolha[[#This Row],[Column3]]*1</f>
        <v>20</v>
      </c>
      <c r="I22">
        <f>a_rolha[[#This Row],[Column4]]*1</f>
        <v>1.99999799999999</v>
      </c>
      <c r="K22">
        <f t="shared" si="0"/>
        <v>1.6291248751248837</v>
      </c>
      <c r="M22">
        <f t="shared" si="1"/>
        <v>0.25938465887558626</v>
      </c>
      <c r="P22">
        <f t="shared" si="2"/>
        <v>17.16690625</v>
      </c>
      <c r="Q22">
        <f t="shared" si="3"/>
        <v>66.183198051948395</v>
      </c>
      <c r="R22">
        <f t="shared" si="4"/>
        <v>-49.016291801948398</v>
      </c>
    </row>
    <row r="23" spans="1:18" x14ac:dyDescent="0.25">
      <c r="A23" t="s">
        <v>87</v>
      </c>
      <c r="B23" t="s">
        <v>451</v>
      </c>
      <c r="C23" t="s">
        <v>89</v>
      </c>
      <c r="D23" t="s">
        <v>90</v>
      </c>
      <c r="F23">
        <f>a_rolha[[#This Row],[Column1]]*1</f>
        <v>2153046953.0469499</v>
      </c>
      <c r="G23">
        <f>a_rolha[[#This Row],[Column2]]*1</f>
        <v>0.46722000000000002</v>
      </c>
      <c r="H23">
        <f>a_rolha[[#This Row],[Column3]]*1</f>
        <v>21</v>
      </c>
      <c r="I23">
        <f>a_rolha[[#This Row],[Column4]]*1</f>
        <v>2.0999989999999902</v>
      </c>
      <c r="K23">
        <f t="shared" si="0"/>
        <v>1.621752247752251</v>
      </c>
      <c r="M23">
        <f t="shared" si="1"/>
        <v>0.28809579308280103</v>
      </c>
      <c r="P23">
        <f t="shared" si="2"/>
        <v>18.980812500000003</v>
      </c>
      <c r="Q23">
        <f t="shared" si="3"/>
        <v>65.883685064935193</v>
      </c>
      <c r="R23">
        <f t="shared" si="4"/>
        <v>-46.902872564935194</v>
      </c>
    </row>
    <row r="24" spans="1:18" x14ac:dyDescent="0.25">
      <c r="A24" t="s">
        <v>91</v>
      </c>
      <c r="B24" t="s">
        <v>452</v>
      </c>
      <c r="C24" t="s">
        <v>93</v>
      </c>
      <c r="D24" t="s">
        <v>94</v>
      </c>
      <c r="F24">
        <f>a_rolha[[#This Row],[Column1]]*1</f>
        <v>2158741258.74125</v>
      </c>
      <c r="G24">
        <f>a_rolha[[#This Row],[Column2]]*1</f>
        <v>0.445599999999999</v>
      </c>
      <c r="H24">
        <f>a_rolha[[#This Row],[Column3]]*1</f>
        <v>22</v>
      </c>
      <c r="I24">
        <f>a_rolha[[#This Row],[Column4]]*1</f>
        <v>2.2000000000000002</v>
      </c>
      <c r="K24">
        <f t="shared" si="0"/>
        <v>1.6147482517482619</v>
      </c>
      <c r="M24">
        <f t="shared" si="1"/>
        <v>0.27595632911666268</v>
      </c>
      <c r="P24">
        <f t="shared" si="2"/>
        <v>18.10249999999996</v>
      </c>
      <c r="Q24">
        <f t="shared" si="3"/>
        <v>65.599147727273134</v>
      </c>
      <c r="R24">
        <f t="shared" si="4"/>
        <v>-47.496647727273171</v>
      </c>
    </row>
    <row r="25" spans="1:18" x14ac:dyDescent="0.25">
      <c r="A25" t="s">
        <v>95</v>
      </c>
      <c r="B25" t="s">
        <v>453</v>
      </c>
      <c r="C25" t="s">
        <v>97</v>
      </c>
      <c r="D25" t="s">
        <v>98</v>
      </c>
      <c r="F25">
        <f>a_rolha[[#This Row],[Column1]]*1</f>
        <v>2164435564.4355602</v>
      </c>
      <c r="G25">
        <f>a_rolha[[#This Row],[Column2]]*1</f>
        <v>0.353156999999999</v>
      </c>
      <c r="H25">
        <f>a_rolha[[#This Row],[Column3]]*1</f>
        <v>23</v>
      </c>
      <c r="I25">
        <f>a_rolha[[#This Row],[Column4]]*1</f>
        <v>2.2999999999999901</v>
      </c>
      <c r="K25">
        <f t="shared" si="0"/>
        <v>1.6077442557442603</v>
      </c>
      <c r="M25">
        <f t="shared" si="1"/>
        <v>0.21965993580024631</v>
      </c>
      <c r="P25">
        <f t="shared" si="2"/>
        <v>14.34700312499996</v>
      </c>
      <c r="Q25">
        <f t="shared" si="3"/>
        <v>65.314610389610579</v>
      </c>
      <c r="R25">
        <f t="shared" si="4"/>
        <v>-50.967607264610621</v>
      </c>
    </row>
    <row r="26" spans="1:18" x14ac:dyDescent="0.25">
      <c r="A26" t="s">
        <v>99</v>
      </c>
      <c r="B26" t="s">
        <v>454</v>
      </c>
      <c r="C26" t="s">
        <v>101</v>
      </c>
      <c r="D26" t="s">
        <v>102</v>
      </c>
      <c r="F26">
        <f>a_rolha[[#This Row],[Column1]]*1</f>
        <v>2170129870.1298599</v>
      </c>
      <c r="G26">
        <f>a_rolha[[#This Row],[Column2]]*1</f>
        <v>0.37043300000000001</v>
      </c>
      <c r="H26">
        <f>a_rolha[[#This Row],[Column3]]*1</f>
        <v>24</v>
      </c>
      <c r="I26">
        <f>a_rolha[[#This Row],[Column4]]*1</f>
        <v>2.3999999999999901</v>
      </c>
      <c r="K26">
        <f t="shared" si="0"/>
        <v>1.600740259740272</v>
      </c>
      <c r="M26">
        <f t="shared" si="1"/>
        <v>0.23141355866198093</v>
      </c>
      <c r="P26">
        <f t="shared" si="2"/>
        <v>15.048840625</v>
      </c>
      <c r="Q26">
        <f t="shared" si="3"/>
        <v>65.030073051948548</v>
      </c>
      <c r="R26">
        <f t="shared" si="4"/>
        <v>-49.981232426948552</v>
      </c>
    </row>
    <row r="27" spans="1:18" x14ac:dyDescent="0.25">
      <c r="A27" t="s">
        <v>103</v>
      </c>
      <c r="B27" t="s">
        <v>455</v>
      </c>
      <c r="C27" t="s">
        <v>105</v>
      </c>
      <c r="D27" t="s">
        <v>106</v>
      </c>
      <c r="F27">
        <f>a_rolha[[#This Row],[Column1]]*1</f>
        <v>2175524475.5244699</v>
      </c>
      <c r="G27">
        <f>a_rolha[[#This Row],[Column2]]*1</f>
        <v>0.38528000000000001</v>
      </c>
      <c r="H27">
        <f>a_rolha[[#This Row],[Column3]]*1</f>
        <v>25</v>
      </c>
      <c r="I27">
        <f>a_rolha[[#This Row],[Column4]]*1</f>
        <v>2.5</v>
      </c>
      <c r="K27">
        <f t="shared" si="0"/>
        <v>1.5941048951049019</v>
      </c>
      <c r="M27">
        <f t="shared" si="1"/>
        <v>0.24169049425988132</v>
      </c>
      <c r="P27">
        <f t="shared" si="2"/>
        <v>15.652000000000001</v>
      </c>
      <c r="Q27">
        <f t="shared" si="3"/>
        <v>64.760511363636638</v>
      </c>
      <c r="R27">
        <f t="shared" si="4"/>
        <v>-49.108511363636637</v>
      </c>
    </row>
    <row r="28" spans="1:18" x14ac:dyDescent="0.25">
      <c r="A28" t="s">
        <v>107</v>
      </c>
      <c r="B28" t="s">
        <v>456</v>
      </c>
      <c r="C28" t="s">
        <v>109</v>
      </c>
      <c r="D28" t="s">
        <v>110</v>
      </c>
      <c r="F28">
        <f>a_rolha[[#This Row],[Column1]]*1</f>
        <v>2180919080.9190798</v>
      </c>
      <c r="G28">
        <f>a_rolha[[#This Row],[Column2]]*1</f>
        <v>0.37121500000000002</v>
      </c>
      <c r="H28">
        <f>a_rolha[[#This Row],[Column3]]*1</f>
        <v>26</v>
      </c>
      <c r="I28">
        <f>a_rolha[[#This Row],[Column4]]*1</f>
        <v>2.6</v>
      </c>
      <c r="K28">
        <f t="shared" si="0"/>
        <v>1.5874695304695314</v>
      </c>
      <c r="M28">
        <f t="shared" si="1"/>
        <v>0.23384070867187257</v>
      </c>
      <c r="P28">
        <f t="shared" si="2"/>
        <v>15.080609375</v>
      </c>
      <c r="Q28">
        <f t="shared" si="3"/>
        <v>64.490949675324714</v>
      </c>
      <c r="R28">
        <f t="shared" si="4"/>
        <v>-49.410340300324712</v>
      </c>
    </row>
    <row r="29" spans="1:18" x14ac:dyDescent="0.25">
      <c r="A29" t="s">
        <v>457</v>
      </c>
      <c r="B29" t="s">
        <v>458</v>
      </c>
      <c r="C29" t="s">
        <v>113</v>
      </c>
      <c r="D29" t="s">
        <v>114</v>
      </c>
      <c r="F29">
        <f>a_rolha[[#This Row],[Column1]]*1</f>
        <v>2186313686.3136802</v>
      </c>
      <c r="G29">
        <f>a_rolha[[#This Row],[Column2]]*1</f>
        <v>0.37377199999999899</v>
      </c>
      <c r="H29">
        <f>a_rolha[[#This Row],[Column3]]*1</f>
        <v>27</v>
      </c>
      <c r="I29">
        <f>a_rolha[[#This Row],[Column4]]*1</f>
        <v>2.7</v>
      </c>
      <c r="K29">
        <f t="shared" si="0"/>
        <v>1.5808341658341729</v>
      </c>
      <c r="M29">
        <f t="shared" si="1"/>
        <v>0.23643972788427645</v>
      </c>
      <c r="P29">
        <f t="shared" si="2"/>
        <v>15.184487499999959</v>
      </c>
      <c r="Q29">
        <f t="shared" si="3"/>
        <v>64.221387987013273</v>
      </c>
      <c r="R29">
        <f t="shared" si="4"/>
        <v>-49.036900487013312</v>
      </c>
    </row>
    <row r="30" spans="1:18" x14ac:dyDescent="0.25">
      <c r="A30" t="s">
        <v>115</v>
      </c>
      <c r="B30" t="s">
        <v>459</v>
      </c>
      <c r="C30" t="s">
        <v>117</v>
      </c>
      <c r="D30" t="s">
        <v>118</v>
      </c>
      <c r="F30">
        <f>a_rolha[[#This Row],[Column1]]*1</f>
        <v>2191108891.1088901</v>
      </c>
      <c r="G30">
        <f>a_rolha[[#This Row],[Column2]]*1</f>
        <v>0.36191400000000001</v>
      </c>
      <c r="H30">
        <f>a_rolha[[#This Row],[Column3]]*1</f>
        <v>28</v>
      </c>
      <c r="I30">
        <f>a_rolha[[#This Row],[Column4]]*1</f>
        <v>2.7999999999999901</v>
      </c>
      <c r="K30">
        <f t="shared" si="0"/>
        <v>1.5749360639360646</v>
      </c>
      <c r="M30">
        <f t="shared" si="1"/>
        <v>0.22979599508027529</v>
      </c>
      <c r="P30">
        <f t="shared" si="2"/>
        <v>14.70275625</v>
      </c>
      <c r="Q30">
        <f t="shared" si="3"/>
        <v>63.981777597402626</v>
      </c>
      <c r="R30">
        <f t="shared" si="4"/>
        <v>-49.279021347402626</v>
      </c>
    </row>
    <row r="31" spans="1:18" x14ac:dyDescent="0.25">
      <c r="A31" t="s">
        <v>119</v>
      </c>
      <c r="B31" t="s">
        <v>460</v>
      </c>
      <c r="C31" t="s">
        <v>121</v>
      </c>
      <c r="D31" t="s">
        <v>122</v>
      </c>
      <c r="F31">
        <f>a_rolha[[#This Row],[Column1]]*1</f>
        <v>2196203796.2037902</v>
      </c>
      <c r="G31">
        <f>a_rolha[[#This Row],[Column2]]*1</f>
        <v>0.35969499999999899</v>
      </c>
      <c r="H31">
        <f>a_rolha[[#This Row],[Column3]]*1</f>
        <v>29</v>
      </c>
      <c r="I31">
        <f>a_rolha[[#This Row],[Column4]]*1</f>
        <v>2.8999999999999901</v>
      </c>
      <c r="K31">
        <f t="shared" si="0"/>
        <v>1.568669330669338</v>
      </c>
      <c r="M31">
        <f t="shared" si="1"/>
        <v>0.22929944059435403</v>
      </c>
      <c r="P31">
        <f t="shared" si="2"/>
        <v>14.612609374999959</v>
      </c>
      <c r="Q31">
        <f t="shared" si="3"/>
        <v>63.727191558441859</v>
      </c>
      <c r="R31">
        <f t="shared" si="4"/>
        <v>-49.114582183441897</v>
      </c>
    </row>
    <row r="32" spans="1:18" x14ac:dyDescent="0.25">
      <c r="A32" t="s">
        <v>461</v>
      </c>
      <c r="B32" t="s">
        <v>462</v>
      </c>
      <c r="C32" t="s">
        <v>125</v>
      </c>
      <c r="D32" t="s">
        <v>18</v>
      </c>
      <c r="F32">
        <f>a_rolha[[#This Row],[Column1]]*1</f>
        <v>2201298701.2986999</v>
      </c>
      <c r="G32">
        <f>a_rolha[[#This Row],[Column2]]*1</f>
        <v>0.35796899999999898</v>
      </c>
      <c r="H32">
        <f>a_rolha[[#This Row],[Column3]]*1</f>
        <v>30</v>
      </c>
      <c r="I32">
        <f>a_rolha[[#This Row],[Column4]]*1</f>
        <v>3</v>
      </c>
      <c r="K32">
        <f t="shared" si="0"/>
        <v>1.562402597402599</v>
      </c>
      <c r="M32">
        <f t="shared" si="1"/>
        <v>0.22911444245874979</v>
      </c>
      <c r="P32">
        <f t="shared" si="2"/>
        <v>14.542490624999958</v>
      </c>
      <c r="Q32">
        <f t="shared" si="3"/>
        <v>63.472605519480588</v>
      </c>
      <c r="R32">
        <f t="shared" si="4"/>
        <v>-48.930114894480631</v>
      </c>
    </row>
    <row r="33" spans="1:18" x14ac:dyDescent="0.25">
      <c r="A33" t="s">
        <v>126</v>
      </c>
      <c r="B33" t="s">
        <v>463</v>
      </c>
      <c r="C33" t="s">
        <v>128</v>
      </c>
      <c r="D33" t="s">
        <v>129</v>
      </c>
      <c r="F33">
        <f>a_rolha[[#This Row],[Column1]]*1</f>
        <v>2206093906.0939002</v>
      </c>
      <c r="G33">
        <f>a_rolha[[#This Row],[Column2]]*1</f>
        <v>0.35783799999999899</v>
      </c>
      <c r="H33">
        <f>a_rolha[[#This Row],[Column3]]*1</f>
        <v>31</v>
      </c>
      <c r="I33">
        <f>a_rolha[[#This Row],[Column4]]*1</f>
        <v>3.1</v>
      </c>
      <c r="K33">
        <f t="shared" si="0"/>
        <v>1.5565044955045022</v>
      </c>
      <c r="M33">
        <f t="shared" si="1"/>
        <v>0.2298984686735612</v>
      </c>
      <c r="P33">
        <f t="shared" si="2"/>
        <v>14.537168749999958</v>
      </c>
      <c r="Q33">
        <f t="shared" si="3"/>
        <v>63.232995129870403</v>
      </c>
      <c r="R33">
        <f t="shared" si="4"/>
        <v>-48.695826379870446</v>
      </c>
    </row>
    <row r="34" spans="1:18" x14ac:dyDescent="0.25">
      <c r="A34" t="s">
        <v>130</v>
      </c>
      <c r="B34" t="s">
        <v>464</v>
      </c>
      <c r="C34" t="s">
        <v>132</v>
      </c>
      <c r="D34" t="s">
        <v>133</v>
      </c>
      <c r="F34">
        <f>a_rolha[[#This Row],[Column1]]*1</f>
        <v>2210589410.5894098</v>
      </c>
      <c r="G34">
        <f>a_rolha[[#This Row],[Column2]]*1</f>
        <v>0.36879000000000001</v>
      </c>
      <c r="H34">
        <f>a_rolha[[#This Row],[Column3]]*1</f>
        <v>32</v>
      </c>
      <c r="I34">
        <f>a_rolha[[#This Row],[Column4]]*1</f>
        <v>3.2</v>
      </c>
      <c r="K34">
        <f t="shared" si="0"/>
        <v>1.5509750249750258</v>
      </c>
      <c r="M34">
        <f t="shared" si="1"/>
        <v>0.23777945747768464</v>
      </c>
      <c r="P34">
        <f t="shared" si="2"/>
        <v>14.982093750000001</v>
      </c>
      <c r="Q34">
        <f t="shared" si="3"/>
        <v>63.008360389610424</v>
      </c>
      <c r="R34">
        <f t="shared" si="4"/>
        <v>-48.026266639610427</v>
      </c>
    </row>
    <row r="35" spans="1:18" x14ac:dyDescent="0.25">
      <c r="A35" t="s">
        <v>134</v>
      </c>
      <c r="B35" t="s">
        <v>465</v>
      </c>
      <c r="C35" t="s">
        <v>136</v>
      </c>
      <c r="D35" t="s">
        <v>137</v>
      </c>
      <c r="F35">
        <f>a_rolha[[#This Row],[Column1]]*1</f>
        <v>2215384615.3846102</v>
      </c>
      <c r="G35">
        <f>a_rolha[[#This Row],[Column2]]*1</f>
        <v>0.36963400000000002</v>
      </c>
      <c r="H35">
        <f>a_rolha[[#This Row],[Column3]]*1</f>
        <v>33</v>
      </c>
      <c r="I35">
        <f>a_rolha[[#This Row],[Column4]]*1</f>
        <v>3.2999999999999901</v>
      </c>
      <c r="K35">
        <f t="shared" si="0"/>
        <v>1.545076923076929</v>
      </c>
      <c r="M35">
        <f t="shared" si="1"/>
        <v>0.23923339639549845</v>
      </c>
      <c r="P35">
        <f t="shared" si="2"/>
        <v>15.01638125</v>
      </c>
      <c r="Q35">
        <f t="shared" si="3"/>
        <v>62.768750000000239</v>
      </c>
      <c r="R35">
        <f t="shared" si="4"/>
        <v>-47.752368750000237</v>
      </c>
    </row>
    <row r="36" spans="1:18" x14ac:dyDescent="0.25">
      <c r="A36" t="s">
        <v>138</v>
      </c>
      <c r="B36" t="s">
        <v>466</v>
      </c>
      <c r="C36" t="s">
        <v>140</v>
      </c>
      <c r="D36" t="s">
        <v>141</v>
      </c>
      <c r="F36">
        <f>a_rolha[[#This Row],[Column1]]*1</f>
        <v>2219880119.8801098</v>
      </c>
      <c r="G36">
        <f>a_rolha[[#This Row],[Column2]]*1</f>
        <v>0.38411299999999898</v>
      </c>
      <c r="H36">
        <f>a_rolha[[#This Row],[Column3]]*1</f>
        <v>34</v>
      </c>
      <c r="I36">
        <f>a_rolha[[#This Row],[Column4]]*1</f>
        <v>3.3999999999999901</v>
      </c>
      <c r="K36">
        <f t="shared" si="0"/>
        <v>1.5395474525474646</v>
      </c>
      <c r="M36">
        <f t="shared" si="1"/>
        <v>0.24949734375800714</v>
      </c>
      <c r="P36">
        <f t="shared" si="2"/>
        <v>15.604590624999959</v>
      </c>
      <c r="Q36">
        <f t="shared" si="3"/>
        <v>62.544115259740749</v>
      </c>
      <c r="R36">
        <f t="shared" si="4"/>
        <v>-46.939524634740792</v>
      </c>
    </row>
    <row r="37" spans="1:18" x14ac:dyDescent="0.25">
      <c r="A37" t="s">
        <v>467</v>
      </c>
      <c r="B37" t="s">
        <v>468</v>
      </c>
      <c r="C37" t="s">
        <v>143</v>
      </c>
      <c r="D37" t="s">
        <v>144</v>
      </c>
      <c r="F37">
        <f>a_rolha[[#This Row],[Column1]]*1</f>
        <v>2224375624.3756199</v>
      </c>
      <c r="G37">
        <f>a_rolha[[#This Row],[Column2]]*1</f>
        <v>0.40482699999999899</v>
      </c>
      <c r="H37">
        <f>a_rolha[[#This Row],[Column3]]*1</f>
        <v>35</v>
      </c>
      <c r="I37">
        <f>a_rolha[[#This Row],[Column4]]*1</f>
        <v>3.5</v>
      </c>
      <c r="K37">
        <f t="shared" si="0"/>
        <v>1.5340179820179873</v>
      </c>
      <c r="M37">
        <f t="shared" si="1"/>
        <v>0.26389977480410798</v>
      </c>
      <c r="P37">
        <f t="shared" si="2"/>
        <v>16.446096874999959</v>
      </c>
      <c r="Q37">
        <f t="shared" si="3"/>
        <v>62.319480519480734</v>
      </c>
      <c r="R37">
        <f t="shared" si="4"/>
        <v>-45.873383644480775</v>
      </c>
    </row>
    <row r="38" spans="1:18" x14ac:dyDescent="0.25">
      <c r="A38" t="s">
        <v>145</v>
      </c>
      <c r="B38" t="s">
        <v>469</v>
      </c>
      <c r="C38" t="s">
        <v>147</v>
      </c>
      <c r="D38" t="s">
        <v>148</v>
      </c>
      <c r="F38">
        <f>a_rolha[[#This Row],[Column1]]*1</f>
        <v>2228871128.87112</v>
      </c>
      <c r="G38">
        <f>a_rolha[[#This Row],[Column2]]*1</f>
        <v>0.433064</v>
      </c>
      <c r="H38">
        <f>a_rolha[[#This Row],[Column3]]*1</f>
        <v>36</v>
      </c>
      <c r="I38">
        <f>a_rolha[[#This Row],[Column4]]*1</f>
        <v>3.6</v>
      </c>
      <c r="K38">
        <f t="shared" si="0"/>
        <v>1.5284885114885221</v>
      </c>
      <c r="M38">
        <f t="shared" si="1"/>
        <v>0.2833282662872354</v>
      </c>
      <c r="P38">
        <f t="shared" si="2"/>
        <v>17.593225</v>
      </c>
      <c r="Q38">
        <f t="shared" si="3"/>
        <v>62.09484577922121</v>
      </c>
      <c r="R38">
        <f t="shared" si="4"/>
        <v>-44.501620779221213</v>
      </c>
    </row>
    <row r="39" spans="1:18" x14ac:dyDescent="0.25">
      <c r="A39" t="s">
        <v>470</v>
      </c>
      <c r="B39" t="s">
        <v>471</v>
      </c>
      <c r="C39" t="s">
        <v>151</v>
      </c>
      <c r="D39" t="s">
        <v>152</v>
      </c>
      <c r="F39">
        <f>a_rolha[[#This Row],[Column1]]*1</f>
        <v>2233366633.3666301</v>
      </c>
      <c r="G39">
        <f>a_rolha[[#This Row],[Column2]]*1</f>
        <v>0.46344600000000002</v>
      </c>
      <c r="H39">
        <f>a_rolha[[#This Row],[Column3]]*1</f>
        <v>37</v>
      </c>
      <c r="I39">
        <f>a_rolha[[#This Row],[Column4]]*1</f>
        <v>3.7</v>
      </c>
      <c r="K39">
        <f t="shared" si="0"/>
        <v>1.5229590409590443</v>
      </c>
      <c r="M39">
        <f t="shared" si="1"/>
        <v>0.30430627977240726</v>
      </c>
      <c r="P39">
        <f t="shared" si="2"/>
        <v>18.827493750000002</v>
      </c>
      <c r="Q39">
        <f t="shared" si="3"/>
        <v>61.870211038961173</v>
      </c>
      <c r="R39">
        <f t="shared" si="4"/>
        <v>-43.042717288961171</v>
      </c>
    </row>
    <row r="40" spans="1:18" x14ac:dyDescent="0.25">
      <c r="A40" t="s">
        <v>472</v>
      </c>
      <c r="B40" t="s">
        <v>473</v>
      </c>
      <c r="C40" t="s">
        <v>155</v>
      </c>
      <c r="D40" t="s">
        <v>156</v>
      </c>
      <c r="F40">
        <f>a_rolha[[#This Row],[Column1]]*1</f>
        <v>2237562437.5624299</v>
      </c>
      <c r="G40">
        <f>a_rolha[[#This Row],[Column2]]*1</f>
        <v>0.50542299999999896</v>
      </c>
      <c r="H40">
        <f>a_rolha[[#This Row],[Column3]]*1</f>
        <v>38</v>
      </c>
      <c r="I40">
        <f>a_rolha[[#This Row],[Column4]]*1</f>
        <v>3.7999999999999901</v>
      </c>
      <c r="K40">
        <f t="shared" si="0"/>
        <v>1.5177982017982106</v>
      </c>
      <c r="M40">
        <f t="shared" si="1"/>
        <v>0.33299749558353631</v>
      </c>
      <c r="P40">
        <f t="shared" si="2"/>
        <v>20.532809374999957</v>
      </c>
      <c r="Q40">
        <f t="shared" si="3"/>
        <v>61.660551948052301</v>
      </c>
      <c r="R40">
        <f t="shared" si="4"/>
        <v>-41.127742573052345</v>
      </c>
    </row>
    <row r="41" spans="1:18" x14ac:dyDescent="0.25">
      <c r="A41" t="s">
        <v>157</v>
      </c>
      <c r="B41" t="s">
        <v>474</v>
      </c>
      <c r="C41" t="s">
        <v>159</v>
      </c>
      <c r="D41" t="s">
        <v>160</v>
      </c>
      <c r="F41">
        <f>a_rolha[[#This Row],[Column1]]*1</f>
        <v>2241758241.7582402</v>
      </c>
      <c r="G41">
        <f>a_rolha[[#This Row],[Column2]]*1</f>
        <v>0.54837100000000005</v>
      </c>
      <c r="H41">
        <f>a_rolha[[#This Row],[Column3]]*1</f>
        <v>39</v>
      </c>
      <c r="I41">
        <f>a_rolha[[#This Row],[Column4]]*1</f>
        <v>3.8999999999999901</v>
      </c>
      <c r="K41">
        <f t="shared" si="0"/>
        <v>1.5126373626373639</v>
      </c>
      <c r="M41">
        <f t="shared" si="1"/>
        <v>0.36252641482019587</v>
      </c>
      <c r="P41">
        <f t="shared" si="2"/>
        <v>22.277571875000003</v>
      </c>
      <c r="Q41">
        <f t="shared" si="3"/>
        <v>61.450892857142911</v>
      </c>
      <c r="R41">
        <f t="shared" si="4"/>
        <v>-39.173320982142911</v>
      </c>
    </row>
    <row r="42" spans="1:18" x14ac:dyDescent="0.25">
      <c r="A42" t="s">
        <v>161</v>
      </c>
      <c r="B42" t="s">
        <v>475</v>
      </c>
      <c r="C42" t="s">
        <v>163</v>
      </c>
      <c r="D42" t="s">
        <v>164</v>
      </c>
      <c r="F42">
        <f>a_rolha[[#This Row],[Column1]]*1</f>
        <v>2245654345.6543398</v>
      </c>
      <c r="G42">
        <f>a_rolha[[#This Row],[Column2]]*1</f>
        <v>0.58987199999999895</v>
      </c>
      <c r="H42">
        <f>a_rolha[[#This Row],[Column3]]*1</f>
        <v>40</v>
      </c>
      <c r="I42">
        <f>a_rolha[[#This Row],[Column4]]*1</f>
        <v>3.9999899999999902</v>
      </c>
      <c r="K42">
        <f t="shared" si="0"/>
        <v>1.5078451548451617</v>
      </c>
      <c r="M42">
        <f t="shared" si="1"/>
        <v>0.39120197329584017</v>
      </c>
      <c r="P42">
        <f t="shared" si="2"/>
        <v>23.963549999999959</v>
      </c>
      <c r="Q42">
        <f t="shared" si="3"/>
        <v>61.256209415584692</v>
      </c>
      <c r="R42">
        <f t="shared" si="4"/>
        <v>-37.292659415584737</v>
      </c>
    </row>
    <row r="43" spans="1:18" x14ac:dyDescent="0.25">
      <c r="A43" t="s">
        <v>476</v>
      </c>
      <c r="B43" t="s">
        <v>477</v>
      </c>
      <c r="C43" t="s">
        <v>167</v>
      </c>
      <c r="D43" t="s">
        <v>168</v>
      </c>
      <c r="F43">
        <f>a_rolha[[#This Row],[Column1]]*1</f>
        <v>2249850149.8501401</v>
      </c>
      <c r="G43">
        <f>a_rolha[[#This Row],[Column2]]*1</f>
        <v>0.62454900000000002</v>
      </c>
      <c r="H43">
        <f>a_rolha[[#This Row],[Column3]]*1</f>
        <v>41</v>
      </c>
      <c r="I43">
        <f>a_rolha[[#This Row],[Column4]]*1</f>
        <v>4.0999999999999899</v>
      </c>
      <c r="K43">
        <f t="shared" si="0"/>
        <v>1.502684315684327</v>
      </c>
      <c r="M43">
        <f t="shared" si="1"/>
        <v>0.41562222582697184</v>
      </c>
      <c r="P43">
        <f t="shared" si="2"/>
        <v>25.372303125000002</v>
      </c>
      <c r="Q43">
        <f t="shared" si="3"/>
        <v>61.046550324675785</v>
      </c>
      <c r="R43">
        <f t="shared" si="4"/>
        <v>-35.674247199675783</v>
      </c>
    </row>
    <row r="44" spans="1:18" x14ac:dyDescent="0.25">
      <c r="A44" t="s">
        <v>169</v>
      </c>
      <c r="B44" t="s">
        <v>478</v>
      </c>
      <c r="C44" t="s">
        <v>171</v>
      </c>
      <c r="D44" t="s">
        <v>172</v>
      </c>
      <c r="F44">
        <f>a_rolha[[#This Row],[Column1]]*1</f>
        <v>2253746253.7462502</v>
      </c>
      <c r="G44">
        <f>a_rolha[[#This Row],[Column2]]*1</f>
        <v>0.64957699999999896</v>
      </c>
      <c r="H44">
        <f>a_rolha[[#This Row],[Column3]]*1</f>
        <v>42</v>
      </c>
      <c r="I44">
        <f>a_rolha[[#This Row],[Column4]]*1</f>
        <v>4.2</v>
      </c>
      <c r="K44">
        <f t="shared" si="0"/>
        <v>1.4978921078921119</v>
      </c>
      <c r="M44">
        <f t="shared" si="1"/>
        <v>0.43366074003427874</v>
      </c>
      <c r="P44">
        <f t="shared" si="2"/>
        <v>26.389065624999958</v>
      </c>
      <c r="Q44">
        <f t="shared" si="3"/>
        <v>60.851866883117047</v>
      </c>
      <c r="R44">
        <f t="shared" si="4"/>
        <v>-34.462801258117089</v>
      </c>
    </row>
    <row r="45" spans="1:18" x14ac:dyDescent="0.25">
      <c r="A45" t="s">
        <v>173</v>
      </c>
      <c r="B45" t="s">
        <v>479</v>
      </c>
      <c r="C45" t="s">
        <v>175</v>
      </c>
      <c r="D45" t="s">
        <v>176</v>
      </c>
      <c r="F45">
        <f>a_rolha[[#This Row],[Column1]]*1</f>
        <v>2257642357.6423502</v>
      </c>
      <c r="G45">
        <f>a_rolha[[#This Row],[Column2]]*1</f>
        <v>0.66445799999999899</v>
      </c>
      <c r="H45">
        <f>a_rolha[[#This Row],[Column3]]*1</f>
        <v>43</v>
      </c>
      <c r="I45">
        <f>a_rolha[[#This Row],[Column4]]*1</f>
        <v>4.2999999999999901</v>
      </c>
      <c r="K45">
        <f t="shared" si="0"/>
        <v>1.4930999000999088</v>
      </c>
      <c r="M45">
        <f t="shared" si="1"/>
        <v>0.44501911757916379</v>
      </c>
      <c r="P45">
        <f t="shared" si="2"/>
        <v>26.99360624999996</v>
      </c>
      <c r="Q45">
        <f t="shared" si="3"/>
        <v>60.657183441558793</v>
      </c>
      <c r="R45">
        <f t="shared" si="4"/>
        <v>-33.663577191558829</v>
      </c>
    </row>
    <row r="46" spans="1:18" x14ac:dyDescent="0.25">
      <c r="A46" t="s">
        <v>177</v>
      </c>
      <c r="B46" t="s">
        <v>480</v>
      </c>
      <c r="C46" t="s">
        <v>179</v>
      </c>
      <c r="D46" t="s">
        <v>180</v>
      </c>
      <c r="F46">
        <f>a_rolha[[#This Row],[Column1]]*1</f>
        <v>2261538461.5384598</v>
      </c>
      <c r="G46">
        <f>a_rolha[[#This Row],[Column2]]*1</f>
        <v>0.67170700000000005</v>
      </c>
      <c r="H46">
        <f>a_rolha[[#This Row],[Column3]]*1</f>
        <v>44</v>
      </c>
      <c r="I46">
        <f>a_rolha[[#This Row],[Column4]]*1</f>
        <v>4.4000000000000004</v>
      </c>
      <c r="K46">
        <f t="shared" si="0"/>
        <v>1.4883076923076941</v>
      </c>
      <c r="M46">
        <f t="shared" si="1"/>
        <v>0.45132266900971624</v>
      </c>
      <c r="P46">
        <f t="shared" si="2"/>
        <v>27.288096875000001</v>
      </c>
      <c r="Q46">
        <f t="shared" si="3"/>
        <v>60.46250000000007</v>
      </c>
      <c r="R46">
        <f t="shared" si="4"/>
        <v>-33.174403125000069</v>
      </c>
    </row>
    <row r="47" spans="1:18" x14ac:dyDescent="0.25">
      <c r="A47" t="s">
        <v>181</v>
      </c>
      <c r="B47" t="s">
        <v>481</v>
      </c>
      <c r="C47" t="s">
        <v>183</v>
      </c>
      <c r="D47" t="s">
        <v>184</v>
      </c>
      <c r="F47">
        <f>a_rolha[[#This Row],[Column1]]*1</f>
        <v>2265434565.4345598</v>
      </c>
      <c r="G47">
        <f>a_rolha[[#This Row],[Column2]]*1</f>
        <v>0.67987900000000001</v>
      </c>
      <c r="H47">
        <f>a_rolha[[#This Row],[Column3]]*1</f>
        <v>45</v>
      </c>
      <c r="I47">
        <f>a_rolha[[#This Row],[Column4]]*1</f>
        <v>4.5</v>
      </c>
      <c r="K47">
        <f t="shared" si="0"/>
        <v>1.483515484515491</v>
      </c>
      <c r="M47">
        <f t="shared" si="1"/>
        <v>0.45828911601960476</v>
      </c>
      <c r="P47">
        <f t="shared" si="2"/>
        <v>27.620084375000001</v>
      </c>
      <c r="Q47">
        <f t="shared" si="3"/>
        <v>60.267816558441822</v>
      </c>
      <c r="R47">
        <f t="shared" si="4"/>
        <v>-32.647732183441818</v>
      </c>
    </row>
    <row r="48" spans="1:18" x14ac:dyDescent="0.25">
      <c r="A48" t="s">
        <v>482</v>
      </c>
      <c r="B48" t="s">
        <v>483</v>
      </c>
      <c r="C48" t="s">
        <v>187</v>
      </c>
      <c r="D48" t="s">
        <v>188</v>
      </c>
      <c r="F48">
        <f>a_rolha[[#This Row],[Column1]]*1</f>
        <v>2269030969.0309601</v>
      </c>
      <c r="G48">
        <f>a_rolha[[#This Row],[Column2]]*1</f>
        <v>0.68696500000000005</v>
      </c>
      <c r="H48">
        <f>a_rolha[[#This Row],[Column3]]*1</f>
        <v>46</v>
      </c>
      <c r="I48">
        <f>a_rolha[[#This Row],[Column4]]*1</f>
        <v>4.5999999999999899</v>
      </c>
      <c r="K48">
        <f t="shared" si="0"/>
        <v>1.4790919080919185</v>
      </c>
      <c r="M48">
        <f t="shared" si="1"/>
        <v>0.46445051605089877</v>
      </c>
      <c r="P48">
        <f t="shared" si="2"/>
        <v>27.907953125000002</v>
      </c>
      <c r="Q48">
        <f t="shared" si="3"/>
        <v>60.088108766234186</v>
      </c>
      <c r="R48">
        <f t="shared" si="4"/>
        <v>-32.18015564123418</v>
      </c>
    </row>
    <row r="49" spans="1:18" x14ac:dyDescent="0.25">
      <c r="A49" t="s">
        <v>189</v>
      </c>
      <c r="B49" t="s">
        <v>484</v>
      </c>
      <c r="C49" t="s">
        <v>191</v>
      </c>
      <c r="D49" t="s">
        <v>192</v>
      </c>
      <c r="F49">
        <f>a_rolha[[#This Row],[Column1]]*1</f>
        <v>2272927072.9270701</v>
      </c>
      <c r="G49">
        <f>a_rolha[[#This Row],[Column2]]*1</f>
        <v>0.69962599999999897</v>
      </c>
      <c r="H49">
        <f>a_rolha[[#This Row],[Column3]]*1</f>
        <v>47</v>
      </c>
      <c r="I49">
        <f>a_rolha[[#This Row],[Column4]]*1</f>
        <v>4.7</v>
      </c>
      <c r="K49">
        <f t="shared" si="0"/>
        <v>1.4742997002997034</v>
      </c>
      <c r="M49">
        <f t="shared" si="1"/>
        <v>0.47454801751487524</v>
      </c>
      <c r="P49">
        <f t="shared" si="2"/>
        <v>28.422306249999959</v>
      </c>
      <c r="Q49">
        <f t="shared" si="3"/>
        <v>59.893425324675448</v>
      </c>
      <c r="R49">
        <f t="shared" si="4"/>
        <v>-31.471119074675489</v>
      </c>
    </row>
    <row r="50" spans="1:18" x14ac:dyDescent="0.25">
      <c r="A50" t="s">
        <v>485</v>
      </c>
      <c r="B50" t="s">
        <v>486</v>
      </c>
      <c r="C50" t="s">
        <v>195</v>
      </c>
      <c r="D50" t="s">
        <v>196</v>
      </c>
      <c r="F50">
        <f>a_rolha[[#This Row],[Column1]]*1</f>
        <v>2276523476.5234699</v>
      </c>
      <c r="G50">
        <f>a_rolha[[#This Row],[Column2]]*1</f>
        <v>0.72187199999999896</v>
      </c>
      <c r="H50">
        <f>a_rolha[[#This Row],[Column3]]*1</f>
        <v>48</v>
      </c>
      <c r="I50">
        <f>a_rolha[[#This Row],[Column4]]*1</f>
        <v>4.7999999999999901</v>
      </c>
      <c r="K50">
        <f t="shared" si="0"/>
        <v>1.4698761238761318</v>
      </c>
      <c r="M50">
        <f t="shared" si="1"/>
        <v>0.49111077340067877</v>
      </c>
      <c r="P50">
        <f t="shared" si="2"/>
        <v>29.326049999999956</v>
      </c>
      <c r="Q50">
        <f t="shared" si="3"/>
        <v>59.713717532467854</v>
      </c>
      <c r="R50">
        <f t="shared" si="4"/>
        <v>-30.387667532467898</v>
      </c>
    </row>
    <row r="51" spans="1:18" x14ac:dyDescent="0.25">
      <c r="A51" t="s">
        <v>197</v>
      </c>
      <c r="B51" t="s">
        <v>487</v>
      </c>
      <c r="C51" t="s">
        <v>199</v>
      </c>
      <c r="D51" t="s">
        <v>200</v>
      </c>
      <c r="F51">
        <f>a_rolha[[#This Row],[Column1]]*1</f>
        <v>2280419580.41958</v>
      </c>
      <c r="G51">
        <f>a_rolha[[#This Row],[Column2]]*1</f>
        <v>0.750941999999999</v>
      </c>
      <c r="H51">
        <f>a_rolha[[#This Row],[Column3]]*1</f>
        <v>49</v>
      </c>
      <c r="I51">
        <f>a_rolha[[#This Row],[Column4]]*1</f>
        <v>4.9000000000000004</v>
      </c>
      <c r="K51">
        <f t="shared" si="0"/>
        <v>1.4650839160839162</v>
      </c>
      <c r="M51">
        <f t="shared" si="1"/>
        <v>0.51255903621358645</v>
      </c>
      <c r="P51">
        <f t="shared" si="2"/>
        <v>30.507018749999958</v>
      </c>
      <c r="Q51">
        <f t="shared" si="3"/>
        <v>59.519034090909095</v>
      </c>
      <c r="R51">
        <f t="shared" si="4"/>
        <v>-29.012015340909137</v>
      </c>
    </row>
    <row r="52" spans="1:18" x14ac:dyDescent="0.25">
      <c r="A52" t="s">
        <v>488</v>
      </c>
      <c r="B52" t="s">
        <v>489</v>
      </c>
      <c r="C52" t="s">
        <v>203</v>
      </c>
      <c r="D52" t="s">
        <v>490</v>
      </c>
      <c r="F52">
        <f>a_rolha[[#This Row],[Column1]]*1</f>
        <v>2284315684.31568</v>
      </c>
      <c r="G52">
        <f>a_rolha[[#This Row],[Column2]]*1</f>
        <v>0.78862699999999897</v>
      </c>
      <c r="H52">
        <f>a_rolha[[#This Row],[Column3]]*1</f>
        <v>50</v>
      </c>
      <c r="I52">
        <f>a_rolha[[#This Row],[Column4]]*1</f>
        <v>4.9999900000000004</v>
      </c>
      <c r="K52">
        <f t="shared" si="0"/>
        <v>1.4602917082917135</v>
      </c>
      <c r="M52">
        <f t="shared" si="1"/>
        <v>0.54004757783809854</v>
      </c>
      <c r="P52">
        <f t="shared" si="2"/>
        <v>32.037971874999961</v>
      </c>
      <c r="Q52">
        <f t="shared" si="3"/>
        <v>59.324350649350862</v>
      </c>
      <c r="R52">
        <f t="shared" si="4"/>
        <v>-27.286378774350901</v>
      </c>
    </row>
    <row r="53" spans="1:18" x14ac:dyDescent="0.25">
      <c r="A53" t="s">
        <v>204</v>
      </c>
      <c r="B53" t="s">
        <v>491</v>
      </c>
      <c r="C53" t="s">
        <v>206</v>
      </c>
      <c r="D53" t="s">
        <v>207</v>
      </c>
      <c r="F53">
        <f>a_rolha[[#This Row],[Column1]]*1</f>
        <v>2287912087.9120798</v>
      </c>
      <c r="G53">
        <f>a_rolha[[#This Row],[Column2]]*1</f>
        <v>0.83123100000000005</v>
      </c>
      <c r="H53">
        <f>a_rolha[[#This Row],[Column3]]*1</f>
        <v>51</v>
      </c>
      <c r="I53">
        <f>a_rolha[[#This Row],[Column4]]*1</f>
        <v>5.0999999999999899</v>
      </c>
      <c r="K53">
        <f t="shared" si="0"/>
        <v>1.455868131868141</v>
      </c>
      <c r="M53">
        <f t="shared" si="1"/>
        <v>0.5709521225204518</v>
      </c>
      <c r="P53">
        <f t="shared" si="2"/>
        <v>33.768759375000002</v>
      </c>
      <c r="Q53">
        <f t="shared" si="3"/>
        <v>59.144642857143232</v>
      </c>
      <c r="R53">
        <f t="shared" si="4"/>
        <v>-25.37588348214323</v>
      </c>
    </row>
    <row r="54" spans="1:18" x14ac:dyDescent="0.25">
      <c r="A54" t="s">
        <v>208</v>
      </c>
      <c r="B54" t="s">
        <v>492</v>
      </c>
      <c r="C54" t="s">
        <v>210</v>
      </c>
      <c r="D54" t="s">
        <v>211</v>
      </c>
      <c r="F54">
        <f>a_rolha[[#This Row],[Column1]]*1</f>
        <v>2291808191.8081899</v>
      </c>
      <c r="G54">
        <f>a_rolha[[#This Row],[Column2]]*1</f>
        <v>0.84558999999999895</v>
      </c>
      <c r="H54">
        <f>a_rolha[[#This Row],[Column3]]*1</f>
        <v>52</v>
      </c>
      <c r="I54">
        <f>a_rolha[[#This Row],[Column4]]*1</f>
        <v>5.2</v>
      </c>
      <c r="K54">
        <f t="shared" si="0"/>
        <v>1.4510759240759259</v>
      </c>
      <c r="M54">
        <f t="shared" si="1"/>
        <v>0.5827331195908908</v>
      </c>
      <c r="P54">
        <f t="shared" si="2"/>
        <v>34.352093749999959</v>
      </c>
      <c r="Q54">
        <f t="shared" si="3"/>
        <v>58.949959415584487</v>
      </c>
      <c r="R54">
        <f t="shared" si="4"/>
        <v>-24.597865665584528</v>
      </c>
    </row>
    <row r="55" spans="1:18" x14ac:dyDescent="0.25">
      <c r="A55" t="s">
        <v>212</v>
      </c>
      <c r="B55" t="s">
        <v>493</v>
      </c>
      <c r="C55" t="s">
        <v>214</v>
      </c>
      <c r="D55" t="s">
        <v>215</v>
      </c>
      <c r="F55">
        <f>a_rolha[[#This Row],[Column1]]*1</f>
        <v>2295404595.4045901</v>
      </c>
      <c r="G55">
        <f>a_rolha[[#This Row],[Column2]]*1</f>
        <v>0.790134</v>
      </c>
      <c r="H55">
        <f>a_rolha[[#This Row],[Column3]]*1</f>
        <v>53</v>
      </c>
      <c r="I55">
        <f>a_rolha[[#This Row],[Column4]]*1</f>
        <v>5.2999999999999901</v>
      </c>
      <c r="K55">
        <f t="shared" si="0"/>
        <v>1.4466523476523538</v>
      </c>
      <c r="M55">
        <f t="shared" si="1"/>
        <v>0.54618098210135957</v>
      </c>
      <c r="P55">
        <f t="shared" si="2"/>
        <v>32.099193749999998</v>
      </c>
      <c r="Q55">
        <f t="shared" si="3"/>
        <v>58.770251623376872</v>
      </c>
      <c r="R55">
        <f t="shared" si="4"/>
        <v>-26.671057873376874</v>
      </c>
    </row>
    <row r="56" spans="1:18" x14ac:dyDescent="0.25">
      <c r="A56" t="s">
        <v>216</v>
      </c>
      <c r="B56" t="s">
        <v>494</v>
      </c>
      <c r="C56" t="s">
        <v>218</v>
      </c>
      <c r="D56" t="s">
        <v>219</v>
      </c>
      <c r="F56">
        <f>a_rolha[[#This Row],[Column1]]*1</f>
        <v>2299000999.0009899</v>
      </c>
      <c r="G56">
        <f>a_rolha[[#This Row],[Column2]]*1</f>
        <v>0.68446600000000002</v>
      </c>
      <c r="H56">
        <f>a_rolha[[#This Row],[Column3]]*1</f>
        <v>54</v>
      </c>
      <c r="I56">
        <f>a_rolha[[#This Row],[Column4]]*1</f>
        <v>5.4</v>
      </c>
      <c r="K56">
        <f t="shared" si="0"/>
        <v>1.4422287712287822</v>
      </c>
      <c r="M56">
        <f t="shared" si="1"/>
        <v>0.47458906218937336</v>
      </c>
      <c r="P56">
        <f t="shared" si="2"/>
        <v>27.806431249999999</v>
      </c>
      <c r="Q56">
        <f t="shared" si="3"/>
        <v>58.590543831169278</v>
      </c>
      <c r="R56">
        <f t="shared" si="4"/>
        <v>-30.784112581169278</v>
      </c>
    </row>
    <row r="57" spans="1:18" x14ac:dyDescent="0.25">
      <c r="A57" t="s">
        <v>495</v>
      </c>
      <c r="B57" t="s">
        <v>496</v>
      </c>
      <c r="C57" t="s">
        <v>222</v>
      </c>
      <c r="D57" t="s">
        <v>223</v>
      </c>
      <c r="F57">
        <f>a_rolha[[#This Row],[Column1]]*1</f>
        <v>2302597402.5974002</v>
      </c>
      <c r="G57">
        <f>a_rolha[[#This Row],[Column2]]*1</f>
        <v>0.57386199999999898</v>
      </c>
      <c r="H57">
        <f>a_rolha[[#This Row],[Column3]]*1</f>
        <v>55</v>
      </c>
      <c r="I57">
        <f>a_rolha[[#This Row],[Column4]]*1</f>
        <v>5.5</v>
      </c>
      <c r="K57">
        <f t="shared" si="0"/>
        <v>1.4378051948051973</v>
      </c>
      <c r="M57">
        <f t="shared" si="1"/>
        <v>0.39912361012004088</v>
      </c>
      <c r="P57">
        <f t="shared" si="2"/>
        <v>23.313143749999959</v>
      </c>
      <c r="Q57">
        <f t="shared" si="3"/>
        <v>58.410836038961143</v>
      </c>
      <c r="R57">
        <f t="shared" si="4"/>
        <v>-35.097692288961184</v>
      </c>
    </row>
    <row r="58" spans="1:18" x14ac:dyDescent="0.25">
      <c r="A58" t="s">
        <v>497</v>
      </c>
      <c r="B58" t="s">
        <v>498</v>
      </c>
      <c r="C58" t="s">
        <v>226</v>
      </c>
      <c r="D58" t="s">
        <v>227</v>
      </c>
      <c r="F58">
        <f>a_rolha[[#This Row],[Column1]]*1</f>
        <v>2305894105.8941002</v>
      </c>
      <c r="G58">
        <f>a_rolha[[#This Row],[Column2]]*1</f>
        <v>0.49719999999999898</v>
      </c>
      <c r="H58">
        <f>a_rolha[[#This Row],[Column3]]*1</f>
        <v>56</v>
      </c>
      <c r="I58">
        <f>a_rolha[[#This Row],[Column4]]*1</f>
        <v>5.5999999999999899</v>
      </c>
      <c r="K58">
        <f t="shared" si="0"/>
        <v>1.4337502497502568</v>
      </c>
      <c r="M58">
        <f t="shared" si="1"/>
        <v>0.34678285153680399</v>
      </c>
      <c r="P58">
        <f t="shared" si="2"/>
        <v>20.198749999999958</v>
      </c>
      <c r="Q58">
        <f t="shared" si="3"/>
        <v>58.246103896104181</v>
      </c>
      <c r="R58">
        <f t="shared" si="4"/>
        <v>-38.047353896104227</v>
      </c>
    </row>
    <row r="59" spans="1:18" x14ac:dyDescent="0.25">
      <c r="A59" t="s">
        <v>228</v>
      </c>
      <c r="B59" t="s">
        <v>499</v>
      </c>
      <c r="C59" t="s">
        <v>230</v>
      </c>
      <c r="D59" t="s">
        <v>231</v>
      </c>
      <c r="F59">
        <f>a_rolha[[#This Row],[Column1]]*1</f>
        <v>2309490509.4905</v>
      </c>
      <c r="G59">
        <f>a_rolha[[#This Row],[Column2]]*1</f>
        <v>0.43159199999999898</v>
      </c>
      <c r="H59">
        <f>a_rolha[[#This Row],[Column3]]*1</f>
        <v>57</v>
      </c>
      <c r="I59">
        <f>a_rolha[[#This Row],[Column4]]*1</f>
        <v>5.7</v>
      </c>
      <c r="K59">
        <f t="shared" si="0"/>
        <v>1.4293266733266847</v>
      </c>
      <c r="M59">
        <f t="shared" si="1"/>
        <v>0.30195476517309416</v>
      </c>
      <c r="P59">
        <f t="shared" si="2"/>
        <v>17.533424999999959</v>
      </c>
      <c r="Q59">
        <f t="shared" si="3"/>
        <v>58.066396103896565</v>
      </c>
      <c r="R59">
        <f t="shared" si="4"/>
        <v>-40.532971103896607</v>
      </c>
    </row>
    <row r="60" spans="1:18" x14ac:dyDescent="0.25">
      <c r="A60" t="s">
        <v>232</v>
      </c>
      <c r="B60" t="s">
        <v>500</v>
      </c>
      <c r="C60" t="s">
        <v>234</v>
      </c>
      <c r="D60" t="s">
        <v>235</v>
      </c>
      <c r="F60">
        <f>a_rolha[[#This Row],[Column1]]*1</f>
        <v>2313086913.0869098</v>
      </c>
      <c r="G60">
        <f>a_rolha[[#This Row],[Column2]]*1</f>
        <v>0.39461400000000002</v>
      </c>
      <c r="H60">
        <f>a_rolha[[#This Row],[Column3]]*1</f>
        <v>58</v>
      </c>
      <c r="I60">
        <f>a_rolha[[#This Row],[Column4]]*1</f>
        <v>5.7999999999999901</v>
      </c>
      <c r="K60">
        <f t="shared" si="0"/>
        <v>1.4249030969031007</v>
      </c>
      <c r="M60">
        <f t="shared" si="1"/>
        <v>0.27694093784879703</v>
      </c>
      <c r="P60">
        <f t="shared" si="2"/>
        <v>16.03119375</v>
      </c>
      <c r="Q60">
        <f t="shared" si="3"/>
        <v>57.886688311688467</v>
      </c>
      <c r="R60">
        <f t="shared" si="4"/>
        <v>-41.855494561688467</v>
      </c>
    </row>
    <row r="61" spans="1:18" x14ac:dyDescent="0.25">
      <c r="A61" t="s">
        <v>501</v>
      </c>
      <c r="B61" t="s">
        <v>502</v>
      </c>
      <c r="C61" t="s">
        <v>238</v>
      </c>
      <c r="D61" t="s">
        <v>239</v>
      </c>
      <c r="F61">
        <f>a_rolha[[#This Row],[Column1]]*1</f>
        <v>2316383616.3836098</v>
      </c>
      <c r="G61">
        <f>a_rolha[[#This Row],[Column2]]*1</f>
        <v>0.37412600000000001</v>
      </c>
      <c r="H61">
        <f>a_rolha[[#This Row],[Column3]]*1</f>
        <v>59</v>
      </c>
      <c r="I61">
        <f>a_rolha[[#This Row],[Column4]]*1</f>
        <v>5.9</v>
      </c>
      <c r="K61">
        <f t="shared" si="0"/>
        <v>1.4208481518481593</v>
      </c>
      <c r="M61">
        <f t="shared" si="1"/>
        <v>0.26331174060603024</v>
      </c>
      <c r="P61">
        <f t="shared" si="2"/>
        <v>15.198868750000001</v>
      </c>
      <c r="Q61">
        <f t="shared" si="3"/>
        <v>57.721956168831468</v>
      </c>
      <c r="R61">
        <f t="shared" si="4"/>
        <v>-42.523087418831466</v>
      </c>
    </row>
    <row r="62" spans="1:18" x14ac:dyDescent="0.25">
      <c r="A62" t="s">
        <v>240</v>
      </c>
      <c r="B62" t="s">
        <v>503</v>
      </c>
      <c r="C62" t="s">
        <v>242</v>
      </c>
      <c r="D62" t="s">
        <v>30</v>
      </c>
      <c r="F62">
        <f>a_rolha[[#This Row],[Column1]]*1</f>
        <v>2319980019.98002</v>
      </c>
      <c r="G62">
        <f>a_rolha[[#This Row],[Column2]]*1</f>
        <v>0.36380000000000001</v>
      </c>
      <c r="H62">
        <f>a_rolha[[#This Row],[Column3]]*1</f>
        <v>60</v>
      </c>
      <c r="I62">
        <f>a_rolha[[#This Row],[Column4]]*1</f>
        <v>6</v>
      </c>
      <c r="K62">
        <f t="shared" si="0"/>
        <v>1.4164245754245748</v>
      </c>
      <c r="M62">
        <f t="shared" si="1"/>
        <v>0.25684389152239229</v>
      </c>
      <c r="P62">
        <f t="shared" si="2"/>
        <v>14.779375</v>
      </c>
      <c r="Q62">
        <f t="shared" si="3"/>
        <v>57.542248376623348</v>
      </c>
      <c r="R62">
        <f t="shared" si="4"/>
        <v>-42.762873376623347</v>
      </c>
    </row>
    <row r="63" spans="1:18" x14ac:dyDescent="0.25">
      <c r="A63" t="s">
        <v>504</v>
      </c>
      <c r="B63" t="s">
        <v>505</v>
      </c>
      <c r="C63" t="s">
        <v>245</v>
      </c>
      <c r="D63" t="s">
        <v>246</v>
      </c>
      <c r="F63">
        <f>a_rolha[[#This Row],[Column1]]*1</f>
        <v>2323576423.5764198</v>
      </c>
      <c r="G63">
        <f>a_rolha[[#This Row],[Column2]]*1</f>
        <v>0.35444100000000001</v>
      </c>
      <c r="H63">
        <f>a_rolha[[#This Row],[Column3]]*1</f>
        <v>61</v>
      </c>
      <c r="I63">
        <f>a_rolha[[#This Row],[Column4]]*1</f>
        <v>6.0999999999999899</v>
      </c>
      <c r="K63">
        <f t="shared" si="0"/>
        <v>1.4120009990010032</v>
      </c>
      <c r="M63">
        <f t="shared" si="1"/>
        <v>0.2510203606447648</v>
      </c>
      <c r="P63">
        <f t="shared" si="2"/>
        <v>14.399165625</v>
      </c>
      <c r="Q63">
        <f t="shared" si="3"/>
        <v>57.362540584415754</v>
      </c>
      <c r="R63">
        <f t="shared" si="4"/>
        <v>-42.963374959415752</v>
      </c>
    </row>
    <row r="64" spans="1:18" x14ac:dyDescent="0.25">
      <c r="A64" t="s">
        <v>247</v>
      </c>
      <c r="B64" t="s">
        <v>506</v>
      </c>
      <c r="C64" t="s">
        <v>249</v>
      </c>
      <c r="D64" t="s">
        <v>250</v>
      </c>
      <c r="F64">
        <f>a_rolha[[#This Row],[Column1]]*1</f>
        <v>2326873126.8731198</v>
      </c>
      <c r="G64">
        <f>a_rolha[[#This Row],[Column2]]*1</f>
        <v>0.34964800000000001</v>
      </c>
      <c r="H64">
        <f>a_rolha[[#This Row],[Column3]]*1</f>
        <v>62</v>
      </c>
      <c r="I64">
        <f>a_rolha[[#This Row],[Column4]]*1</f>
        <v>6.2</v>
      </c>
      <c r="K64">
        <f t="shared" si="0"/>
        <v>1.4079460539460622</v>
      </c>
      <c r="M64">
        <f t="shared" si="1"/>
        <v>0.24833906030706121</v>
      </c>
      <c r="P64">
        <f t="shared" si="2"/>
        <v>14.204450000000001</v>
      </c>
      <c r="Q64">
        <f t="shared" si="3"/>
        <v>57.197808441558777</v>
      </c>
      <c r="R64">
        <f t="shared" si="4"/>
        <v>-42.993358441558776</v>
      </c>
    </row>
    <row r="65" spans="1:18" x14ac:dyDescent="0.25">
      <c r="A65" t="s">
        <v>251</v>
      </c>
      <c r="B65" t="s">
        <v>507</v>
      </c>
      <c r="C65" t="s">
        <v>253</v>
      </c>
      <c r="D65" t="s">
        <v>254</v>
      </c>
      <c r="F65">
        <f>a_rolha[[#This Row],[Column1]]*1</f>
        <v>2330169830.1698298</v>
      </c>
      <c r="G65">
        <f>a_rolha[[#This Row],[Column2]]*1</f>
        <v>0.345503</v>
      </c>
      <c r="H65">
        <f>a_rolha[[#This Row],[Column3]]*1</f>
        <v>63</v>
      </c>
      <c r="I65">
        <f>a_rolha[[#This Row],[Column4]]*1</f>
        <v>6.2999999999999901</v>
      </c>
      <c r="K65">
        <f t="shared" si="0"/>
        <v>1.4038911088911092</v>
      </c>
      <c r="M65">
        <f t="shared" si="1"/>
        <v>0.24610384510013905</v>
      </c>
      <c r="P65">
        <f t="shared" si="2"/>
        <v>14.036059375000001</v>
      </c>
      <c r="Q65">
        <f t="shared" si="3"/>
        <v>57.03307629870131</v>
      </c>
      <c r="R65">
        <f t="shared" si="4"/>
        <v>-42.99701692370131</v>
      </c>
    </row>
    <row r="66" spans="1:18" x14ac:dyDescent="0.25">
      <c r="A66" t="s">
        <v>255</v>
      </c>
      <c r="B66" t="s">
        <v>508</v>
      </c>
      <c r="C66" t="s">
        <v>257</v>
      </c>
      <c r="D66" t="s">
        <v>258</v>
      </c>
      <c r="F66">
        <f>a_rolha[[#This Row],[Column1]]*1</f>
        <v>2333466533.4665298</v>
      </c>
      <c r="G66">
        <f>a_rolha[[#This Row],[Column2]]*1</f>
        <v>0.34507300000000002</v>
      </c>
      <c r="H66">
        <f>a_rolha[[#This Row],[Column3]]*1</f>
        <v>64</v>
      </c>
      <c r="I66">
        <f>a_rolha[[#This Row],[Column4]]*1</f>
        <v>6.4</v>
      </c>
      <c r="K66">
        <f t="shared" si="0"/>
        <v>1.3998361638361678</v>
      </c>
      <c r="M66">
        <f t="shared" si="1"/>
        <v>0.24650956227216475</v>
      </c>
      <c r="P66">
        <f t="shared" si="2"/>
        <v>14.018590625000002</v>
      </c>
      <c r="Q66">
        <f t="shared" si="3"/>
        <v>56.868344155844319</v>
      </c>
      <c r="R66">
        <f t="shared" si="4"/>
        <v>-42.849753530844318</v>
      </c>
    </row>
    <row r="67" spans="1:18" x14ac:dyDescent="0.25">
      <c r="A67" t="s">
        <v>259</v>
      </c>
      <c r="B67" t="s">
        <v>509</v>
      </c>
      <c r="C67" t="s">
        <v>261</v>
      </c>
      <c r="D67" t="s">
        <v>262</v>
      </c>
      <c r="F67">
        <f>a_rolha[[#This Row],[Column1]]*1</f>
        <v>2336763236.7632298</v>
      </c>
      <c r="G67">
        <f>a_rolha[[#This Row],[Column2]]*1</f>
        <v>0.34872199999999898</v>
      </c>
      <c r="H67">
        <f>a_rolha[[#This Row],[Column3]]*1</f>
        <v>65</v>
      </c>
      <c r="I67">
        <f>a_rolha[[#This Row],[Column4]]*1</f>
        <v>6.5</v>
      </c>
      <c r="K67">
        <f t="shared" ref="K67:K101" si="5">4.27-1.23*F67/POWER(10,9)</f>
        <v>1.3957812187812269</v>
      </c>
      <c r="M67">
        <f t="shared" ref="M67:M100" si="6">G67/K67</f>
        <v>0.24984001454360968</v>
      </c>
      <c r="P67">
        <f t="shared" ref="P67:P101" si="7">G67/$O$1</f>
        <v>14.166831249999959</v>
      </c>
      <c r="Q67">
        <f t="shared" ref="Q67:Q101" si="8">K67/$O$1</f>
        <v>56.703612012987342</v>
      </c>
      <c r="R67">
        <f t="shared" ref="R67:R101" si="9">P67-Q67</f>
        <v>-42.536780762987384</v>
      </c>
    </row>
    <row r="68" spans="1:18" x14ac:dyDescent="0.25">
      <c r="A68" t="s">
        <v>510</v>
      </c>
      <c r="B68" t="s">
        <v>511</v>
      </c>
      <c r="C68" t="s">
        <v>265</v>
      </c>
      <c r="D68" t="s">
        <v>266</v>
      </c>
      <c r="F68">
        <f>a_rolha[[#This Row],[Column1]]*1</f>
        <v>2339760239.7602301</v>
      </c>
      <c r="G68">
        <f>a_rolha[[#This Row],[Column2]]*1</f>
        <v>0.35036800000000001</v>
      </c>
      <c r="H68">
        <f>a_rolha[[#This Row],[Column3]]*1</f>
        <v>66</v>
      </c>
      <c r="I68">
        <f>a_rolha[[#This Row],[Column4]]*1</f>
        <v>6.5999999999999899</v>
      </c>
      <c r="K68">
        <f t="shared" si="5"/>
        <v>1.392094905094917</v>
      </c>
      <c r="M68">
        <f t="shared" si="6"/>
        <v>0.25168398987575558</v>
      </c>
      <c r="P68">
        <f t="shared" si="7"/>
        <v>14.233700000000001</v>
      </c>
      <c r="Q68">
        <f t="shared" si="8"/>
        <v>56.553855519481004</v>
      </c>
      <c r="R68">
        <f t="shared" si="9"/>
        <v>-42.320155519481006</v>
      </c>
    </row>
    <row r="69" spans="1:18" x14ac:dyDescent="0.25">
      <c r="A69" t="s">
        <v>267</v>
      </c>
      <c r="B69" t="s">
        <v>512</v>
      </c>
      <c r="C69" t="s">
        <v>269</v>
      </c>
      <c r="D69" t="s">
        <v>513</v>
      </c>
      <c r="F69">
        <f>a_rolha[[#This Row],[Column1]]*1</f>
        <v>2343056943.0569401</v>
      </c>
      <c r="G69">
        <f>a_rolha[[#This Row],[Column2]]*1</f>
        <v>0.346555</v>
      </c>
      <c r="H69">
        <f>a_rolha[[#This Row],[Column3]]*1</f>
        <v>67</v>
      </c>
      <c r="I69">
        <f>a_rolha[[#This Row],[Column4]]*1</f>
        <v>6.7</v>
      </c>
      <c r="K69">
        <f t="shared" si="5"/>
        <v>1.3880399600399631</v>
      </c>
      <c r="M69">
        <f t="shared" si="6"/>
        <v>0.2496722068361939</v>
      </c>
      <c r="P69">
        <f t="shared" si="7"/>
        <v>14.078796875</v>
      </c>
      <c r="Q69">
        <f t="shared" si="8"/>
        <v>56.389123376623502</v>
      </c>
      <c r="R69">
        <f t="shared" si="9"/>
        <v>-42.3103265016235</v>
      </c>
    </row>
    <row r="70" spans="1:18" x14ac:dyDescent="0.25">
      <c r="A70" t="s">
        <v>271</v>
      </c>
      <c r="B70" t="s">
        <v>514</v>
      </c>
      <c r="C70" t="s">
        <v>273</v>
      </c>
      <c r="D70" t="s">
        <v>274</v>
      </c>
      <c r="F70">
        <f>a_rolha[[#This Row],[Column1]]*1</f>
        <v>2346353646.3536401</v>
      </c>
      <c r="G70">
        <f>a_rolha[[#This Row],[Column2]]*1</f>
        <v>0.34813300000000003</v>
      </c>
      <c r="H70">
        <f>a_rolha[[#This Row],[Column3]]*1</f>
        <v>68</v>
      </c>
      <c r="I70">
        <f>a_rolha[[#This Row],[Column4]]*1</f>
        <v>6.7999999999999901</v>
      </c>
      <c r="K70">
        <f t="shared" si="5"/>
        <v>1.3839850149850221</v>
      </c>
      <c r="M70">
        <f t="shared" si="6"/>
        <v>0.25154390851823466</v>
      </c>
      <c r="P70">
        <f t="shared" si="7"/>
        <v>14.142903125000002</v>
      </c>
      <c r="Q70">
        <f t="shared" si="8"/>
        <v>56.224391233766525</v>
      </c>
      <c r="R70">
        <f t="shared" si="9"/>
        <v>-42.081488108766521</v>
      </c>
    </row>
    <row r="71" spans="1:18" x14ac:dyDescent="0.25">
      <c r="A71" t="s">
        <v>275</v>
      </c>
      <c r="B71" t="s">
        <v>515</v>
      </c>
      <c r="C71" t="s">
        <v>277</v>
      </c>
      <c r="D71" t="s">
        <v>278</v>
      </c>
      <c r="F71">
        <f>a_rolha[[#This Row],[Column1]]*1</f>
        <v>2349350649.3506398</v>
      </c>
      <c r="G71">
        <f>a_rolha[[#This Row],[Column2]]*1</f>
        <v>0.348965999999999</v>
      </c>
      <c r="H71">
        <f>a_rolha[[#This Row],[Column3]]*1</f>
        <v>69</v>
      </c>
      <c r="I71">
        <f>a_rolha[[#This Row],[Column4]]*1</f>
        <v>6.9</v>
      </c>
      <c r="K71">
        <f t="shared" si="5"/>
        <v>1.3802987012987127</v>
      </c>
      <c r="M71">
        <f t="shared" si="6"/>
        <v>0.25281919027501765</v>
      </c>
      <c r="P71">
        <f t="shared" si="7"/>
        <v>14.176743749999959</v>
      </c>
      <c r="Q71">
        <f t="shared" si="8"/>
        <v>56.074634740260201</v>
      </c>
      <c r="R71">
        <f t="shared" si="9"/>
        <v>-41.897890990260244</v>
      </c>
    </row>
    <row r="72" spans="1:18" x14ac:dyDescent="0.25">
      <c r="A72" t="s">
        <v>279</v>
      </c>
      <c r="B72" t="s">
        <v>516</v>
      </c>
      <c r="C72" t="s">
        <v>281</v>
      </c>
      <c r="D72" t="s">
        <v>34</v>
      </c>
      <c r="F72">
        <f>a_rolha[[#This Row],[Column1]]*1</f>
        <v>2352347652.3476501</v>
      </c>
      <c r="G72">
        <f>a_rolha[[#This Row],[Column2]]*1</f>
        <v>0.35027000000000003</v>
      </c>
      <c r="H72">
        <f>a_rolha[[#This Row],[Column3]]*1</f>
        <v>70</v>
      </c>
      <c r="I72">
        <f>a_rolha[[#This Row],[Column4]]*1</f>
        <v>7</v>
      </c>
      <c r="K72">
        <f t="shared" si="5"/>
        <v>1.3766123876123899</v>
      </c>
      <c r="M72">
        <f t="shared" si="6"/>
        <v>0.25444344621038301</v>
      </c>
      <c r="P72">
        <f t="shared" si="7"/>
        <v>14.229718750000002</v>
      </c>
      <c r="Q72">
        <f t="shared" si="8"/>
        <v>55.924878246753337</v>
      </c>
      <c r="R72">
        <f t="shared" si="9"/>
        <v>-41.695159496753334</v>
      </c>
    </row>
    <row r="73" spans="1:18" x14ac:dyDescent="0.25">
      <c r="A73" t="s">
        <v>282</v>
      </c>
      <c r="B73" t="s">
        <v>517</v>
      </c>
      <c r="C73" t="s">
        <v>284</v>
      </c>
      <c r="D73" t="s">
        <v>285</v>
      </c>
      <c r="F73">
        <f>a_rolha[[#This Row],[Column1]]*1</f>
        <v>2355344655.3446498</v>
      </c>
      <c r="G73">
        <f>a_rolha[[#This Row],[Column2]]*1</f>
        <v>0.35059400000000002</v>
      </c>
      <c r="H73">
        <f>a_rolha[[#This Row],[Column3]]*1</f>
        <v>71</v>
      </c>
      <c r="I73">
        <f>a_rolha[[#This Row],[Column4]]*1</f>
        <v>7.0999999999999899</v>
      </c>
      <c r="K73">
        <f t="shared" si="5"/>
        <v>1.3729260739260805</v>
      </c>
      <c r="M73">
        <f t="shared" si="6"/>
        <v>0.25536262050688996</v>
      </c>
      <c r="P73">
        <f t="shared" si="7"/>
        <v>14.24288125</v>
      </c>
      <c r="Q73">
        <f t="shared" si="8"/>
        <v>55.775121753247021</v>
      </c>
      <c r="R73">
        <f t="shared" si="9"/>
        <v>-41.532240503247024</v>
      </c>
    </row>
    <row r="74" spans="1:18" x14ac:dyDescent="0.25">
      <c r="A74" t="s">
        <v>286</v>
      </c>
      <c r="B74" t="s">
        <v>518</v>
      </c>
      <c r="C74" t="s">
        <v>288</v>
      </c>
      <c r="D74" t="s">
        <v>289</v>
      </c>
      <c r="F74">
        <f>a_rolha[[#This Row],[Column1]]*1</f>
        <v>2358341658.34165</v>
      </c>
      <c r="G74">
        <f>a_rolha[[#This Row],[Column2]]*1</f>
        <v>0.35094700000000001</v>
      </c>
      <c r="H74">
        <f>a_rolha[[#This Row],[Column3]]*1</f>
        <v>72</v>
      </c>
      <c r="I74">
        <f>a_rolha[[#This Row],[Column4]]*1</f>
        <v>7.2</v>
      </c>
      <c r="K74">
        <f t="shared" si="5"/>
        <v>1.3692397602397701</v>
      </c>
      <c r="M74">
        <f t="shared" si="6"/>
        <v>0.2563079237039867</v>
      </c>
      <c r="P74">
        <f t="shared" si="7"/>
        <v>14.257221875000001</v>
      </c>
      <c r="Q74">
        <f t="shared" si="8"/>
        <v>55.625365259740661</v>
      </c>
      <c r="R74">
        <f t="shared" si="9"/>
        <v>-41.368143384740662</v>
      </c>
    </row>
    <row r="75" spans="1:18" x14ac:dyDescent="0.25">
      <c r="A75" t="s">
        <v>290</v>
      </c>
      <c r="B75" t="s">
        <v>519</v>
      </c>
      <c r="C75" t="s">
        <v>292</v>
      </c>
      <c r="D75" t="s">
        <v>293</v>
      </c>
      <c r="F75">
        <f>a_rolha[[#This Row],[Column1]]*1</f>
        <v>2361638361.63836</v>
      </c>
      <c r="G75">
        <f>a_rolha[[#This Row],[Column2]]*1</f>
        <v>0.35734900000000003</v>
      </c>
      <c r="H75">
        <f>a_rolha[[#This Row],[Column3]]*1</f>
        <v>73</v>
      </c>
      <c r="I75">
        <f>a_rolha[[#This Row],[Column4]]*1</f>
        <v>7.2999999999999901</v>
      </c>
      <c r="K75">
        <f t="shared" si="5"/>
        <v>1.3651848151848167</v>
      </c>
      <c r="M75">
        <f t="shared" si="6"/>
        <v>0.26175869818155179</v>
      </c>
      <c r="P75">
        <f t="shared" si="7"/>
        <v>14.517303125000002</v>
      </c>
      <c r="Q75">
        <f t="shared" si="8"/>
        <v>55.46063311688318</v>
      </c>
      <c r="R75">
        <f t="shared" si="9"/>
        <v>-40.943329991883175</v>
      </c>
    </row>
    <row r="76" spans="1:18" x14ac:dyDescent="0.25">
      <c r="A76" t="s">
        <v>294</v>
      </c>
      <c r="B76" t="s">
        <v>520</v>
      </c>
      <c r="C76" t="s">
        <v>296</v>
      </c>
      <c r="D76" t="s">
        <v>297</v>
      </c>
      <c r="F76">
        <f>a_rolha[[#This Row],[Column1]]*1</f>
        <v>2364635364.6353598</v>
      </c>
      <c r="G76">
        <f>a_rolha[[#This Row],[Column2]]*1</f>
        <v>0.35231000000000001</v>
      </c>
      <c r="H76">
        <f>a_rolha[[#This Row],[Column3]]*1</f>
        <v>74</v>
      </c>
      <c r="I76">
        <f>a_rolha[[#This Row],[Column4]]*1</f>
        <v>7.4</v>
      </c>
      <c r="K76">
        <f t="shared" si="5"/>
        <v>1.3614985014985073</v>
      </c>
      <c r="M76">
        <f t="shared" si="6"/>
        <v>0.2587663516428676</v>
      </c>
      <c r="P76">
        <f t="shared" si="7"/>
        <v>14.312593750000001</v>
      </c>
      <c r="Q76">
        <f t="shared" si="8"/>
        <v>55.310876623376856</v>
      </c>
      <c r="R76">
        <f t="shared" si="9"/>
        <v>-40.998282873376851</v>
      </c>
    </row>
    <row r="77" spans="1:18" x14ac:dyDescent="0.25">
      <c r="A77" t="s">
        <v>521</v>
      </c>
      <c r="B77" t="s">
        <v>522</v>
      </c>
      <c r="C77" t="s">
        <v>300</v>
      </c>
      <c r="D77" t="s">
        <v>301</v>
      </c>
      <c r="F77">
        <f>a_rolha[[#This Row],[Column1]]*1</f>
        <v>2367332667.3326602</v>
      </c>
      <c r="G77">
        <f>a_rolha[[#This Row],[Column2]]*1</f>
        <v>0.35281299999999899</v>
      </c>
      <c r="H77">
        <f>a_rolha[[#This Row],[Column3]]*1</f>
        <v>75</v>
      </c>
      <c r="I77">
        <f>a_rolha[[#This Row],[Column4]]*1</f>
        <v>7.5</v>
      </c>
      <c r="K77">
        <f t="shared" si="5"/>
        <v>1.3581808191808276</v>
      </c>
      <c r="M77">
        <f t="shared" si="6"/>
        <v>0.25976879883548526</v>
      </c>
      <c r="P77">
        <f t="shared" si="7"/>
        <v>14.333028124999959</v>
      </c>
      <c r="Q77">
        <f t="shared" si="8"/>
        <v>55.176095779221122</v>
      </c>
      <c r="R77">
        <f t="shared" si="9"/>
        <v>-40.843067654221159</v>
      </c>
    </row>
    <row r="78" spans="1:18" x14ac:dyDescent="0.25">
      <c r="A78" t="s">
        <v>302</v>
      </c>
      <c r="B78" t="s">
        <v>523</v>
      </c>
      <c r="C78" t="s">
        <v>304</v>
      </c>
      <c r="D78" t="s">
        <v>305</v>
      </c>
      <c r="F78">
        <f>a_rolha[[#This Row],[Column1]]*1</f>
        <v>2370629370.6293702</v>
      </c>
      <c r="G78">
        <f>a_rolha[[#This Row],[Column2]]*1</f>
        <v>0.353939</v>
      </c>
      <c r="H78">
        <f>a_rolha[[#This Row],[Column3]]*1</f>
        <v>76</v>
      </c>
      <c r="I78">
        <f>a_rolha[[#This Row],[Column4]]*1</f>
        <v>7.5999999999999899</v>
      </c>
      <c r="K78">
        <f t="shared" si="5"/>
        <v>1.3541258741258742</v>
      </c>
      <c r="M78">
        <f t="shared" si="6"/>
        <v>0.26137821214625079</v>
      </c>
      <c r="P78">
        <f t="shared" si="7"/>
        <v>14.378771875</v>
      </c>
      <c r="Q78">
        <f t="shared" si="8"/>
        <v>55.01136363636364</v>
      </c>
      <c r="R78">
        <f t="shared" si="9"/>
        <v>-40.632591761363642</v>
      </c>
    </row>
    <row r="79" spans="1:18" x14ac:dyDescent="0.25">
      <c r="A79" t="s">
        <v>306</v>
      </c>
      <c r="B79" t="s">
        <v>524</v>
      </c>
      <c r="C79" t="s">
        <v>308</v>
      </c>
      <c r="D79" t="s">
        <v>525</v>
      </c>
      <c r="F79">
        <f>a_rolha[[#This Row],[Column1]]*1</f>
        <v>2373326673.3266702</v>
      </c>
      <c r="G79">
        <f>a_rolha[[#This Row],[Column2]]*1</f>
        <v>0.36680499999999899</v>
      </c>
      <c r="H79">
        <f>a_rolha[[#This Row],[Column3]]*1</f>
        <v>77</v>
      </c>
      <c r="I79">
        <f>a_rolha[[#This Row],[Column4]]*1</f>
        <v>7.6999899999999899</v>
      </c>
      <c r="K79">
        <f t="shared" si="5"/>
        <v>1.3508081918081953</v>
      </c>
      <c r="M79">
        <f t="shared" si="6"/>
        <v>0.27154484420840896</v>
      </c>
      <c r="P79">
        <f t="shared" si="7"/>
        <v>14.901453124999959</v>
      </c>
      <c r="Q79">
        <f t="shared" si="8"/>
        <v>54.876582792207934</v>
      </c>
      <c r="R79">
        <f t="shared" si="9"/>
        <v>-39.975129667207973</v>
      </c>
    </row>
    <row r="80" spans="1:18" x14ac:dyDescent="0.25">
      <c r="A80" t="s">
        <v>310</v>
      </c>
      <c r="B80" t="s">
        <v>526</v>
      </c>
      <c r="C80" t="s">
        <v>312</v>
      </c>
      <c r="D80" t="s">
        <v>313</v>
      </c>
      <c r="F80">
        <f>a_rolha[[#This Row],[Column1]]*1</f>
        <v>2376323676.3236699</v>
      </c>
      <c r="G80">
        <f>a_rolha[[#This Row],[Column2]]*1</f>
        <v>0.36029299999999898</v>
      </c>
      <c r="H80">
        <f>a_rolha[[#This Row],[Column3]]*1</f>
        <v>78</v>
      </c>
      <c r="I80">
        <f>a_rolha[[#This Row],[Column4]]*1</f>
        <v>7.7999999999999901</v>
      </c>
      <c r="K80">
        <f t="shared" si="5"/>
        <v>1.3471218781218859</v>
      </c>
      <c r="M80">
        <f t="shared" si="6"/>
        <v>0.26745389994133856</v>
      </c>
      <c r="P80">
        <f t="shared" si="7"/>
        <v>14.636903124999959</v>
      </c>
      <c r="Q80">
        <f t="shared" si="8"/>
        <v>54.726826298701617</v>
      </c>
      <c r="R80">
        <f t="shared" si="9"/>
        <v>-40.089923173701656</v>
      </c>
    </row>
    <row r="81" spans="1:18" x14ac:dyDescent="0.25">
      <c r="A81" t="s">
        <v>314</v>
      </c>
      <c r="B81" t="s">
        <v>527</v>
      </c>
      <c r="C81" t="s">
        <v>316</v>
      </c>
      <c r="D81" t="s">
        <v>317</v>
      </c>
      <c r="F81">
        <f>a_rolha[[#This Row],[Column1]]*1</f>
        <v>2379020979.0209699</v>
      </c>
      <c r="G81">
        <f>a_rolha[[#This Row],[Column2]]*1</f>
        <v>0.36447400000000002</v>
      </c>
      <c r="H81">
        <f>a_rolha[[#This Row],[Column3]]*1</f>
        <v>79</v>
      </c>
      <c r="I81">
        <f>a_rolha[[#This Row],[Column4]]*1</f>
        <v>7.9</v>
      </c>
      <c r="K81">
        <f t="shared" si="5"/>
        <v>1.3438041958042071</v>
      </c>
      <c r="M81">
        <f t="shared" si="6"/>
        <v>0.27122552611310946</v>
      </c>
      <c r="P81">
        <f t="shared" si="7"/>
        <v>14.806756250000001</v>
      </c>
      <c r="Q81">
        <f t="shared" si="8"/>
        <v>54.592045454545911</v>
      </c>
      <c r="R81">
        <f t="shared" si="9"/>
        <v>-39.785289204545911</v>
      </c>
    </row>
    <row r="82" spans="1:18" x14ac:dyDescent="0.25">
      <c r="A82" t="s">
        <v>318</v>
      </c>
      <c r="B82" t="s">
        <v>528</v>
      </c>
      <c r="C82" t="s">
        <v>320</v>
      </c>
      <c r="D82" t="s">
        <v>38</v>
      </c>
      <c r="F82">
        <f>a_rolha[[#This Row],[Column1]]*1</f>
        <v>2382017982.0179801</v>
      </c>
      <c r="G82">
        <f>a_rolha[[#This Row],[Column2]]*1</f>
        <v>0.37080800000000003</v>
      </c>
      <c r="H82">
        <f>a_rolha[[#This Row],[Column3]]*1</f>
        <v>80</v>
      </c>
      <c r="I82">
        <f>a_rolha[[#This Row],[Column4]]*1</f>
        <v>8</v>
      </c>
      <c r="K82">
        <f t="shared" si="5"/>
        <v>1.3401178821178843</v>
      </c>
      <c r="M82">
        <f t="shared" si="6"/>
        <v>0.27669804645393253</v>
      </c>
      <c r="P82">
        <f t="shared" si="7"/>
        <v>15.064075000000001</v>
      </c>
      <c r="Q82">
        <f t="shared" si="8"/>
        <v>54.442288961039047</v>
      </c>
      <c r="R82">
        <f t="shared" si="9"/>
        <v>-39.378213961039044</v>
      </c>
    </row>
    <row r="83" spans="1:18" x14ac:dyDescent="0.25">
      <c r="A83" t="s">
        <v>321</v>
      </c>
      <c r="B83" t="s">
        <v>529</v>
      </c>
      <c r="C83" t="s">
        <v>323</v>
      </c>
      <c r="D83" t="s">
        <v>324</v>
      </c>
      <c r="F83">
        <f>a_rolha[[#This Row],[Column1]]*1</f>
        <v>2384715284.7152801</v>
      </c>
      <c r="G83">
        <f>a_rolha[[#This Row],[Column2]]*1</f>
        <v>0.37845600000000001</v>
      </c>
      <c r="H83">
        <f>a_rolha[[#This Row],[Column3]]*1</f>
        <v>81</v>
      </c>
      <c r="I83">
        <f>a_rolha[[#This Row],[Column4]]*1</f>
        <v>8.0999999999999908</v>
      </c>
      <c r="K83">
        <f t="shared" si="5"/>
        <v>1.3368001998002055</v>
      </c>
      <c r="M83">
        <f t="shared" si="6"/>
        <v>0.28310588228260514</v>
      </c>
      <c r="P83">
        <f t="shared" si="7"/>
        <v>15.374775000000001</v>
      </c>
      <c r="Q83">
        <f t="shared" si="8"/>
        <v>54.307508116883348</v>
      </c>
      <c r="R83">
        <f t="shared" si="9"/>
        <v>-38.932733116883348</v>
      </c>
    </row>
    <row r="84" spans="1:18" x14ac:dyDescent="0.25">
      <c r="A84" t="s">
        <v>325</v>
      </c>
      <c r="B84" t="s">
        <v>530</v>
      </c>
      <c r="C84" t="s">
        <v>327</v>
      </c>
      <c r="D84" t="s">
        <v>328</v>
      </c>
      <c r="F84">
        <f>a_rolha[[#This Row],[Column1]]*1</f>
        <v>2387412587.41258</v>
      </c>
      <c r="G84">
        <f>a_rolha[[#This Row],[Column2]]*1</f>
        <v>0.38965899999999898</v>
      </c>
      <c r="H84">
        <f>a_rolha[[#This Row],[Column3]]*1</f>
        <v>82</v>
      </c>
      <c r="I84">
        <f>a_rolha[[#This Row],[Column4]]*1</f>
        <v>8.1999999999999904</v>
      </c>
      <c r="K84">
        <f t="shared" si="5"/>
        <v>1.3334825174825262</v>
      </c>
      <c r="M84">
        <f t="shared" si="6"/>
        <v>0.2922115550008364</v>
      </c>
      <c r="P84">
        <f t="shared" si="7"/>
        <v>15.829896874999958</v>
      </c>
      <c r="Q84">
        <f t="shared" si="8"/>
        <v>54.172727272727627</v>
      </c>
      <c r="R84">
        <f t="shared" si="9"/>
        <v>-38.342830397727667</v>
      </c>
    </row>
    <row r="85" spans="1:18" x14ac:dyDescent="0.25">
      <c r="A85" t="s">
        <v>329</v>
      </c>
      <c r="B85" t="s">
        <v>531</v>
      </c>
      <c r="C85" t="s">
        <v>331</v>
      </c>
      <c r="D85" t="s">
        <v>332</v>
      </c>
      <c r="F85">
        <f>a_rolha[[#This Row],[Column1]]*1</f>
        <v>2390109890.10988</v>
      </c>
      <c r="G85">
        <f>a_rolha[[#This Row],[Column2]]*1</f>
        <v>0.39304</v>
      </c>
      <c r="H85">
        <f>a_rolha[[#This Row],[Column3]]*1</f>
        <v>83</v>
      </c>
      <c r="I85">
        <f>a_rolha[[#This Row],[Column4]]*1</f>
        <v>8.3000000000000007</v>
      </c>
      <c r="K85">
        <f t="shared" si="5"/>
        <v>1.3301648351648474</v>
      </c>
      <c r="M85">
        <f t="shared" si="6"/>
        <v>0.29548217605022653</v>
      </c>
      <c r="P85">
        <f t="shared" si="7"/>
        <v>15.96725</v>
      </c>
      <c r="Q85">
        <f t="shared" si="8"/>
        <v>54.037946428571928</v>
      </c>
      <c r="R85">
        <f t="shared" si="9"/>
        <v>-38.070696428571928</v>
      </c>
    </row>
    <row r="86" spans="1:18" x14ac:dyDescent="0.25">
      <c r="A86" t="s">
        <v>388</v>
      </c>
      <c r="B86" t="s">
        <v>532</v>
      </c>
      <c r="C86" t="s">
        <v>335</v>
      </c>
      <c r="D86" t="s">
        <v>336</v>
      </c>
      <c r="F86">
        <f>a_rolha[[#This Row],[Column1]]*1</f>
        <v>2392507492.5074902</v>
      </c>
      <c r="G86">
        <f>a_rolha[[#This Row],[Column2]]*1</f>
        <v>0.40243099999999898</v>
      </c>
      <c r="H86">
        <f>a_rolha[[#This Row],[Column3]]*1</f>
        <v>84</v>
      </c>
      <c r="I86">
        <f>a_rolha[[#This Row],[Column4]]*1</f>
        <v>8.4</v>
      </c>
      <c r="K86">
        <f t="shared" si="5"/>
        <v>1.3272157842157863</v>
      </c>
      <c r="M86">
        <f t="shared" si="6"/>
        <v>0.30321444695429378</v>
      </c>
      <c r="P86">
        <f t="shared" si="7"/>
        <v>16.348759374999958</v>
      </c>
      <c r="Q86">
        <f t="shared" si="8"/>
        <v>53.91814123376632</v>
      </c>
      <c r="R86">
        <f t="shared" si="9"/>
        <v>-37.569381858766363</v>
      </c>
    </row>
    <row r="87" spans="1:18" x14ac:dyDescent="0.25">
      <c r="A87" t="s">
        <v>337</v>
      </c>
      <c r="B87" t="s">
        <v>533</v>
      </c>
      <c r="C87" t="s">
        <v>339</v>
      </c>
      <c r="D87" t="s">
        <v>340</v>
      </c>
      <c r="F87">
        <f>a_rolha[[#This Row],[Column1]]*1</f>
        <v>2395504495.5044899</v>
      </c>
      <c r="G87">
        <f>a_rolha[[#This Row],[Column2]]*1</f>
        <v>0.41286800000000001</v>
      </c>
      <c r="H87">
        <f>a_rolha[[#This Row],[Column3]]*1</f>
        <v>85</v>
      </c>
      <c r="I87">
        <f>a_rolha[[#This Row],[Column4]]*1</f>
        <v>8.5</v>
      </c>
      <c r="K87">
        <f t="shared" si="5"/>
        <v>1.3235294705294773</v>
      </c>
      <c r="M87">
        <f t="shared" si="6"/>
        <v>0.31194469726075108</v>
      </c>
      <c r="P87">
        <f t="shared" si="7"/>
        <v>16.772762499999999</v>
      </c>
      <c r="Q87">
        <f t="shared" si="8"/>
        <v>53.768384740260018</v>
      </c>
      <c r="R87">
        <f t="shared" si="9"/>
        <v>-36.995622240260019</v>
      </c>
    </row>
    <row r="88" spans="1:18" x14ac:dyDescent="0.25">
      <c r="A88" t="s">
        <v>341</v>
      </c>
      <c r="B88" t="s">
        <v>534</v>
      </c>
      <c r="C88" t="s">
        <v>343</v>
      </c>
      <c r="D88" t="s">
        <v>344</v>
      </c>
      <c r="F88">
        <f>a_rolha[[#This Row],[Column1]]*1</f>
        <v>2397902097.9020901</v>
      </c>
      <c r="G88">
        <f>a_rolha[[#This Row],[Column2]]*1</f>
        <v>0.42425099999999899</v>
      </c>
      <c r="H88">
        <f>a_rolha[[#This Row],[Column3]]*1</f>
        <v>86</v>
      </c>
      <c r="I88">
        <f>a_rolha[[#This Row],[Column4]]*1</f>
        <v>8.5999999999999908</v>
      </c>
      <c r="K88">
        <f t="shared" si="5"/>
        <v>1.3205804195804287</v>
      </c>
      <c r="M88">
        <f t="shared" si="6"/>
        <v>0.32126101046901095</v>
      </c>
      <c r="P88">
        <f t="shared" si="7"/>
        <v>17.235196874999961</v>
      </c>
      <c r="Q88">
        <f t="shared" si="8"/>
        <v>53.648579545454915</v>
      </c>
      <c r="R88">
        <f t="shared" si="9"/>
        <v>-36.413382670454951</v>
      </c>
    </row>
    <row r="89" spans="1:18" x14ac:dyDescent="0.25">
      <c r="A89" t="s">
        <v>345</v>
      </c>
      <c r="B89" t="s">
        <v>535</v>
      </c>
      <c r="C89" t="s">
        <v>347</v>
      </c>
      <c r="D89" t="s">
        <v>348</v>
      </c>
      <c r="F89">
        <f>a_rolha[[#This Row],[Column1]]*1</f>
        <v>2399700299.7002902</v>
      </c>
      <c r="G89">
        <f>a_rolha[[#This Row],[Column2]]*1</f>
        <v>0.43749399999999899</v>
      </c>
      <c r="H89">
        <f>a_rolha[[#This Row],[Column3]]*1</f>
        <v>87</v>
      </c>
      <c r="I89">
        <f>a_rolha[[#This Row],[Column4]]*1</f>
        <v>8.6999999999999904</v>
      </c>
      <c r="K89">
        <f t="shared" si="5"/>
        <v>1.3183686313686427</v>
      </c>
      <c r="M89">
        <f t="shared" si="6"/>
        <v>0.33184497081504571</v>
      </c>
      <c r="P89">
        <f t="shared" si="7"/>
        <v>17.773193749999958</v>
      </c>
      <c r="Q89">
        <f t="shared" si="8"/>
        <v>53.558725649351111</v>
      </c>
      <c r="R89">
        <f t="shared" si="9"/>
        <v>-35.785531899351156</v>
      </c>
    </row>
    <row r="90" spans="1:18" x14ac:dyDescent="0.25">
      <c r="A90" t="s">
        <v>345</v>
      </c>
      <c r="B90" t="s">
        <v>536</v>
      </c>
      <c r="C90" t="s">
        <v>350</v>
      </c>
      <c r="D90" t="s">
        <v>351</v>
      </c>
      <c r="F90">
        <f>a_rolha[[#This Row],[Column1]]*1</f>
        <v>2399700299.7002902</v>
      </c>
      <c r="G90">
        <f>a_rolha[[#This Row],[Column2]]*1</f>
        <v>0.449821999999999</v>
      </c>
      <c r="H90">
        <f>a_rolha[[#This Row],[Column3]]*1</f>
        <v>88</v>
      </c>
      <c r="I90">
        <f>a_rolha[[#This Row],[Column4]]*1</f>
        <v>8.8000000000000007</v>
      </c>
      <c r="K90">
        <f t="shared" si="5"/>
        <v>1.3183686313686427</v>
      </c>
      <c r="M90">
        <f t="shared" si="6"/>
        <v>0.34119592145712974</v>
      </c>
      <c r="P90">
        <f t="shared" si="7"/>
        <v>18.274018749999961</v>
      </c>
      <c r="Q90">
        <f t="shared" si="8"/>
        <v>53.558725649351111</v>
      </c>
      <c r="R90">
        <f t="shared" si="9"/>
        <v>-35.28470689935115</v>
      </c>
    </row>
    <row r="91" spans="1:18" x14ac:dyDescent="0.25">
      <c r="A91" t="s">
        <v>521</v>
      </c>
      <c r="B91" t="s">
        <v>537</v>
      </c>
      <c r="C91" t="s">
        <v>353</v>
      </c>
      <c r="D91" t="s">
        <v>354</v>
      </c>
      <c r="F91">
        <f>a_rolha[[#This Row],[Column1]]*1</f>
        <v>2367332667.3326602</v>
      </c>
      <c r="G91">
        <f>a_rolha[[#This Row],[Column2]]*1</f>
        <v>0.455766</v>
      </c>
      <c r="H91">
        <f>a_rolha[[#This Row],[Column3]]*1</f>
        <v>89</v>
      </c>
      <c r="I91">
        <f>a_rolha[[#This Row],[Column4]]*1</f>
        <v>8.9</v>
      </c>
      <c r="K91">
        <f t="shared" si="5"/>
        <v>1.3581808191808276</v>
      </c>
      <c r="M91">
        <f t="shared" si="6"/>
        <v>0.33557092955773771</v>
      </c>
      <c r="P91">
        <f t="shared" si="7"/>
        <v>18.515493750000001</v>
      </c>
      <c r="Q91">
        <f t="shared" si="8"/>
        <v>55.176095779221122</v>
      </c>
      <c r="R91">
        <f t="shared" si="9"/>
        <v>-36.660602029221124</v>
      </c>
    </row>
    <row r="92" spans="1:18" x14ac:dyDescent="0.25">
      <c r="A92" t="s">
        <v>538</v>
      </c>
      <c r="B92" t="s">
        <v>539</v>
      </c>
      <c r="C92" t="s">
        <v>357</v>
      </c>
      <c r="D92" t="s">
        <v>42</v>
      </c>
      <c r="F92">
        <f>a_rolha[[#This Row],[Column1]]*1</f>
        <v>2368531468.5314598</v>
      </c>
      <c r="G92">
        <f>a_rolha[[#This Row],[Column2]]*1</f>
        <v>0.45447300000000002</v>
      </c>
      <c r="H92">
        <f>a_rolha[[#This Row],[Column3]]*1</f>
        <v>90</v>
      </c>
      <c r="I92">
        <f>a_rolha[[#This Row],[Column4]]*1</f>
        <v>9</v>
      </c>
      <c r="K92">
        <f t="shared" si="5"/>
        <v>1.3567062937063041</v>
      </c>
      <c r="M92">
        <f t="shared" si="6"/>
        <v>0.33498259874541647</v>
      </c>
      <c r="P92">
        <f t="shared" si="7"/>
        <v>18.462965624999999</v>
      </c>
      <c r="Q92">
        <f t="shared" si="8"/>
        <v>55.116193181818602</v>
      </c>
      <c r="R92">
        <f t="shared" si="9"/>
        <v>-36.653227556818607</v>
      </c>
    </row>
    <row r="93" spans="1:18" x14ac:dyDescent="0.25">
      <c r="A93" t="s">
        <v>306</v>
      </c>
      <c r="B93" t="s">
        <v>540</v>
      </c>
      <c r="C93" t="s">
        <v>360</v>
      </c>
      <c r="D93" t="s">
        <v>361</v>
      </c>
      <c r="F93">
        <f>a_rolha[[#This Row],[Column1]]*1</f>
        <v>2373326673.3266702</v>
      </c>
      <c r="G93">
        <f>a_rolha[[#This Row],[Column2]]*1</f>
        <v>0.449792999999999</v>
      </c>
      <c r="H93">
        <f>a_rolha[[#This Row],[Column3]]*1</f>
        <v>91</v>
      </c>
      <c r="I93">
        <f>a_rolha[[#This Row],[Column4]]*1</f>
        <v>9.0999999999999908</v>
      </c>
      <c r="K93">
        <f t="shared" si="5"/>
        <v>1.3508081918081953</v>
      </c>
      <c r="M93">
        <f t="shared" si="6"/>
        <v>0.33298065760017709</v>
      </c>
      <c r="P93">
        <f t="shared" si="7"/>
        <v>18.272840624999958</v>
      </c>
      <c r="Q93">
        <f t="shared" si="8"/>
        <v>54.876582792207934</v>
      </c>
      <c r="R93">
        <f t="shared" si="9"/>
        <v>-36.603742167207976</v>
      </c>
    </row>
    <row r="94" spans="1:18" x14ac:dyDescent="0.25">
      <c r="A94" t="s">
        <v>541</v>
      </c>
      <c r="B94" t="s">
        <v>542</v>
      </c>
      <c r="C94" t="s">
        <v>363</v>
      </c>
      <c r="D94" t="s">
        <v>364</v>
      </c>
      <c r="F94">
        <f>a_rolha[[#This Row],[Column1]]*1</f>
        <v>2375724275.7242699</v>
      </c>
      <c r="G94">
        <f>a_rolha[[#This Row],[Column2]]*1</f>
        <v>0.44098500000000002</v>
      </c>
      <c r="H94">
        <f>a_rolha[[#This Row],[Column3]]*1</f>
        <v>92</v>
      </c>
      <c r="I94">
        <f>a_rolha[[#This Row],[Column4]]*1</f>
        <v>9.1999999999999904</v>
      </c>
      <c r="K94">
        <f t="shared" si="5"/>
        <v>1.3478591408591476</v>
      </c>
      <c r="M94">
        <f t="shared" si="6"/>
        <v>0.32717439577470159</v>
      </c>
      <c r="P94">
        <f t="shared" si="7"/>
        <v>17.915015625000002</v>
      </c>
      <c r="Q94">
        <f t="shared" si="8"/>
        <v>54.756777597402873</v>
      </c>
      <c r="R94">
        <f t="shared" si="9"/>
        <v>-36.841761972402871</v>
      </c>
    </row>
    <row r="95" spans="1:18" x14ac:dyDescent="0.25">
      <c r="A95" t="s">
        <v>543</v>
      </c>
      <c r="B95" t="s">
        <v>544</v>
      </c>
      <c r="C95" t="s">
        <v>367</v>
      </c>
      <c r="D95" t="s">
        <v>368</v>
      </c>
      <c r="F95">
        <f>a_rolha[[#This Row],[Column1]]*1</f>
        <v>2377522477.52247</v>
      </c>
      <c r="G95">
        <f>a_rolha[[#This Row],[Column2]]*1</f>
        <v>0.43286999999999898</v>
      </c>
      <c r="H95">
        <f>a_rolha[[#This Row],[Column3]]*1</f>
        <v>93</v>
      </c>
      <c r="I95">
        <f>a_rolha[[#This Row],[Column4]]*1</f>
        <v>9.3000000000000007</v>
      </c>
      <c r="K95">
        <f t="shared" si="5"/>
        <v>1.3456473526473611</v>
      </c>
      <c r="M95">
        <f t="shared" si="6"/>
        <v>0.32168160487841901</v>
      </c>
      <c r="P95">
        <f t="shared" si="7"/>
        <v>17.585343749999957</v>
      </c>
      <c r="Q95">
        <f t="shared" si="8"/>
        <v>54.666923701299048</v>
      </c>
      <c r="R95">
        <f t="shared" si="9"/>
        <v>-37.081579951299091</v>
      </c>
    </row>
    <row r="96" spans="1:18" x14ac:dyDescent="0.25">
      <c r="A96" t="s">
        <v>545</v>
      </c>
      <c r="B96" t="s">
        <v>546</v>
      </c>
      <c r="C96" t="s">
        <v>371</v>
      </c>
      <c r="D96" t="s">
        <v>372</v>
      </c>
      <c r="F96">
        <f>a_rolha[[#This Row],[Column1]]*1</f>
        <v>2381118881.1188798</v>
      </c>
      <c r="G96">
        <f>a_rolha[[#This Row],[Column2]]*1</f>
        <v>0.42781200000000003</v>
      </c>
      <c r="H96">
        <f>a_rolha[[#This Row],[Column3]]*1</f>
        <v>94</v>
      </c>
      <c r="I96">
        <f>a_rolha[[#This Row],[Column4]]*1</f>
        <v>9.4</v>
      </c>
      <c r="K96">
        <f t="shared" si="5"/>
        <v>1.3412237762237775</v>
      </c>
      <c r="M96">
        <f t="shared" si="6"/>
        <v>0.31897138090148308</v>
      </c>
      <c r="P96">
        <f t="shared" si="7"/>
        <v>17.379862500000002</v>
      </c>
      <c r="Q96">
        <f t="shared" si="8"/>
        <v>54.487215909090963</v>
      </c>
      <c r="R96">
        <f t="shared" si="9"/>
        <v>-37.107353409090962</v>
      </c>
    </row>
    <row r="97" spans="1:18" x14ac:dyDescent="0.25">
      <c r="A97" t="s">
        <v>373</v>
      </c>
      <c r="B97" t="s">
        <v>547</v>
      </c>
      <c r="C97" t="s">
        <v>375</v>
      </c>
      <c r="D97" t="s">
        <v>376</v>
      </c>
      <c r="F97">
        <f>a_rolha[[#This Row],[Column1]]*1</f>
        <v>2382317682.3176799</v>
      </c>
      <c r="G97">
        <f>a_rolha[[#This Row],[Column2]]*1</f>
        <v>0.418899999999999</v>
      </c>
      <c r="H97">
        <f>a_rolha[[#This Row],[Column3]]*1</f>
        <v>95</v>
      </c>
      <c r="I97">
        <f>a_rolha[[#This Row],[Column4]]*1</f>
        <v>9.5</v>
      </c>
      <c r="K97">
        <f t="shared" si="5"/>
        <v>1.3397492507492532</v>
      </c>
      <c r="M97">
        <f t="shared" si="6"/>
        <v>0.31267044916481923</v>
      </c>
      <c r="P97">
        <f t="shared" si="7"/>
        <v>17.017812499999959</v>
      </c>
      <c r="Q97">
        <f t="shared" si="8"/>
        <v>54.427313311688415</v>
      </c>
      <c r="R97">
        <f t="shared" si="9"/>
        <v>-37.40950081168846</v>
      </c>
    </row>
    <row r="98" spans="1:18" x14ac:dyDescent="0.25">
      <c r="A98" t="s">
        <v>548</v>
      </c>
      <c r="B98" t="s">
        <v>549</v>
      </c>
      <c r="C98" t="s">
        <v>378</v>
      </c>
      <c r="D98" t="s">
        <v>550</v>
      </c>
      <c r="F98">
        <f>a_rolha[[#This Row],[Column1]]*1</f>
        <v>2385914085.9140801</v>
      </c>
      <c r="G98">
        <f>a_rolha[[#This Row],[Column2]]*1</f>
        <v>0.41214099999999898</v>
      </c>
      <c r="H98">
        <f>a_rolha[[#This Row],[Column3]]*1</f>
        <v>96</v>
      </c>
      <c r="I98">
        <f>a_rolha[[#This Row],[Column4]]*1</f>
        <v>9.59999</v>
      </c>
      <c r="K98">
        <f t="shared" si="5"/>
        <v>1.3353256743256812</v>
      </c>
      <c r="M98">
        <f t="shared" si="6"/>
        <v>0.30864455609911329</v>
      </c>
      <c r="P98">
        <f t="shared" si="7"/>
        <v>16.743228124999959</v>
      </c>
      <c r="Q98">
        <f t="shared" si="8"/>
        <v>54.2476055194808</v>
      </c>
      <c r="R98">
        <f t="shared" si="9"/>
        <v>-37.504377394480841</v>
      </c>
    </row>
    <row r="99" spans="1:18" x14ac:dyDescent="0.25">
      <c r="A99" t="s">
        <v>551</v>
      </c>
      <c r="B99" t="s">
        <v>552</v>
      </c>
      <c r="C99" t="s">
        <v>382</v>
      </c>
      <c r="D99" t="s">
        <v>383</v>
      </c>
      <c r="F99">
        <f>a_rolha[[#This Row],[Column1]]*1</f>
        <v>2387112887.1128802</v>
      </c>
      <c r="G99">
        <f>a_rolha[[#This Row],[Column2]]*1</f>
        <v>0.40783399999999898</v>
      </c>
      <c r="H99">
        <f>a_rolha[[#This Row],[Column3]]*1</f>
        <v>97</v>
      </c>
      <c r="I99">
        <f>a_rolha[[#This Row],[Column4]]*1</f>
        <v>9.6999999999999904</v>
      </c>
      <c r="K99">
        <f t="shared" si="5"/>
        <v>1.3338511488511569</v>
      </c>
      <c r="M99">
        <f t="shared" si="6"/>
        <v>0.3057567558053727</v>
      </c>
      <c r="P99">
        <f t="shared" si="7"/>
        <v>16.568256249999958</v>
      </c>
      <c r="Q99">
        <f t="shared" si="8"/>
        <v>54.187702922078245</v>
      </c>
      <c r="R99">
        <f t="shared" si="9"/>
        <v>-37.619446672078283</v>
      </c>
    </row>
    <row r="100" spans="1:18" x14ac:dyDescent="0.25">
      <c r="A100" t="s">
        <v>553</v>
      </c>
      <c r="B100" t="s">
        <v>554</v>
      </c>
      <c r="C100" t="s">
        <v>386</v>
      </c>
      <c r="D100" t="s">
        <v>387</v>
      </c>
      <c r="F100">
        <f>a_rolha[[#This Row],[Column1]]*1</f>
        <v>2390709290.70929</v>
      </c>
      <c r="G100">
        <f>a_rolha[[#This Row],[Column2]]*1</f>
        <v>0.40227600000000002</v>
      </c>
      <c r="H100">
        <f>a_rolha[[#This Row],[Column3]]*1</f>
        <v>98</v>
      </c>
      <c r="I100">
        <f>a_rolha[[#This Row],[Column4]]*1</f>
        <v>9.8000000000000007</v>
      </c>
      <c r="K100">
        <f t="shared" si="5"/>
        <v>1.3294275724275728</v>
      </c>
      <c r="M100">
        <f t="shared" si="6"/>
        <v>0.30259339308378608</v>
      </c>
      <c r="P100">
        <f t="shared" si="7"/>
        <v>16.3424625</v>
      </c>
      <c r="Q100">
        <f t="shared" si="8"/>
        <v>54.007995129870146</v>
      </c>
      <c r="R100">
        <f t="shared" si="9"/>
        <v>-37.665532629870143</v>
      </c>
    </row>
    <row r="101" spans="1:18" x14ac:dyDescent="0.25">
      <c r="A101" t="s">
        <v>329</v>
      </c>
      <c r="B101" t="s">
        <v>555</v>
      </c>
      <c r="C101" t="s">
        <v>390</v>
      </c>
      <c r="D101" t="s">
        <v>391</v>
      </c>
      <c r="F101">
        <f>a_rolha[[#This Row],[Column1]]*1</f>
        <v>2390109890.10988</v>
      </c>
      <c r="G101">
        <f>a_rolha[[#This Row],[Column2]]*1</f>
        <v>0.397484</v>
      </c>
      <c r="H101">
        <f>a_rolha[[#This Row],[Column3]]*1</f>
        <v>99</v>
      </c>
      <c r="I101">
        <f>a_rolha[[#This Row],[Column4]]*1</f>
        <v>9.9</v>
      </c>
      <c r="K101">
        <f t="shared" si="5"/>
        <v>1.3301648351648474</v>
      </c>
      <c r="M101">
        <f>G101/K101</f>
        <v>0.29882311537031409</v>
      </c>
      <c r="P101">
        <f t="shared" si="7"/>
        <v>16.1477875</v>
      </c>
      <c r="Q101">
        <f t="shared" si="8"/>
        <v>54.037946428571928</v>
      </c>
      <c r="R101">
        <f t="shared" si="9"/>
        <v>-37.890158928571928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971C5-050B-442D-84CC-9E1C94515C9B}">
  <dimension ref="A1:P101"/>
  <sheetViews>
    <sheetView workbookViewId="0">
      <selection activeCell="N27" sqref="N27"/>
    </sheetView>
  </sheetViews>
  <sheetFormatPr defaultRowHeight="15" x14ac:dyDescent="0.25"/>
  <cols>
    <col min="1" max="3" width="25.140625" bestFit="1" customWidth="1"/>
    <col min="4" max="4" width="25.7109375" bestFit="1" customWidth="1"/>
    <col min="6" max="6" width="11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t="s">
        <v>392</v>
      </c>
      <c r="G1" t="s">
        <v>393</v>
      </c>
      <c r="H1" t="s">
        <v>394</v>
      </c>
      <c r="I1" t="s">
        <v>395</v>
      </c>
      <c r="J1" t="s">
        <v>741</v>
      </c>
    </row>
    <row r="2" spans="1:11" x14ac:dyDescent="0.25">
      <c r="A2" t="s">
        <v>556</v>
      </c>
      <c r="B2" t="s">
        <v>557</v>
      </c>
      <c r="C2" t="s">
        <v>6</v>
      </c>
      <c r="D2" t="s">
        <v>558</v>
      </c>
      <c r="F2">
        <f>b[[#This Row],[Column1]]*1</f>
        <v>2271428571.4285698</v>
      </c>
      <c r="G2">
        <f>b[[#This Row],[Column2]]*1</f>
        <v>1.5186789999999899</v>
      </c>
      <c r="H2">
        <f>b[[#This Row],[Column3]]*1</f>
        <v>0</v>
      </c>
      <c r="I2">
        <f>b[[#This Row],[Column4]]*1</f>
        <v>-1.5E-6</v>
      </c>
      <c r="J2">
        <f>F2/POWER(10,9)</f>
        <v>2.2714285714285696</v>
      </c>
    </row>
    <row r="3" spans="1:11" x14ac:dyDescent="0.25">
      <c r="A3" t="s">
        <v>559</v>
      </c>
      <c r="B3" t="s">
        <v>560</v>
      </c>
      <c r="C3" t="s">
        <v>10</v>
      </c>
      <c r="D3" t="s">
        <v>561</v>
      </c>
      <c r="F3">
        <f>b[[#This Row],[Column1]]*1</f>
        <v>2267232767.23276</v>
      </c>
      <c r="G3">
        <f>b[[#This Row],[Column2]]*1</f>
        <v>1.538599</v>
      </c>
      <c r="H3">
        <f>b[[#This Row],[Column3]]*1</f>
        <v>1</v>
      </c>
      <c r="I3">
        <f>b[[#This Row],[Column4]]*1</f>
        <v>0.100012799999999</v>
      </c>
      <c r="J3">
        <f t="shared" ref="J3:J66" si="0">F3/POWER(10,9)</f>
        <v>2.2672327672327599</v>
      </c>
      <c r="K3" s="2"/>
    </row>
    <row r="4" spans="1:11" x14ac:dyDescent="0.25">
      <c r="A4" t="s">
        <v>562</v>
      </c>
      <c r="B4" t="s">
        <v>563</v>
      </c>
      <c r="C4" t="s">
        <v>14</v>
      </c>
      <c r="D4" t="s">
        <v>564</v>
      </c>
      <c r="F4">
        <f>b[[#This Row],[Column1]]*1</f>
        <v>2354745254.7452502</v>
      </c>
      <c r="G4">
        <f>b[[#This Row],[Column2]]*1</f>
        <v>1.5468980000000001</v>
      </c>
      <c r="H4">
        <f>b[[#This Row],[Column3]]*1</f>
        <v>2</v>
      </c>
      <c r="I4">
        <f>b[[#This Row],[Column4]]*1</f>
        <v>0.19999520000000001</v>
      </c>
      <c r="J4">
        <f t="shared" si="0"/>
        <v>2.3547452547452501</v>
      </c>
    </row>
    <row r="5" spans="1:11" x14ac:dyDescent="0.25">
      <c r="A5" t="s">
        <v>565</v>
      </c>
      <c r="B5" t="s">
        <v>566</v>
      </c>
      <c r="C5" t="s">
        <v>18</v>
      </c>
      <c r="D5" t="s">
        <v>567</v>
      </c>
      <c r="F5">
        <f>b[[#This Row],[Column1]]*1</f>
        <v>2230669330.6693301</v>
      </c>
      <c r="G5">
        <f>b[[#This Row],[Column2]]*1</f>
        <v>1.54937199999999</v>
      </c>
      <c r="H5">
        <f>b[[#This Row],[Column3]]*1</f>
        <v>3</v>
      </c>
      <c r="I5">
        <f>b[[#This Row],[Column4]]*1</f>
        <v>0.29999999999999899</v>
      </c>
      <c r="J5">
        <f t="shared" si="0"/>
        <v>2.2306693306693299</v>
      </c>
    </row>
    <row r="6" spans="1:11" x14ac:dyDescent="0.25">
      <c r="A6" t="s">
        <v>568</v>
      </c>
      <c r="B6" t="s">
        <v>569</v>
      </c>
      <c r="C6" t="s">
        <v>22</v>
      </c>
      <c r="D6" t="s">
        <v>570</v>
      </c>
      <c r="F6">
        <f>b[[#This Row],[Column1]]*1</f>
        <v>2391908091.9080901</v>
      </c>
      <c r="G6">
        <f>b[[#This Row],[Column2]]*1</f>
        <v>1.552799</v>
      </c>
      <c r="H6">
        <f>b[[#This Row],[Column3]]*1</f>
        <v>4</v>
      </c>
      <c r="I6">
        <f>b[[#This Row],[Column4]]*1</f>
        <v>0.39999800000000002</v>
      </c>
      <c r="J6">
        <f t="shared" si="0"/>
        <v>2.39190809190809</v>
      </c>
    </row>
    <row r="7" spans="1:11" x14ac:dyDescent="0.25">
      <c r="A7" t="s">
        <v>571</v>
      </c>
      <c r="B7" t="s">
        <v>572</v>
      </c>
      <c r="C7" t="s">
        <v>26</v>
      </c>
      <c r="D7" t="s">
        <v>573</v>
      </c>
      <c r="F7">
        <f>b[[#This Row],[Column1]]*1</f>
        <v>2251648351.6483498</v>
      </c>
      <c r="G7">
        <f>b[[#This Row],[Column2]]*1</f>
        <v>1.5521670000000001</v>
      </c>
      <c r="H7">
        <f>b[[#This Row],[Column3]]*1</f>
        <v>5</v>
      </c>
      <c r="I7">
        <f>b[[#This Row],[Column4]]*1</f>
        <v>0.499997999999999</v>
      </c>
      <c r="J7">
        <f t="shared" si="0"/>
        <v>2.2516483516483499</v>
      </c>
    </row>
    <row r="8" spans="1:11" x14ac:dyDescent="0.25">
      <c r="A8" t="s">
        <v>574</v>
      </c>
      <c r="B8" t="s">
        <v>575</v>
      </c>
      <c r="C8" t="s">
        <v>30</v>
      </c>
      <c r="D8" t="s">
        <v>576</v>
      </c>
      <c r="F8">
        <f>b[[#This Row],[Column1]]*1</f>
        <v>2137762237.7622299</v>
      </c>
      <c r="G8">
        <f>b[[#This Row],[Column2]]*1</f>
        <v>1.55719099999999</v>
      </c>
      <c r="H8">
        <f>b[[#This Row],[Column3]]*1</f>
        <v>6</v>
      </c>
      <c r="I8">
        <f>b[[#This Row],[Column4]]*1</f>
        <v>0.599997</v>
      </c>
      <c r="J8">
        <f t="shared" si="0"/>
        <v>2.1377622377622298</v>
      </c>
    </row>
    <row r="9" spans="1:11" x14ac:dyDescent="0.25">
      <c r="A9" t="s">
        <v>577</v>
      </c>
      <c r="B9" t="s">
        <v>578</v>
      </c>
      <c r="C9" t="s">
        <v>34</v>
      </c>
      <c r="D9" t="s">
        <v>579</v>
      </c>
      <c r="F9">
        <f>b[[#This Row],[Column1]]*1</f>
        <v>2156343656.3436499</v>
      </c>
      <c r="G9">
        <f>b[[#This Row],[Column2]]*1</f>
        <v>1.558405</v>
      </c>
      <c r="H9">
        <f>b[[#This Row],[Column3]]*1</f>
        <v>7</v>
      </c>
      <c r="I9">
        <f>b[[#This Row],[Column4]]*1</f>
        <v>0.69999900000000004</v>
      </c>
      <c r="J9">
        <f t="shared" si="0"/>
        <v>2.1563436563436498</v>
      </c>
    </row>
    <row r="10" spans="1:11" x14ac:dyDescent="0.25">
      <c r="A10" t="s">
        <v>580</v>
      </c>
      <c r="B10" t="s">
        <v>581</v>
      </c>
      <c r="C10" t="s">
        <v>38</v>
      </c>
      <c r="D10" t="s">
        <v>582</v>
      </c>
      <c r="F10">
        <f>b[[#This Row],[Column1]]*1</f>
        <v>2100000000</v>
      </c>
      <c r="G10">
        <f>b[[#This Row],[Column2]]*1</f>
        <v>1.5650930000000001</v>
      </c>
      <c r="H10">
        <f>b[[#This Row],[Column3]]*1</f>
        <v>8</v>
      </c>
      <c r="I10">
        <f>b[[#This Row],[Column4]]*1</f>
        <v>0.80000099999999896</v>
      </c>
      <c r="J10">
        <f t="shared" si="0"/>
        <v>2.1</v>
      </c>
    </row>
    <row r="11" spans="1:11" x14ac:dyDescent="0.25">
      <c r="A11" t="s">
        <v>59</v>
      </c>
      <c r="B11" t="s">
        <v>583</v>
      </c>
      <c r="C11" t="s">
        <v>42</v>
      </c>
      <c r="D11" t="s">
        <v>584</v>
      </c>
      <c r="F11">
        <f>b[[#This Row],[Column1]]*1</f>
        <v>2108991008.9909999</v>
      </c>
      <c r="G11">
        <f>b[[#This Row],[Column2]]*1</f>
        <v>1.5729040000000001</v>
      </c>
      <c r="H11">
        <f>b[[#This Row],[Column3]]*1</f>
        <v>9</v>
      </c>
      <c r="I11">
        <f>b[[#This Row],[Column4]]*1</f>
        <v>0.89999899999999899</v>
      </c>
      <c r="J11">
        <f t="shared" si="0"/>
        <v>2.108991008991</v>
      </c>
    </row>
    <row r="12" spans="1:11" x14ac:dyDescent="0.25">
      <c r="A12" t="s">
        <v>424</v>
      </c>
      <c r="B12" t="s">
        <v>585</v>
      </c>
      <c r="C12" t="s">
        <v>46</v>
      </c>
      <c r="D12" t="s">
        <v>586</v>
      </c>
      <c r="F12">
        <f>b[[#This Row],[Column1]]*1</f>
        <v>2117982017.9820099</v>
      </c>
      <c r="G12" s="2">
        <f>b[[#This Row],[Column2]]*1</f>
        <v>1.5727819999999899</v>
      </c>
      <c r="H12">
        <f>b[[#This Row],[Column3]]*1</f>
        <v>10</v>
      </c>
      <c r="I12">
        <f>b[[#This Row],[Column4]]*1</f>
        <v>0.99999800000000005</v>
      </c>
      <c r="J12">
        <f t="shared" si="0"/>
        <v>2.1179820179820097</v>
      </c>
    </row>
    <row r="13" spans="1:11" x14ac:dyDescent="0.25">
      <c r="A13" t="s">
        <v>587</v>
      </c>
      <c r="B13" t="s">
        <v>588</v>
      </c>
      <c r="C13" t="s">
        <v>49</v>
      </c>
      <c r="D13" t="s">
        <v>429</v>
      </c>
      <c r="F13">
        <f>b[[#This Row],[Column1]]*1</f>
        <v>2104795204.7952001</v>
      </c>
      <c r="G13">
        <f>b[[#This Row],[Column2]]*1</f>
        <v>1.56985299999999</v>
      </c>
      <c r="H13">
        <f>b[[#This Row],[Column3]]*1</f>
        <v>11</v>
      </c>
      <c r="I13">
        <f>b[[#This Row],[Column4]]*1</f>
        <v>1.100001</v>
      </c>
      <c r="J13">
        <f t="shared" si="0"/>
        <v>2.1047952047952001</v>
      </c>
    </row>
    <row r="14" spans="1:11" x14ac:dyDescent="0.25">
      <c r="A14" t="s">
        <v>580</v>
      </c>
      <c r="B14" t="s">
        <v>589</v>
      </c>
      <c r="C14" t="s">
        <v>53</v>
      </c>
      <c r="D14" t="s">
        <v>590</v>
      </c>
      <c r="F14">
        <f>b[[#This Row],[Column1]]*1</f>
        <v>2100000000</v>
      </c>
      <c r="G14">
        <f>b[[#This Row],[Column2]]*1</f>
        <v>1.56735899999999</v>
      </c>
      <c r="H14">
        <f>b[[#This Row],[Column3]]*1</f>
        <v>12</v>
      </c>
      <c r="I14">
        <f>b[[#This Row],[Column4]]*1</f>
        <v>1.2000010000000001</v>
      </c>
      <c r="J14">
        <f t="shared" si="0"/>
        <v>2.1</v>
      </c>
    </row>
    <row r="15" spans="1:11" x14ac:dyDescent="0.25">
      <c r="A15" t="s">
        <v>591</v>
      </c>
      <c r="B15" t="s">
        <v>592</v>
      </c>
      <c r="C15" t="s">
        <v>57</v>
      </c>
      <c r="D15" t="s">
        <v>58</v>
      </c>
      <c r="F15">
        <f>b[[#This Row],[Column1]]*1</f>
        <v>2102997002.997</v>
      </c>
      <c r="G15">
        <f>b[[#This Row],[Column2]]*1</f>
        <v>1.56800099999999</v>
      </c>
      <c r="H15">
        <f>b[[#This Row],[Column3]]*1</f>
        <v>13</v>
      </c>
      <c r="I15">
        <f>b[[#This Row],[Column4]]*1</f>
        <v>1.3</v>
      </c>
      <c r="J15">
        <f t="shared" si="0"/>
        <v>2.1029970029969998</v>
      </c>
      <c r="K15" s="2"/>
    </row>
    <row r="16" spans="1:11" x14ac:dyDescent="0.25">
      <c r="A16" t="s">
        <v>593</v>
      </c>
      <c r="B16" t="s">
        <v>594</v>
      </c>
      <c r="C16" t="s">
        <v>61</v>
      </c>
      <c r="D16" t="s">
        <v>595</v>
      </c>
      <c r="F16">
        <f>b[[#This Row],[Column1]]*1</f>
        <v>2110189810.18981</v>
      </c>
      <c r="G16">
        <f>b[[#This Row],[Column2]]*1</f>
        <v>1.5711660000000001</v>
      </c>
      <c r="H16">
        <f>b[[#This Row],[Column3]]*1</f>
        <v>14</v>
      </c>
      <c r="I16">
        <f>b[[#This Row],[Column4]]*1</f>
        <v>1.3999999999999899</v>
      </c>
      <c r="J16">
        <f t="shared" si="0"/>
        <v>2.11018981018981</v>
      </c>
    </row>
    <row r="17" spans="1:16" x14ac:dyDescent="0.25">
      <c r="A17" t="s">
        <v>596</v>
      </c>
      <c r="B17" t="s">
        <v>597</v>
      </c>
      <c r="C17" t="s">
        <v>65</v>
      </c>
      <c r="D17" t="s">
        <v>598</v>
      </c>
      <c r="F17">
        <f>b[[#This Row],[Column1]]*1</f>
        <v>2117082917.0829101</v>
      </c>
      <c r="G17">
        <f>b[[#This Row],[Column2]]*1</f>
        <v>1.5749089999999899</v>
      </c>
      <c r="H17">
        <f>b[[#This Row],[Column3]]*1</f>
        <v>15</v>
      </c>
      <c r="I17">
        <f>b[[#This Row],[Column4]]*1</f>
        <v>1.5</v>
      </c>
      <c r="J17">
        <f t="shared" si="0"/>
        <v>2.11708291708291</v>
      </c>
    </row>
    <row r="18" spans="1:16" x14ac:dyDescent="0.25">
      <c r="A18" t="s">
        <v>599</v>
      </c>
      <c r="B18" t="s">
        <v>600</v>
      </c>
      <c r="C18" t="s">
        <v>69</v>
      </c>
      <c r="D18" t="s">
        <v>601</v>
      </c>
      <c r="F18">
        <f>b[[#This Row],[Column1]]*1</f>
        <v>2123676323.6763201</v>
      </c>
      <c r="G18">
        <f>b[[#This Row],[Column2]]*1</f>
        <v>1.575002</v>
      </c>
      <c r="H18">
        <f>b[[#This Row],[Column3]]*1</f>
        <v>16</v>
      </c>
      <c r="I18">
        <f>b[[#This Row],[Column4]]*1</f>
        <v>1.59999899999999</v>
      </c>
      <c r="J18">
        <f t="shared" si="0"/>
        <v>2.1236763236763201</v>
      </c>
    </row>
    <row r="19" spans="1:16" x14ac:dyDescent="0.25">
      <c r="A19" t="s">
        <v>602</v>
      </c>
      <c r="B19" t="s">
        <v>603</v>
      </c>
      <c r="C19" t="s">
        <v>73</v>
      </c>
      <c r="D19" t="s">
        <v>443</v>
      </c>
      <c r="F19">
        <f>b[[#This Row],[Column1]]*1</f>
        <v>2130269730.2697301</v>
      </c>
      <c r="G19">
        <f>b[[#This Row],[Column2]]*1</f>
        <v>1.573415</v>
      </c>
      <c r="H19">
        <f>b[[#This Row],[Column3]]*1</f>
        <v>17</v>
      </c>
      <c r="I19">
        <f>b[[#This Row],[Column4]]*1</f>
        <v>1.7000010000000001</v>
      </c>
      <c r="J19">
        <f t="shared" si="0"/>
        <v>2.1302697302697302</v>
      </c>
    </row>
    <row r="20" spans="1:16" x14ac:dyDescent="0.25">
      <c r="A20" t="s">
        <v>604</v>
      </c>
      <c r="B20" t="s">
        <v>605</v>
      </c>
      <c r="C20" t="s">
        <v>77</v>
      </c>
      <c r="D20" t="s">
        <v>606</v>
      </c>
      <c r="F20">
        <f>b[[#This Row],[Column1]]*1</f>
        <v>2136563436.5634301</v>
      </c>
      <c r="G20">
        <f>b[[#This Row],[Column2]]*1</f>
        <v>1.569647</v>
      </c>
      <c r="H20">
        <f>b[[#This Row],[Column3]]*1</f>
        <v>18</v>
      </c>
      <c r="I20">
        <f>b[[#This Row],[Column4]]*1</f>
        <v>1.79999799999999</v>
      </c>
      <c r="J20">
        <f t="shared" si="0"/>
        <v>2.1365634365634301</v>
      </c>
    </row>
    <row r="21" spans="1:16" x14ac:dyDescent="0.25">
      <c r="A21" t="s">
        <v>607</v>
      </c>
      <c r="B21" t="s">
        <v>608</v>
      </c>
      <c r="C21" t="s">
        <v>81</v>
      </c>
      <c r="D21" t="s">
        <v>609</v>
      </c>
      <c r="F21">
        <f>b[[#This Row],[Column1]]*1</f>
        <v>2142257742.25774</v>
      </c>
      <c r="G21">
        <f>b[[#This Row],[Column2]]*1</f>
        <v>1.569423</v>
      </c>
      <c r="H21">
        <f>b[[#This Row],[Column3]]*1</f>
        <v>19</v>
      </c>
      <c r="I21">
        <f>b[[#This Row],[Column4]]*1</f>
        <v>1.89999899999999</v>
      </c>
      <c r="J21">
        <f t="shared" si="0"/>
        <v>2.14225774225774</v>
      </c>
    </row>
    <row r="22" spans="1:16" x14ac:dyDescent="0.25">
      <c r="A22" t="s">
        <v>610</v>
      </c>
      <c r="B22" t="s">
        <v>611</v>
      </c>
      <c r="C22" t="s">
        <v>85</v>
      </c>
      <c r="D22" t="s">
        <v>612</v>
      </c>
      <c r="F22">
        <f>b[[#This Row],[Column1]]*1</f>
        <v>2148251748.25174</v>
      </c>
      <c r="G22">
        <f>b[[#This Row],[Column2]]*1</f>
        <v>1.569504</v>
      </c>
      <c r="H22">
        <f>b[[#This Row],[Column3]]*1</f>
        <v>20</v>
      </c>
      <c r="I22">
        <f>b[[#This Row],[Column4]]*1</f>
        <v>2.0000019999999901</v>
      </c>
      <c r="J22">
        <f t="shared" si="0"/>
        <v>2.1482517482517398</v>
      </c>
    </row>
    <row r="23" spans="1:16" x14ac:dyDescent="0.25">
      <c r="A23" t="s">
        <v>613</v>
      </c>
      <c r="B23" t="s">
        <v>614</v>
      </c>
      <c r="C23" t="s">
        <v>89</v>
      </c>
      <c r="D23" t="s">
        <v>615</v>
      </c>
      <c r="F23">
        <f>b[[#This Row],[Column1]]*1</f>
        <v>2153946053.9460502</v>
      </c>
      <c r="G23">
        <f>b[[#This Row],[Column2]]*1</f>
        <v>1.5691630000000001</v>
      </c>
      <c r="H23">
        <f>b[[#This Row],[Column3]]*1</f>
        <v>21</v>
      </c>
      <c r="I23">
        <f>b[[#This Row],[Column4]]*1</f>
        <v>2.1000019999999902</v>
      </c>
      <c r="J23">
        <f t="shared" si="0"/>
        <v>2.1539460539460502</v>
      </c>
    </row>
    <row r="24" spans="1:16" x14ac:dyDescent="0.25">
      <c r="A24" t="s">
        <v>616</v>
      </c>
      <c r="B24" t="s">
        <v>617</v>
      </c>
      <c r="C24" t="s">
        <v>93</v>
      </c>
      <c r="D24" t="s">
        <v>94</v>
      </c>
      <c r="F24">
        <f>b[[#This Row],[Column1]]*1</f>
        <v>2159640359.6403499</v>
      </c>
      <c r="G24">
        <f>b[[#This Row],[Column2]]*1</f>
        <v>1.5685169999999899</v>
      </c>
      <c r="H24">
        <f>b[[#This Row],[Column3]]*1</f>
        <v>22</v>
      </c>
      <c r="I24">
        <f>b[[#This Row],[Column4]]*1</f>
        <v>2.2000000000000002</v>
      </c>
      <c r="J24">
        <f t="shared" si="0"/>
        <v>2.1596403596403499</v>
      </c>
    </row>
    <row r="25" spans="1:16" x14ac:dyDescent="0.25">
      <c r="A25" t="s">
        <v>618</v>
      </c>
      <c r="B25" t="s">
        <v>619</v>
      </c>
      <c r="C25" t="s">
        <v>97</v>
      </c>
      <c r="D25" t="s">
        <v>98</v>
      </c>
      <c r="F25">
        <f>b[[#This Row],[Column1]]*1</f>
        <v>2165034965.0349598</v>
      </c>
      <c r="G25">
        <f>b[[#This Row],[Column2]]*1</f>
        <v>1.56804399999999</v>
      </c>
      <c r="H25">
        <f>b[[#This Row],[Column3]]*1</f>
        <v>23</v>
      </c>
      <c r="I25">
        <f>b[[#This Row],[Column4]]*1</f>
        <v>2.2999999999999901</v>
      </c>
      <c r="J25">
        <f t="shared" si="0"/>
        <v>2.1650349650349598</v>
      </c>
      <c r="N25" s="2"/>
    </row>
    <row r="26" spans="1:16" x14ac:dyDescent="0.25">
      <c r="A26" t="s">
        <v>620</v>
      </c>
      <c r="B26" t="s">
        <v>621</v>
      </c>
      <c r="C26" t="s">
        <v>101</v>
      </c>
      <c r="D26" t="s">
        <v>102</v>
      </c>
      <c r="F26">
        <f>b[[#This Row],[Column1]]*1</f>
        <v>2170429570.4295702</v>
      </c>
      <c r="G26">
        <f>b[[#This Row],[Column2]]*1</f>
        <v>1.5680860000000001</v>
      </c>
      <c r="H26">
        <f>b[[#This Row],[Column3]]*1</f>
        <v>24</v>
      </c>
      <c r="I26">
        <f>b[[#This Row],[Column4]]*1</f>
        <v>2.3999999999999901</v>
      </c>
      <c r="J26">
        <f t="shared" si="0"/>
        <v>2.1704295704295702</v>
      </c>
    </row>
    <row r="27" spans="1:16" x14ac:dyDescent="0.25">
      <c r="A27" t="s">
        <v>622</v>
      </c>
      <c r="B27" t="s">
        <v>623</v>
      </c>
      <c r="C27" t="s">
        <v>105</v>
      </c>
      <c r="D27" t="s">
        <v>106</v>
      </c>
      <c r="F27">
        <f>b[[#This Row],[Column1]]*1</f>
        <v>2176123876.1238699</v>
      </c>
      <c r="G27">
        <f>b[[#This Row],[Column2]]*1</f>
        <v>1.5643100000000001</v>
      </c>
      <c r="H27">
        <f>b[[#This Row],[Column3]]*1</f>
        <v>25</v>
      </c>
      <c r="I27">
        <f>b[[#This Row],[Column4]]*1</f>
        <v>2.5</v>
      </c>
      <c r="J27">
        <f t="shared" si="0"/>
        <v>2.1761238761238699</v>
      </c>
    </row>
    <row r="28" spans="1:16" x14ac:dyDescent="0.25">
      <c r="A28" t="s">
        <v>624</v>
      </c>
      <c r="B28" t="s">
        <v>625</v>
      </c>
      <c r="C28" t="s">
        <v>109</v>
      </c>
      <c r="D28" t="s">
        <v>110</v>
      </c>
      <c r="F28">
        <f>b[[#This Row],[Column1]]*1</f>
        <v>2181218781.21878</v>
      </c>
      <c r="G28">
        <f>b[[#This Row],[Column2]]*1</f>
        <v>1.5595600000000001</v>
      </c>
      <c r="H28">
        <f>b[[#This Row],[Column3]]*1</f>
        <v>26</v>
      </c>
      <c r="I28">
        <f>b[[#This Row],[Column4]]*1</f>
        <v>2.6</v>
      </c>
      <c r="J28">
        <f t="shared" si="0"/>
        <v>2.1812187812187802</v>
      </c>
    </row>
    <row r="29" spans="1:16" x14ac:dyDescent="0.25">
      <c r="A29" t="s">
        <v>626</v>
      </c>
      <c r="B29" t="s">
        <v>627</v>
      </c>
      <c r="C29" t="s">
        <v>113</v>
      </c>
      <c r="D29" t="s">
        <v>114</v>
      </c>
      <c r="F29">
        <f>b[[#This Row],[Column1]]*1</f>
        <v>2186613386.61338</v>
      </c>
      <c r="G29">
        <f>b[[#This Row],[Column2]]*1</f>
        <v>1.553887</v>
      </c>
      <c r="H29">
        <f>b[[#This Row],[Column3]]*1</f>
        <v>27</v>
      </c>
      <c r="I29">
        <f>b[[#This Row],[Column4]]*1</f>
        <v>2.7</v>
      </c>
      <c r="J29">
        <f t="shared" si="0"/>
        <v>2.1866133866133799</v>
      </c>
    </row>
    <row r="30" spans="1:16" x14ac:dyDescent="0.25">
      <c r="A30" t="s">
        <v>628</v>
      </c>
      <c r="B30" t="s">
        <v>629</v>
      </c>
      <c r="C30" t="s">
        <v>117</v>
      </c>
      <c r="D30" t="s">
        <v>118</v>
      </c>
      <c r="F30">
        <f>b[[#This Row],[Column1]]*1</f>
        <v>2191708291.7082901</v>
      </c>
      <c r="G30">
        <f>b[[#This Row],[Column2]]*1</f>
        <v>1.550624</v>
      </c>
      <c r="H30">
        <f>b[[#This Row],[Column3]]*1</f>
        <v>28</v>
      </c>
      <c r="I30">
        <f>b[[#This Row],[Column4]]*1</f>
        <v>2.7999999999999901</v>
      </c>
      <c r="J30">
        <f t="shared" si="0"/>
        <v>2.1917082917082902</v>
      </c>
      <c r="P30" s="2"/>
    </row>
    <row r="31" spans="1:16" x14ac:dyDescent="0.25">
      <c r="A31" t="s">
        <v>630</v>
      </c>
      <c r="B31" t="s">
        <v>631</v>
      </c>
      <c r="C31" t="s">
        <v>121</v>
      </c>
      <c r="D31" t="s">
        <v>122</v>
      </c>
      <c r="F31">
        <f>b[[#This Row],[Column1]]*1</f>
        <v>2196503496.50349</v>
      </c>
      <c r="G31">
        <f>b[[#This Row],[Column2]]*1</f>
        <v>1.5477449999999899</v>
      </c>
      <c r="H31">
        <f>b[[#This Row],[Column3]]*1</f>
        <v>29</v>
      </c>
      <c r="I31">
        <f>b[[#This Row],[Column4]]*1</f>
        <v>2.8999999999999901</v>
      </c>
      <c r="J31">
        <f t="shared" si="0"/>
        <v>2.1965034965034897</v>
      </c>
    </row>
    <row r="32" spans="1:16" x14ac:dyDescent="0.25">
      <c r="A32" t="s">
        <v>632</v>
      </c>
      <c r="B32" t="s">
        <v>633</v>
      </c>
      <c r="C32" t="s">
        <v>125</v>
      </c>
      <c r="D32" t="s">
        <v>18</v>
      </c>
      <c r="F32">
        <f>b[[#This Row],[Column1]]*1</f>
        <v>2201598401.5984001</v>
      </c>
      <c r="G32">
        <f>b[[#This Row],[Column2]]*1</f>
        <v>1.5456540000000001</v>
      </c>
      <c r="H32">
        <f>b[[#This Row],[Column3]]*1</f>
        <v>30</v>
      </c>
      <c r="I32">
        <f>b[[#This Row],[Column4]]*1</f>
        <v>3</v>
      </c>
      <c r="J32">
        <f t="shared" si="0"/>
        <v>2.2015984015984</v>
      </c>
    </row>
    <row r="33" spans="1:10" x14ac:dyDescent="0.25">
      <c r="A33" t="s">
        <v>126</v>
      </c>
      <c r="B33" t="s">
        <v>634</v>
      </c>
      <c r="C33" t="s">
        <v>128</v>
      </c>
      <c r="D33" t="s">
        <v>129</v>
      </c>
      <c r="F33">
        <f>b[[#This Row],[Column1]]*1</f>
        <v>2206093906.0939002</v>
      </c>
      <c r="G33">
        <f>b[[#This Row],[Column2]]*1</f>
        <v>1.5424340000000001</v>
      </c>
      <c r="H33">
        <f>b[[#This Row],[Column3]]*1</f>
        <v>31</v>
      </c>
      <c r="I33">
        <f>b[[#This Row],[Column4]]*1</f>
        <v>3.1</v>
      </c>
      <c r="J33">
        <f t="shared" si="0"/>
        <v>2.2060939060939</v>
      </c>
    </row>
    <row r="34" spans="1:10" x14ac:dyDescent="0.25">
      <c r="A34" t="s">
        <v>635</v>
      </c>
      <c r="B34" t="s">
        <v>636</v>
      </c>
      <c r="C34" t="s">
        <v>132</v>
      </c>
      <c r="D34" t="s">
        <v>133</v>
      </c>
      <c r="F34">
        <f>b[[#This Row],[Column1]]*1</f>
        <v>2210889110.8891101</v>
      </c>
      <c r="G34">
        <f>b[[#This Row],[Column2]]*1</f>
        <v>1.54021399999999</v>
      </c>
      <c r="H34">
        <f>b[[#This Row],[Column3]]*1</f>
        <v>32</v>
      </c>
      <c r="I34">
        <f>b[[#This Row],[Column4]]*1</f>
        <v>3.2</v>
      </c>
      <c r="J34">
        <f t="shared" si="0"/>
        <v>2.2108891108891102</v>
      </c>
    </row>
    <row r="35" spans="1:10" x14ac:dyDescent="0.25">
      <c r="A35" t="s">
        <v>134</v>
      </c>
      <c r="B35" t="s">
        <v>637</v>
      </c>
      <c r="C35" t="s">
        <v>136</v>
      </c>
      <c r="D35" t="s">
        <v>137</v>
      </c>
      <c r="F35">
        <f>b[[#This Row],[Column1]]*1</f>
        <v>2215384615.3846102</v>
      </c>
      <c r="G35">
        <f>b[[#This Row],[Column2]]*1</f>
        <v>1.5385960000000001</v>
      </c>
      <c r="H35">
        <f>b[[#This Row],[Column3]]*1</f>
        <v>33</v>
      </c>
      <c r="I35">
        <f>b[[#This Row],[Column4]]*1</f>
        <v>3.2999999999999901</v>
      </c>
      <c r="J35">
        <f t="shared" si="0"/>
        <v>2.2153846153846102</v>
      </c>
    </row>
    <row r="36" spans="1:10" x14ac:dyDescent="0.25">
      <c r="A36" t="s">
        <v>138</v>
      </c>
      <c r="B36" t="s">
        <v>638</v>
      </c>
      <c r="C36" t="s">
        <v>140</v>
      </c>
      <c r="D36" t="s">
        <v>141</v>
      </c>
      <c r="F36">
        <f>b[[#This Row],[Column1]]*1</f>
        <v>2219880119.8801098</v>
      </c>
      <c r="G36">
        <f>b[[#This Row],[Column2]]*1</f>
        <v>1.5390820000000001</v>
      </c>
      <c r="H36">
        <f>b[[#This Row],[Column3]]*1</f>
        <v>34</v>
      </c>
      <c r="I36">
        <f>b[[#This Row],[Column4]]*1</f>
        <v>3.3999999999999901</v>
      </c>
      <c r="J36">
        <f t="shared" si="0"/>
        <v>2.2198801198801097</v>
      </c>
    </row>
    <row r="37" spans="1:10" x14ac:dyDescent="0.25">
      <c r="A37" t="s">
        <v>467</v>
      </c>
      <c r="B37" t="s">
        <v>639</v>
      </c>
      <c r="C37" t="s">
        <v>143</v>
      </c>
      <c r="D37" t="s">
        <v>144</v>
      </c>
      <c r="F37">
        <f>b[[#This Row],[Column1]]*1</f>
        <v>2224375624.3756199</v>
      </c>
      <c r="G37">
        <f>b[[#This Row],[Column2]]*1</f>
        <v>1.5386880000000001</v>
      </c>
      <c r="H37">
        <f>b[[#This Row],[Column3]]*1</f>
        <v>35</v>
      </c>
      <c r="I37">
        <f>b[[#This Row],[Column4]]*1</f>
        <v>3.5</v>
      </c>
      <c r="J37">
        <f t="shared" si="0"/>
        <v>2.2243756243756199</v>
      </c>
    </row>
    <row r="38" spans="1:10" x14ac:dyDescent="0.25">
      <c r="A38" t="s">
        <v>145</v>
      </c>
      <c r="B38" t="s">
        <v>640</v>
      </c>
      <c r="C38" t="s">
        <v>147</v>
      </c>
      <c r="D38" t="s">
        <v>148</v>
      </c>
      <c r="F38">
        <f>b[[#This Row],[Column1]]*1</f>
        <v>2228871128.87112</v>
      </c>
      <c r="G38">
        <f>b[[#This Row],[Column2]]*1</f>
        <v>1.5374620000000001</v>
      </c>
      <c r="H38">
        <f>b[[#This Row],[Column3]]*1</f>
        <v>36</v>
      </c>
      <c r="I38">
        <f>b[[#This Row],[Column4]]*1</f>
        <v>3.6</v>
      </c>
      <c r="J38">
        <f t="shared" si="0"/>
        <v>2.2288711288711198</v>
      </c>
    </row>
    <row r="39" spans="1:10" x14ac:dyDescent="0.25">
      <c r="A39" t="s">
        <v>149</v>
      </c>
      <c r="B39" t="s">
        <v>641</v>
      </c>
      <c r="C39" t="s">
        <v>151</v>
      </c>
      <c r="D39" t="s">
        <v>152</v>
      </c>
      <c r="F39">
        <f>b[[#This Row],[Column1]]*1</f>
        <v>2233066933.0669298</v>
      </c>
      <c r="G39">
        <f>b[[#This Row],[Column2]]*1</f>
        <v>1.535722</v>
      </c>
      <c r="H39">
        <f>b[[#This Row],[Column3]]*1</f>
        <v>37</v>
      </c>
      <c r="I39">
        <f>b[[#This Row],[Column4]]*1</f>
        <v>3.7</v>
      </c>
      <c r="J39">
        <f t="shared" si="0"/>
        <v>2.2330669330669299</v>
      </c>
    </row>
    <row r="40" spans="1:10" x14ac:dyDescent="0.25">
      <c r="A40" t="s">
        <v>153</v>
      </c>
      <c r="B40" t="s">
        <v>642</v>
      </c>
      <c r="C40" t="s">
        <v>155</v>
      </c>
      <c r="D40" t="s">
        <v>156</v>
      </c>
      <c r="F40">
        <f>b[[#This Row],[Column1]]*1</f>
        <v>2237262737.2627301</v>
      </c>
      <c r="G40">
        <f>b[[#This Row],[Column2]]*1</f>
        <v>1.5305800000000001</v>
      </c>
      <c r="H40">
        <f>b[[#This Row],[Column3]]*1</f>
        <v>38</v>
      </c>
      <c r="I40">
        <f>b[[#This Row],[Column4]]*1</f>
        <v>3.7999999999999901</v>
      </c>
      <c r="J40">
        <f t="shared" si="0"/>
        <v>2.2372627372627303</v>
      </c>
    </row>
    <row r="41" spans="1:10" x14ac:dyDescent="0.25">
      <c r="A41" t="s">
        <v>157</v>
      </c>
      <c r="B41" t="s">
        <v>643</v>
      </c>
      <c r="C41" t="s">
        <v>159</v>
      </c>
      <c r="D41" t="s">
        <v>160</v>
      </c>
      <c r="F41">
        <f>b[[#This Row],[Column1]]*1</f>
        <v>2241758241.7582402</v>
      </c>
      <c r="G41">
        <f>b[[#This Row],[Column2]]*1</f>
        <v>1.5260499999999899</v>
      </c>
      <c r="H41">
        <f>b[[#This Row],[Column3]]*1</f>
        <v>39</v>
      </c>
      <c r="I41">
        <f>b[[#This Row],[Column4]]*1</f>
        <v>3.8999999999999901</v>
      </c>
      <c r="J41">
        <f t="shared" si="0"/>
        <v>2.24175824175824</v>
      </c>
    </row>
    <row r="42" spans="1:10" x14ac:dyDescent="0.25">
      <c r="A42" t="s">
        <v>644</v>
      </c>
      <c r="B42" t="s">
        <v>645</v>
      </c>
      <c r="C42" t="s">
        <v>163</v>
      </c>
      <c r="D42" t="s">
        <v>164</v>
      </c>
      <c r="F42">
        <f>b[[#This Row],[Column1]]*1</f>
        <v>2245954045.9540401</v>
      </c>
      <c r="G42">
        <f>b[[#This Row],[Column2]]*1</f>
        <v>1.52052399999999</v>
      </c>
      <c r="H42">
        <f>b[[#This Row],[Column3]]*1</f>
        <v>40</v>
      </c>
      <c r="I42">
        <f>b[[#This Row],[Column4]]*1</f>
        <v>3.9999899999999902</v>
      </c>
      <c r="J42">
        <f t="shared" si="0"/>
        <v>2.2459540459540399</v>
      </c>
    </row>
    <row r="43" spans="1:10" x14ac:dyDescent="0.25">
      <c r="A43" t="s">
        <v>646</v>
      </c>
      <c r="B43" t="s">
        <v>647</v>
      </c>
      <c r="C43" t="s">
        <v>167</v>
      </c>
      <c r="D43" t="s">
        <v>168</v>
      </c>
      <c r="F43">
        <f>b[[#This Row],[Column1]]*1</f>
        <v>2250149850.1498399</v>
      </c>
      <c r="G43">
        <f>b[[#This Row],[Column2]]*1</f>
        <v>1.5155369999999899</v>
      </c>
      <c r="H43">
        <f>b[[#This Row],[Column3]]*1</f>
        <v>41</v>
      </c>
      <c r="I43">
        <f>b[[#This Row],[Column4]]*1</f>
        <v>4.0999999999999899</v>
      </c>
      <c r="J43">
        <f t="shared" si="0"/>
        <v>2.2501498501498398</v>
      </c>
    </row>
    <row r="44" spans="1:10" x14ac:dyDescent="0.25">
      <c r="A44" t="s">
        <v>648</v>
      </c>
      <c r="B44" t="s">
        <v>649</v>
      </c>
      <c r="C44" t="s">
        <v>171</v>
      </c>
      <c r="D44" t="s">
        <v>172</v>
      </c>
      <c r="F44">
        <f>b[[#This Row],[Column1]]*1</f>
        <v>2254345654.3456502</v>
      </c>
      <c r="G44">
        <f>b[[#This Row],[Column2]]*1</f>
        <v>1.51050499999999</v>
      </c>
      <c r="H44">
        <f>b[[#This Row],[Column3]]*1</f>
        <v>42</v>
      </c>
      <c r="I44">
        <f>b[[#This Row],[Column4]]*1</f>
        <v>4.2</v>
      </c>
      <c r="J44">
        <f t="shared" si="0"/>
        <v>2.2543456543456504</v>
      </c>
    </row>
    <row r="45" spans="1:10" x14ac:dyDescent="0.25">
      <c r="A45" t="s">
        <v>650</v>
      </c>
      <c r="B45" t="s">
        <v>651</v>
      </c>
      <c r="C45" t="s">
        <v>175</v>
      </c>
      <c r="D45" t="s">
        <v>176</v>
      </c>
      <c r="F45">
        <f>b[[#This Row],[Column1]]*1</f>
        <v>2258541458.54145</v>
      </c>
      <c r="G45">
        <f>b[[#This Row],[Column2]]*1</f>
        <v>1.5065310000000001</v>
      </c>
      <c r="H45">
        <f>b[[#This Row],[Column3]]*1</f>
        <v>43</v>
      </c>
      <c r="I45">
        <f>b[[#This Row],[Column4]]*1</f>
        <v>4.2999999999999901</v>
      </c>
      <c r="J45">
        <f t="shared" si="0"/>
        <v>2.2585414585414498</v>
      </c>
    </row>
    <row r="46" spans="1:10" x14ac:dyDescent="0.25">
      <c r="A46" t="s">
        <v>652</v>
      </c>
      <c r="B46" t="s">
        <v>653</v>
      </c>
      <c r="C46" t="s">
        <v>179</v>
      </c>
      <c r="D46" t="s">
        <v>180</v>
      </c>
      <c r="F46">
        <f>b[[#This Row],[Column1]]*1</f>
        <v>2262737262.7372599</v>
      </c>
      <c r="G46">
        <f>b[[#This Row],[Column2]]*1</f>
        <v>1.50241899999999</v>
      </c>
      <c r="H46">
        <f>b[[#This Row],[Column3]]*1</f>
        <v>44</v>
      </c>
      <c r="I46">
        <f>b[[#This Row],[Column4]]*1</f>
        <v>4.4000000000000004</v>
      </c>
      <c r="J46">
        <f t="shared" si="0"/>
        <v>2.2627372627372599</v>
      </c>
    </row>
    <row r="47" spans="1:10" x14ac:dyDescent="0.25">
      <c r="A47" t="s">
        <v>654</v>
      </c>
      <c r="B47" t="s">
        <v>655</v>
      </c>
      <c r="C47" t="s">
        <v>183</v>
      </c>
      <c r="D47" t="s">
        <v>184</v>
      </c>
      <c r="F47">
        <f>b[[#This Row],[Column1]]*1</f>
        <v>2266633366.6333599</v>
      </c>
      <c r="G47">
        <f>b[[#This Row],[Column2]]*1</f>
        <v>1.5003169999999899</v>
      </c>
      <c r="H47">
        <f>b[[#This Row],[Column3]]*1</f>
        <v>45</v>
      </c>
      <c r="I47">
        <f>b[[#This Row],[Column4]]*1</f>
        <v>4.5</v>
      </c>
      <c r="J47">
        <f t="shared" si="0"/>
        <v>2.2666333666333598</v>
      </c>
    </row>
    <row r="48" spans="1:10" x14ac:dyDescent="0.25">
      <c r="A48" t="s">
        <v>656</v>
      </c>
      <c r="B48" t="s">
        <v>657</v>
      </c>
      <c r="C48" t="s">
        <v>187</v>
      </c>
      <c r="D48" t="s">
        <v>188</v>
      </c>
      <c r="F48">
        <f>b[[#This Row],[Column1]]*1</f>
        <v>2270829170.8291702</v>
      </c>
      <c r="G48">
        <f>b[[#This Row],[Column2]]*1</f>
        <v>1.4977</v>
      </c>
      <c r="H48">
        <f>b[[#This Row],[Column3]]*1</f>
        <v>46</v>
      </c>
      <c r="I48">
        <f>b[[#This Row],[Column4]]*1</f>
        <v>4.5999999999999899</v>
      </c>
      <c r="J48">
        <f t="shared" si="0"/>
        <v>2.2708291708291704</v>
      </c>
    </row>
    <row r="49" spans="1:10" x14ac:dyDescent="0.25">
      <c r="A49" t="s">
        <v>658</v>
      </c>
      <c r="B49" t="s">
        <v>659</v>
      </c>
      <c r="C49" t="s">
        <v>191</v>
      </c>
      <c r="D49" t="s">
        <v>192</v>
      </c>
      <c r="F49">
        <f>b[[#This Row],[Column1]]*1</f>
        <v>2274725274.7252698</v>
      </c>
      <c r="G49">
        <f>b[[#This Row],[Column2]]*1</f>
        <v>1.4941660000000001</v>
      </c>
      <c r="H49">
        <f>b[[#This Row],[Column3]]*1</f>
        <v>47</v>
      </c>
      <c r="I49">
        <f>b[[#This Row],[Column4]]*1</f>
        <v>4.7</v>
      </c>
      <c r="J49">
        <f t="shared" si="0"/>
        <v>2.2747252747252698</v>
      </c>
    </row>
    <row r="50" spans="1:10" x14ac:dyDescent="0.25">
      <c r="A50" t="s">
        <v>660</v>
      </c>
      <c r="B50" t="s">
        <v>661</v>
      </c>
      <c r="C50" t="s">
        <v>195</v>
      </c>
      <c r="D50" t="s">
        <v>196</v>
      </c>
      <c r="F50">
        <f>b[[#This Row],[Column1]]*1</f>
        <v>2278621378.6213698</v>
      </c>
      <c r="G50">
        <f>b[[#This Row],[Column2]]*1</f>
        <v>1.49082599999999</v>
      </c>
      <c r="H50">
        <f>b[[#This Row],[Column3]]*1</f>
        <v>48</v>
      </c>
      <c r="I50">
        <f>b[[#This Row],[Column4]]*1</f>
        <v>4.7999999999999901</v>
      </c>
      <c r="J50">
        <f t="shared" si="0"/>
        <v>2.27862137862137</v>
      </c>
    </row>
    <row r="51" spans="1:10" x14ac:dyDescent="0.25">
      <c r="A51" t="s">
        <v>662</v>
      </c>
      <c r="B51" t="s">
        <v>663</v>
      </c>
      <c r="C51" t="s">
        <v>199</v>
      </c>
      <c r="D51" t="s">
        <v>200</v>
      </c>
      <c r="F51">
        <f>b[[#This Row],[Column1]]*1</f>
        <v>2282217782.2177801</v>
      </c>
      <c r="G51">
        <f>b[[#This Row],[Column2]]*1</f>
        <v>1.4865090000000001</v>
      </c>
      <c r="H51">
        <f>b[[#This Row],[Column3]]*1</f>
        <v>49</v>
      </c>
      <c r="I51">
        <f>b[[#This Row],[Column4]]*1</f>
        <v>4.9000000000000004</v>
      </c>
      <c r="J51">
        <f t="shared" si="0"/>
        <v>2.28221778221778</v>
      </c>
    </row>
    <row r="52" spans="1:10" x14ac:dyDescent="0.25">
      <c r="A52" t="s">
        <v>664</v>
      </c>
      <c r="B52" t="s">
        <v>665</v>
      </c>
      <c r="C52" t="s">
        <v>203</v>
      </c>
      <c r="D52" t="s">
        <v>26</v>
      </c>
      <c r="F52">
        <f>b[[#This Row],[Column1]]*1</f>
        <v>2285814185.8141799</v>
      </c>
      <c r="G52">
        <f>b[[#This Row],[Column2]]*1</f>
        <v>1.48277499999999</v>
      </c>
      <c r="H52">
        <f>b[[#This Row],[Column3]]*1</f>
        <v>50</v>
      </c>
      <c r="I52">
        <f>b[[#This Row],[Column4]]*1</f>
        <v>5</v>
      </c>
      <c r="J52">
        <f t="shared" si="0"/>
        <v>2.2858141858141798</v>
      </c>
    </row>
    <row r="53" spans="1:10" x14ac:dyDescent="0.25">
      <c r="A53" t="s">
        <v>666</v>
      </c>
      <c r="B53" t="s">
        <v>667</v>
      </c>
      <c r="C53" t="s">
        <v>206</v>
      </c>
      <c r="D53" t="s">
        <v>207</v>
      </c>
      <c r="F53">
        <f>b[[#This Row],[Column1]]*1</f>
        <v>2289710289.7102799</v>
      </c>
      <c r="G53">
        <f>b[[#This Row],[Column2]]*1</f>
        <v>1.4786330000000001</v>
      </c>
      <c r="H53">
        <f>b[[#This Row],[Column3]]*1</f>
        <v>51</v>
      </c>
      <c r="I53">
        <f>b[[#This Row],[Column4]]*1</f>
        <v>5.0999999999999899</v>
      </c>
      <c r="J53">
        <f t="shared" si="0"/>
        <v>2.2897102897102801</v>
      </c>
    </row>
    <row r="54" spans="1:10" x14ac:dyDescent="0.25">
      <c r="A54" t="s">
        <v>668</v>
      </c>
      <c r="B54" t="s">
        <v>669</v>
      </c>
      <c r="C54" t="s">
        <v>210</v>
      </c>
      <c r="D54" t="s">
        <v>211</v>
      </c>
      <c r="F54">
        <f>b[[#This Row],[Column1]]*1</f>
        <v>2293306693.3066902</v>
      </c>
      <c r="G54">
        <f>b[[#This Row],[Column2]]*1</f>
        <v>1.475735</v>
      </c>
      <c r="H54">
        <f>b[[#This Row],[Column3]]*1</f>
        <v>52</v>
      </c>
      <c r="I54">
        <f>b[[#This Row],[Column4]]*1</f>
        <v>5.2</v>
      </c>
      <c r="J54">
        <f t="shared" si="0"/>
        <v>2.2933066933066901</v>
      </c>
    </row>
    <row r="55" spans="1:10" x14ac:dyDescent="0.25">
      <c r="A55" t="s">
        <v>670</v>
      </c>
      <c r="B55" t="s">
        <v>671</v>
      </c>
      <c r="C55" t="s">
        <v>214</v>
      </c>
      <c r="D55" t="s">
        <v>215</v>
      </c>
      <c r="F55">
        <f>b[[#This Row],[Column1]]*1</f>
        <v>2296603396.6033902</v>
      </c>
      <c r="G55">
        <f>b[[#This Row],[Column2]]*1</f>
        <v>1.47402199999999</v>
      </c>
      <c r="H55">
        <f>b[[#This Row],[Column3]]*1</f>
        <v>53</v>
      </c>
      <c r="I55">
        <f>b[[#This Row],[Column4]]*1</f>
        <v>5.2999999999999901</v>
      </c>
      <c r="J55">
        <f t="shared" si="0"/>
        <v>2.2966033966033903</v>
      </c>
    </row>
    <row r="56" spans="1:10" x14ac:dyDescent="0.25">
      <c r="A56" t="s">
        <v>672</v>
      </c>
      <c r="B56" t="s">
        <v>673</v>
      </c>
      <c r="C56" t="s">
        <v>218</v>
      </c>
      <c r="D56" t="s">
        <v>219</v>
      </c>
      <c r="F56">
        <f>b[[#This Row],[Column1]]*1</f>
        <v>2300199800.1998</v>
      </c>
      <c r="G56">
        <f>b[[#This Row],[Column2]]*1</f>
        <v>1.47321699999999</v>
      </c>
      <c r="H56">
        <f>b[[#This Row],[Column3]]*1</f>
        <v>54</v>
      </c>
      <c r="I56">
        <f>b[[#This Row],[Column4]]*1</f>
        <v>5.4</v>
      </c>
      <c r="J56">
        <f t="shared" si="0"/>
        <v>2.3001998001997999</v>
      </c>
    </row>
    <row r="57" spans="1:10" x14ac:dyDescent="0.25">
      <c r="A57" t="s">
        <v>674</v>
      </c>
      <c r="B57" t="s">
        <v>675</v>
      </c>
      <c r="C57" t="s">
        <v>222</v>
      </c>
      <c r="D57" t="s">
        <v>223</v>
      </c>
      <c r="F57">
        <f>b[[#This Row],[Column1]]*1</f>
        <v>2303496503.4965</v>
      </c>
      <c r="G57">
        <f>b[[#This Row],[Column2]]*1</f>
        <v>1.4724219999999899</v>
      </c>
      <c r="H57">
        <f>b[[#This Row],[Column3]]*1</f>
        <v>55</v>
      </c>
      <c r="I57">
        <f>b[[#This Row],[Column4]]*1</f>
        <v>5.5</v>
      </c>
      <c r="J57">
        <f t="shared" si="0"/>
        <v>2.3034965034965</v>
      </c>
    </row>
    <row r="58" spans="1:10" x14ac:dyDescent="0.25">
      <c r="A58" t="s">
        <v>676</v>
      </c>
      <c r="B58" t="s">
        <v>677</v>
      </c>
      <c r="C58" t="s">
        <v>226</v>
      </c>
      <c r="D58" t="s">
        <v>227</v>
      </c>
      <c r="F58">
        <f>b[[#This Row],[Column1]]*1</f>
        <v>2306793206.7932</v>
      </c>
      <c r="G58">
        <f>b[[#This Row],[Column2]]*1</f>
        <v>1.4725630000000001</v>
      </c>
      <c r="H58">
        <f>b[[#This Row],[Column3]]*1</f>
        <v>56</v>
      </c>
      <c r="I58">
        <f>b[[#This Row],[Column4]]*1</f>
        <v>5.5999999999999899</v>
      </c>
      <c r="J58">
        <f t="shared" si="0"/>
        <v>2.3067932067932002</v>
      </c>
    </row>
    <row r="59" spans="1:10" x14ac:dyDescent="0.25">
      <c r="A59" t="s">
        <v>678</v>
      </c>
      <c r="B59" t="s">
        <v>679</v>
      </c>
      <c r="C59" t="s">
        <v>230</v>
      </c>
      <c r="D59" t="s">
        <v>231</v>
      </c>
      <c r="F59">
        <f>b[[#This Row],[Column1]]*1</f>
        <v>2310389610.3896098</v>
      </c>
      <c r="G59">
        <f>b[[#This Row],[Column2]]*1</f>
        <v>1.471584</v>
      </c>
      <c r="H59">
        <f>b[[#This Row],[Column3]]*1</f>
        <v>57</v>
      </c>
      <c r="I59">
        <f>b[[#This Row],[Column4]]*1</f>
        <v>5.7</v>
      </c>
      <c r="J59">
        <f t="shared" si="0"/>
        <v>2.3103896103896098</v>
      </c>
    </row>
    <row r="60" spans="1:10" x14ac:dyDescent="0.25">
      <c r="A60" t="s">
        <v>680</v>
      </c>
      <c r="B60" t="s">
        <v>681</v>
      </c>
      <c r="C60" t="s">
        <v>234</v>
      </c>
      <c r="D60" t="s">
        <v>235</v>
      </c>
      <c r="F60">
        <f>b[[#This Row],[Column1]]*1</f>
        <v>2313686313.6863098</v>
      </c>
      <c r="G60">
        <f>b[[#This Row],[Column2]]*1</f>
        <v>1.47060699999999</v>
      </c>
      <c r="H60">
        <f>b[[#This Row],[Column3]]*1</f>
        <v>58</v>
      </c>
      <c r="I60">
        <f>b[[#This Row],[Column4]]*1</f>
        <v>5.7999999999999901</v>
      </c>
      <c r="J60">
        <f t="shared" si="0"/>
        <v>2.3136863136863099</v>
      </c>
    </row>
    <row r="61" spans="1:10" x14ac:dyDescent="0.25">
      <c r="A61" t="s">
        <v>682</v>
      </c>
      <c r="B61" t="s">
        <v>683</v>
      </c>
      <c r="C61" t="s">
        <v>238</v>
      </c>
      <c r="D61" t="s">
        <v>239</v>
      </c>
      <c r="F61">
        <f>b[[#This Row],[Column1]]*1</f>
        <v>2316983016.9830098</v>
      </c>
      <c r="G61">
        <f>b[[#This Row],[Column2]]*1</f>
        <v>1.4685060000000001</v>
      </c>
      <c r="H61">
        <f>b[[#This Row],[Column3]]*1</f>
        <v>59</v>
      </c>
      <c r="I61">
        <f>b[[#This Row],[Column4]]*1</f>
        <v>5.9</v>
      </c>
      <c r="J61">
        <f t="shared" si="0"/>
        <v>2.3169830169830097</v>
      </c>
    </row>
    <row r="62" spans="1:10" x14ac:dyDescent="0.25">
      <c r="A62" t="s">
        <v>684</v>
      </c>
      <c r="B62" t="s">
        <v>685</v>
      </c>
      <c r="C62" t="s">
        <v>242</v>
      </c>
      <c r="D62" t="s">
        <v>30</v>
      </c>
      <c r="F62">
        <f>b[[#This Row],[Column1]]*1</f>
        <v>2320279720.2797198</v>
      </c>
      <c r="G62">
        <f>b[[#This Row],[Column2]]*1</f>
        <v>1.46640499999999</v>
      </c>
      <c r="H62">
        <f>b[[#This Row],[Column3]]*1</f>
        <v>60</v>
      </c>
      <c r="I62">
        <f>b[[#This Row],[Column4]]*1</f>
        <v>6</v>
      </c>
      <c r="J62">
        <f t="shared" si="0"/>
        <v>2.3202797202797196</v>
      </c>
    </row>
    <row r="63" spans="1:10" x14ac:dyDescent="0.25">
      <c r="A63" t="s">
        <v>504</v>
      </c>
      <c r="B63" t="s">
        <v>686</v>
      </c>
      <c r="C63" t="s">
        <v>245</v>
      </c>
      <c r="D63" t="s">
        <v>246</v>
      </c>
      <c r="F63">
        <f>b[[#This Row],[Column1]]*1</f>
        <v>2323576423.5764198</v>
      </c>
      <c r="G63">
        <f>b[[#This Row],[Column2]]*1</f>
        <v>1.46436399999999</v>
      </c>
      <c r="H63">
        <f>b[[#This Row],[Column3]]*1</f>
        <v>61</v>
      </c>
      <c r="I63">
        <f>b[[#This Row],[Column4]]*1</f>
        <v>6.0999999999999899</v>
      </c>
      <c r="J63">
        <f t="shared" si="0"/>
        <v>2.3235764235764198</v>
      </c>
    </row>
    <row r="64" spans="1:10" x14ac:dyDescent="0.25">
      <c r="A64" t="s">
        <v>247</v>
      </c>
      <c r="B64" t="s">
        <v>687</v>
      </c>
      <c r="C64" t="s">
        <v>249</v>
      </c>
      <c r="D64" t="s">
        <v>250</v>
      </c>
      <c r="F64">
        <f>b[[#This Row],[Column1]]*1</f>
        <v>2326873126.8731198</v>
      </c>
      <c r="G64">
        <f>b[[#This Row],[Column2]]*1</f>
        <v>1.461257</v>
      </c>
      <c r="H64">
        <f>b[[#This Row],[Column3]]*1</f>
        <v>62</v>
      </c>
      <c r="I64">
        <f>b[[#This Row],[Column4]]*1</f>
        <v>6.2</v>
      </c>
      <c r="J64">
        <f t="shared" si="0"/>
        <v>2.32687312687312</v>
      </c>
    </row>
    <row r="65" spans="1:10" x14ac:dyDescent="0.25">
      <c r="A65" t="s">
        <v>251</v>
      </c>
      <c r="B65" t="s">
        <v>688</v>
      </c>
      <c r="C65" t="s">
        <v>253</v>
      </c>
      <c r="D65" t="s">
        <v>254</v>
      </c>
      <c r="F65">
        <f>b[[#This Row],[Column1]]*1</f>
        <v>2330169830.1698298</v>
      </c>
      <c r="G65">
        <f>b[[#This Row],[Column2]]*1</f>
        <v>1.4573970000000001</v>
      </c>
      <c r="H65">
        <f>b[[#This Row],[Column3]]*1</f>
        <v>63</v>
      </c>
      <c r="I65">
        <f>b[[#This Row],[Column4]]*1</f>
        <v>6.2999999999999901</v>
      </c>
      <c r="J65">
        <f t="shared" si="0"/>
        <v>2.3301698301698299</v>
      </c>
    </row>
    <row r="66" spans="1:10" x14ac:dyDescent="0.25">
      <c r="A66" t="s">
        <v>689</v>
      </c>
      <c r="B66" t="s">
        <v>690</v>
      </c>
      <c r="C66" t="s">
        <v>257</v>
      </c>
      <c r="D66" t="s">
        <v>258</v>
      </c>
      <c r="F66">
        <f>b[[#This Row],[Column1]]*1</f>
        <v>2333766233.7662301</v>
      </c>
      <c r="G66">
        <f>b[[#This Row],[Column2]]*1</f>
        <v>1.45119799999999</v>
      </c>
      <c r="H66">
        <f>b[[#This Row],[Column3]]*1</f>
        <v>64</v>
      </c>
      <c r="I66">
        <f>b[[#This Row],[Column4]]*1</f>
        <v>6.4</v>
      </c>
      <c r="J66">
        <f t="shared" si="0"/>
        <v>2.3337662337662302</v>
      </c>
    </row>
    <row r="67" spans="1:10" x14ac:dyDescent="0.25">
      <c r="A67" t="s">
        <v>691</v>
      </c>
      <c r="B67" t="s">
        <v>692</v>
      </c>
      <c r="C67" t="s">
        <v>261</v>
      </c>
      <c r="D67" t="s">
        <v>262</v>
      </c>
      <c r="F67">
        <f>b[[#This Row],[Column1]]*1</f>
        <v>2337062937.0629301</v>
      </c>
      <c r="G67">
        <f>b[[#This Row],[Column2]]*1</f>
        <v>1.4436800000000001</v>
      </c>
      <c r="H67">
        <f>b[[#This Row],[Column3]]*1</f>
        <v>65</v>
      </c>
      <c r="I67">
        <f>b[[#This Row],[Column4]]*1</f>
        <v>6.5</v>
      </c>
      <c r="J67">
        <f t="shared" ref="J67:J101" si="1">F67/POWER(10,9)</f>
        <v>2.3370629370629299</v>
      </c>
    </row>
    <row r="68" spans="1:10" x14ac:dyDescent="0.25">
      <c r="A68" t="s">
        <v>263</v>
      </c>
      <c r="B68" t="s">
        <v>693</v>
      </c>
      <c r="C68" t="s">
        <v>265</v>
      </c>
      <c r="D68" t="s">
        <v>266</v>
      </c>
      <c r="F68">
        <f>b[[#This Row],[Column1]]*1</f>
        <v>2340059940.0599298</v>
      </c>
      <c r="G68">
        <f>b[[#This Row],[Column2]]*1</f>
        <v>1.4357260000000001</v>
      </c>
      <c r="H68">
        <f>b[[#This Row],[Column3]]*1</f>
        <v>66</v>
      </c>
      <c r="I68">
        <f>b[[#This Row],[Column4]]*1</f>
        <v>6.5999999999999899</v>
      </c>
      <c r="J68">
        <f t="shared" si="1"/>
        <v>2.34005994005993</v>
      </c>
    </row>
    <row r="69" spans="1:10" x14ac:dyDescent="0.25">
      <c r="A69" t="s">
        <v>694</v>
      </c>
      <c r="B69" t="s">
        <v>695</v>
      </c>
      <c r="C69" t="s">
        <v>269</v>
      </c>
      <c r="D69" t="s">
        <v>270</v>
      </c>
      <c r="F69">
        <f>b[[#This Row],[Column1]]*1</f>
        <v>2343356643.3566399</v>
      </c>
      <c r="G69">
        <f>b[[#This Row],[Column2]]*1</f>
        <v>1.4261630000000001</v>
      </c>
      <c r="H69">
        <f>b[[#This Row],[Column3]]*1</f>
        <v>67</v>
      </c>
      <c r="I69">
        <f>b[[#This Row],[Column4]]*1</f>
        <v>6.6999899999999899</v>
      </c>
      <c r="J69">
        <f t="shared" si="1"/>
        <v>2.34335664335664</v>
      </c>
    </row>
    <row r="70" spans="1:10" x14ac:dyDescent="0.25">
      <c r="A70" t="s">
        <v>696</v>
      </c>
      <c r="B70" t="s">
        <v>697</v>
      </c>
      <c r="C70" t="s">
        <v>273</v>
      </c>
      <c r="D70" t="s">
        <v>274</v>
      </c>
      <c r="F70">
        <f>b[[#This Row],[Column1]]*1</f>
        <v>2346653346.6533399</v>
      </c>
      <c r="G70">
        <f>b[[#This Row],[Column2]]*1</f>
        <v>1.4177850000000001</v>
      </c>
      <c r="H70">
        <f>b[[#This Row],[Column3]]*1</f>
        <v>68</v>
      </c>
      <c r="I70">
        <f>b[[#This Row],[Column4]]*1</f>
        <v>6.7999999999999901</v>
      </c>
      <c r="J70">
        <f t="shared" si="1"/>
        <v>2.3466533466533397</v>
      </c>
    </row>
    <row r="71" spans="1:10" x14ac:dyDescent="0.25">
      <c r="A71" t="s">
        <v>698</v>
      </c>
      <c r="B71" t="s">
        <v>699</v>
      </c>
      <c r="C71" t="s">
        <v>277</v>
      </c>
      <c r="D71" t="s">
        <v>278</v>
      </c>
      <c r="F71">
        <f>b[[#This Row],[Column1]]*1</f>
        <v>2349650349.6503401</v>
      </c>
      <c r="G71">
        <f>b[[#This Row],[Column2]]*1</f>
        <v>1.41291699999999</v>
      </c>
      <c r="H71">
        <f>b[[#This Row],[Column3]]*1</f>
        <v>69</v>
      </c>
      <c r="I71">
        <f>b[[#This Row],[Column4]]*1</f>
        <v>6.9</v>
      </c>
      <c r="J71">
        <f t="shared" si="1"/>
        <v>2.3496503496503403</v>
      </c>
    </row>
    <row r="72" spans="1:10" x14ac:dyDescent="0.25">
      <c r="A72" t="s">
        <v>700</v>
      </c>
      <c r="B72" t="s">
        <v>701</v>
      </c>
      <c r="C72" t="s">
        <v>281</v>
      </c>
      <c r="D72" t="s">
        <v>34</v>
      </c>
      <c r="F72">
        <f>b[[#This Row],[Column1]]*1</f>
        <v>2352647352.6473498</v>
      </c>
      <c r="G72">
        <f>b[[#This Row],[Column2]]*1</f>
        <v>1.4095500000000001</v>
      </c>
      <c r="H72">
        <f>b[[#This Row],[Column3]]*1</f>
        <v>70</v>
      </c>
      <c r="I72">
        <f>b[[#This Row],[Column4]]*1</f>
        <v>7</v>
      </c>
      <c r="J72">
        <f t="shared" si="1"/>
        <v>2.3526473526473497</v>
      </c>
    </row>
    <row r="73" spans="1:10" x14ac:dyDescent="0.25">
      <c r="A73" t="s">
        <v>702</v>
      </c>
      <c r="B73" t="s">
        <v>703</v>
      </c>
      <c r="C73" t="s">
        <v>284</v>
      </c>
      <c r="D73" t="s">
        <v>285</v>
      </c>
      <c r="F73">
        <f>b[[#This Row],[Column1]]*1</f>
        <v>2355644355.6443501</v>
      </c>
      <c r="G73">
        <f>b[[#This Row],[Column2]]*1</f>
        <v>1.4086540000000001</v>
      </c>
      <c r="H73">
        <f>b[[#This Row],[Column3]]*1</f>
        <v>71</v>
      </c>
      <c r="I73">
        <f>b[[#This Row],[Column4]]*1</f>
        <v>7.0999999999999899</v>
      </c>
      <c r="J73">
        <f t="shared" si="1"/>
        <v>2.3556443556443503</v>
      </c>
    </row>
    <row r="74" spans="1:10" x14ac:dyDescent="0.25">
      <c r="A74" t="s">
        <v>704</v>
      </c>
      <c r="B74" t="s">
        <v>705</v>
      </c>
      <c r="C74" t="s">
        <v>288</v>
      </c>
      <c r="D74" t="s">
        <v>289</v>
      </c>
      <c r="F74">
        <f>b[[#This Row],[Column1]]*1</f>
        <v>2358941058.9410501</v>
      </c>
      <c r="G74">
        <f>b[[#This Row],[Column2]]*1</f>
        <v>1.4093549999999899</v>
      </c>
      <c r="H74">
        <f>b[[#This Row],[Column3]]*1</f>
        <v>72</v>
      </c>
      <c r="I74">
        <f>b[[#This Row],[Column4]]*1</f>
        <v>7.2</v>
      </c>
      <c r="J74">
        <f t="shared" si="1"/>
        <v>2.35894105894105</v>
      </c>
    </row>
    <row r="75" spans="1:10" x14ac:dyDescent="0.25">
      <c r="A75" t="s">
        <v>706</v>
      </c>
      <c r="B75" t="s">
        <v>707</v>
      </c>
      <c r="C75" t="s">
        <v>292</v>
      </c>
      <c r="D75" t="s">
        <v>293</v>
      </c>
      <c r="F75">
        <f>b[[#This Row],[Column1]]*1</f>
        <v>2361938061.9380598</v>
      </c>
      <c r="G75">
        <f>b[[#This Row],[Column2]]*1</f>
        <v>1.4094009999999899</v>
      </c>
      <c r="H75">
        <f>b[[#This Row],[Column3]]*1</f>
        <v>73</v>
      </c>
      <c r="I75">
        <f>b[[#This Row],[Column4]]*1</f>
        <v>7.2999999999999901</v>
      </c>
      <c r="J75">
        <f t="shared" si="1"/>
        <v>2.3619380619380599</v>
      </c>
    </row>
    <row r="76" spans="1:10" x14ac:dyDescent="0.25">
      <c r="A76" t="s">
        <v>294</v>
      </c>
      <c r="B76" t="s">
        <v>708</v>
      </c>
      <c r="C76" t="s">
        <v>296</v>
      </c>
      <c r="D76" t="s">
        <v>297</v>
      </c>
      <c r="F76">
        <f>b[[#This Row],[Column1]]*1</f>
        <v>2364635364.6353598</v>
      </c>
      <c r="G76">
        <f>b[[#This Row],[Column2]]*1</f>
        <v>1.411594</v>
      </c>
      <c r="H76">
        <f>b[[#This Row],[Column3]]*1</f>
        <v>74</v>
      </c>
      <c r="I76">
        <f>b[[#This Row],[Column4]]*1</f>
        <v>7.4</v>
      </c>
      <c r="J76">
        <f t="shared" si="1"/>
        <v>2.3646353646353599</v>
      </c>
    </row>
    <row r="77" spans="1:10" x14ac:dyDescent="0.25">
      <c r="A77" t="s">
        <v>298</v>
      </c>
      <c r="B77" t="s">
        <v>709</v>
      </c>
      <c r="C77" t="s">
        <v>300</v>
      </c>
      <c r="D77" t="s">
        <v>301</v>
      </c>
      <c r="F77">
        <f>b[[#This Row],[Column1]]*1</f>
        <v>2367632367.63236</v>
      </c>
      <c r="G77">
        <f>b[[#This Row],[Column2]]*1</f>
        <v>1.4125399999999899</v>
      </c>
      <c r="H77">
        <f>b[[#This Row],[Column3]]*1</f>
        <v>75</v>
      </c>
      <c r="I77">
        <f>b[[#This Row],[Column4]]*1</f>
        <v>7.5</v>
      </c>
      <c r="J77">
        <f t="shared" si="1"/>
        <v>2.3676323676323601</v>
      </c>
    </row>
    <row r="78" spans="1:10" x14ac:dyDescent="0.25">
      <c r="A78" t="s">
        <v>302</v>
      </c>
      <c r="B78" t="s">
        <v>710</v>
      </c>
      <c r="C78" t="s">
        <v>304</v>
      </c>
      <c r="D78" t="s">
        <v>305</v>
      </c>
      <c r="F78">
        <f>b[[#This Row],[Column1]]*1</f>
        <v>2370629370.6293702</v>
      </c>
      <c r="G78">
        <f>b[[#This Row],[Column2]]*1</f>
        <v>1.41329499999999</v>
      </c>
      <c r="H78">
        <f>b[[#This Row],[Column3]]*1</f>
        <v>76</v>
      </c>
      <c r="I78">
        <f>b[[#This Row],[Column4]]*1</f>
        <v>7.5999999999999899</v>
      </c>
      <c r="J78">
        <f t="shared" si="1"/>
        <v>2.3706293706293704</v>
      </c>
    </row>
    <row r="79" spans="1:10" x14ac:dyDescent="0.25">
      <c r="A79" t="s">
        <v>306</v>
      </c>
      <c r="B79" t="s">
        <v>711</v>
      </c>
      <c r="C79" t="s">
        <v>308</v>
      </c>
      <c r="D79" t="s">
        <v>309</v>
      </c>
      <c r="F79">
        <f>b[[#This Row],[Column1]]*1</f>
        <v>2373326673.3266702</v>
      </c>
      <c r="G79">
        <f>b[[#This Row],[Column2]]*1</f>
        <v>1.4142950000000001</v>
      </c>
      <c r="H79">
        <f>b[[#This Row],[Column3]]*1</f>
        <v>77</v>
      </c>
      <c r="I79">
        <f>b[[#This Row],[Column4]]*1</f>
        <v>7.7</v>
      </c>
      <c r="J79">
        <f t="shared" si="1"/>
        <v>2.37332667332667</v>
      </c>
    </row>
    <row r="80" spans="1:10" x14ac:dyDescent="0.25">
      <c r="A80" t="s">
        <v>310</v>
      </c>
      <c r="B80" t="s">
        <v>712</v>
      </c>
      <c r="C80" t="s">
        <v>312</v>
      </c>
      <c r="D80" t="s">
        <v>313</v>
      </c>
      <c r="F80">
        <f>b[[#This Row],[Column1]]*1</f>
        <v>2376323676.3236699</v>
      </c>
      <c r="G80">
        <f>b[[#This Row],[Column2]]*1</f>
        <v>1.4156530000000001</v>
      </c>
      <c r="H80">
        <f>b[[#This Row],[Column3]]*1</f>
        <v>78</v>
      </c>
      <c r="I80">
        <f>b[[#This Row],[Column4]]*1</f>
        <v>7.7999999999999901</v>
      </c>
      <c r="J80">
        <f t="shared" si="1"/>
        <v>2.3763236763236697</v>
      </c>
    </row>
    <row r="81" spans="1:10" x14ac:dyDescent="0.25">
      <c r="A81" t="s">
        <v>314</v>
      </c>
      <c r="B81" t="s">
        <v>713</v>
      </c>
      <c r="C81" t="s">
        <v>316</v>
      </c>
      <c r="D81" t="s">
        <v>317</v>
      </c>
      <c r="F81">
        <f>b[[#This Row],[Column1]]*1</f>
        <v>2379020979.0209699</v>
      </c>
      <c r="G81">
        <f>b[[#This Row],[Column2]]*1</f>
        <v>1.4167730000000001</v>
      </c>
      <c r="H81">
        <f>b[[#This Row],[Column3]]*1</f>
        <v>79</v>
      </c>
      <c r="I81">
        <f>b[[#This Row],[Column4]]*1</f>
        <v>7.9</v>
      </c>
      <c r="J81">
        <f t="shared" si="1"/>
        <v>2.3790209790209698</v>
      </c>
    </row>
    <row r="82" spans="1:10" x14ac:dyDescent="0.25">
      <c r="A82" t="s">
        <v>714</v>
      </c>
      <c r="B82" t="s">
        <v>715</v>
      </c>
      <c r="C82" t="s">
        <v>320</v>
      </c>
      <c r="D82" t="s">
        <v>38</v>
      </c>
      <c r="F82">
        <f>b[[#This Row],[Column1]]*1</f>
        <v>2381718281.7182798</v>
      </c>
      <c r="G82">
        <f>b[[#This Row],[Column2]]*1</f>
        <v>1.4179569999999899</v>
      </c>
      <c r="H82">
        <f>b[[#This Row],[Column3]]*1</f>
        <v>80</v>
      </c>
      <c r="I82">
        <f>b[[#This Row],[Column4]]*1</f>
        <v>8</v>
      </c>
      <c r="J82">
        <f t="shared" si="1"/>
        <v>2.38171828171828</v>
      </c>
    </row>
    <row r="83" spans="1:10" x14ac:dyDescent="0.25">
      <c r="A83" t="s">
        <v>716</v>
      </c>
      <c r="B83" t="s">
        <v>717</v>
      </c>
      <c r="C83" t="s">
        <v>323</v>
      </c>
      <c r="D83" t="s">
        <v>324</v>
      </c>
      <c r="F83">
        <f>b[[#This Row],[Column1]]*1</f>
        <v>2384415584.4155798</v>
      </c>
      <c r="G83">
        <f>b[[#This Row],[Column2]]*1</f>
        <v>1.419189</v>
      </c>
      <c r="H83">
        <f>b[[#This Row],[Column3]]*1</f>
        <v>81</v>
      </c>
      <c r="I83">
        <f>b[[#This Row],[Column4]]*1</f>
        <v>8.0999999999999908</v>
      </c>
      <c r="J83">
        <f t="shared" si="1"/>
        <v>2.3844155844155797</v>
      </c>
    </row>
    <row r="84" spans="1:10" x14ac:dyDescent="0.25">
      <c r="A84" t="s">
        <v>551</v>
      </c>
      <c r="B84" t="s">
        <v>718</v>
      </c>
      <c r="C84" t="s">
        <v>327</v>
      </c>
      <c r="D84" t="s">
        <v>328</v>
      </c>
      <c r="F84">
        <f>b[[#This Row],[Column1]]*1</f>
        <v>2387112887.1128802</v>
      </c>
      <c r="G84">
        <f>b[[#This Row],[Column2]]*1</f>
        <v>1.4197550000000001</v>
      </c>
      <c r="H84">
        <f>b[[#This Row],[Column3]]*1</f>
        <v>82</v>
      </c>
      <c r="I84">
        <f>b[[#This Row],[Column4]]*1</f>
        <v>8.1999999999999904</v>
      </c>
      <c r="J84">
        <f t="shared" si="1"/>
        <v>2.3871128871128802</v>
      </c>
    </row>
    <row r="85" spans="1:10" x14ac:dyDescent="0.25">
      <c r="A85" t="s">
        <v>719</v>
      </c>
      <c r="B85" t="s">
        <v>720</v>
      </c>
      <c r="C85" t="s">
        <v>331</v>
      </c>
      <c r="D85" t="s">
        <v>332</v>
      </c>
      <c r="F85">
        <f>b[[#This Row],[Column1]]*1</f>
        <v>2389510489.5104799</v>
      </c>
      <c r="G85">
        <f>b[[#This Row],[Column2]]*1</f>
        <v>1.4198519999999899</v>
      </c>
      <c r="H85">
        <f>b[[#This Row],[Column3]]*1</f>
        <v>83</v>
      </c>
      <c r="I85">
        <f>b[[#This Row],[Column4]]*1</f>
        <v>8.3000000000000007</v>
      </c>
      <c r="J85">
        <f t="shared" si="1"/>
        <v>2.3895104895104797</v>
      </c>
    </row>
    <row r="86" spans="1:10" x14ac:dyDescent="0.25">
      <c r="A86" t="s">
        <v>388</v>
      </c>
      <c r="B86" t="s">
        <v>721</v>
      </c>
      <c r="C86" t="s">
        <v>335</v>
      </c>
      <c r="D86" t="s">
        <v>336</v>
      </c>
      <c r="F86">
        <f>b[[#This Row],[Column1]]*1</f>
        <v>2392507492.5074902</v>
      </c>
      <c r="G86">
        <f>b[[#This Row],[Column2]]*1</f>
        <v>1.4194119999999899</v>
      </c>
      <c r="H86">
        <f>b[[#This Row],[Column3]]*1</f>
        <v>84</v>
      </c>
      <c r="I86">
        <f>b[[#This Row],[Column4]]*1</f>
        <v>8.4</v>
      </c>
      <c r="J86">
        <f t="shared" si="1"/>
        <v>2.3925074925074901</v>
      </c>
    </row>
    <row r="87" spans="1:10" x14ac:dyDescent="0.25">
      <c r="A87" t="s">
        <v>722</v>
      </c>
      <c r="B87" t="s">
        <v>723</v>
      </c>
      <c r="C87" t="s">
        <v>339</v>
      </c>
      <c r="D87" t="s">
        <v>340</v>
      </c>
      <c r="F87">
        <f>b[[#This Row],[Column1]]*1</f>
        <v>2395204795.2047901</v>
      </c>
      <c r="G87">
        <f>b[[#This Row],[Column2]]*1</f>
        <v>1.41743799999999</v>
      </c>
      <c r="H87">
        <f>b[[#This Row],[Column3]]*1</f>
        <v>85</v>
      </c>
      <c r="I87">
        <f>b[[#This Row],[Column4]]*1</f>
        <v>8.5</v>
      </c>
      <c r="J87">
        <f t="shared" si="1"/>
        <v>2.3952047952047901</v>
      </c>
    </row>
    <row r="88" spans="1:10" x14ac:dyDescent="0.25">
      <c r="A88" t="s">
        <v>724</v>
      </c>
      <c r="B88" t="s">
        <v>725</v>
      </c>
      <c r="C88" t="s">
        <v>343</v>
      </c>
      <c r="D88" t="s">
        <v>344</v>
      </c>
      <c r="F88">
        <f>b[[#This Row],[Column1]]*1</f>
        <v>2394905094.9050899</v>
      </c>
      <c r="G88">
        <f>b[[#This Row],[Column2]]*1</f>
        <v>1.4154899999999899</v>
      </c>
      <c r="H88">
        <f>b[[#This Row],[Column3]]*1</f>
        <v>86</v>
      </c>
      <c r="I88">
        <f>b[[#This Row],[Column4]]*1</f>
        <v>8.5999999999999908</v>
      </c>
      <c r="J88">
        <f t="shared" si="1"/>
        <v>2.3949050949050901</v>
      </c>
    </row>
    <row r="89" spans="1:10" x14ac:dyDescent="0.25">
      <c r="A89" t="s">
        <v>724</v>
      </c>
      <c r="B89" t="s">
        <v>726</v>
      </c>
      <c r="C89" t="s">
        <v>347</v>
      </c>
      <c r="D89" t="s">
        <v>348</v>
      </c>
      <c r="F89">
        <f>b[[#This Row],[Column1]]*1</f>
        <v>2394905094.9050899</v>
      </c>
      <c r="G89">
        <f>b[[#This Row],[Column2]]*1</f>
        <v>1.41184799999999</v>
      </c>
      <c r="H89">
        <f>b[[#This Row],[Column3]]*1</f>
        <v>87</v>
      </c>
      <c r="I89">
        <f>b[[#This Row],[Column4]]*1</f>
        <v>8.6999999999999904</v>
      </c>
      <c r="J89">
        <f t="shared" si="1"/>
        <v>2.3949050949050901</v>
      </c>
    </row>
    <row r="90" spans="1:10" x14ac:dyDescent="0.25">
      <c r="A90" t="s">
        <v>724</v>
      </c>
      <c r="B90" t="s">
        <v>727</v>
      </c>
      <c r="C90" t="s">
        <v>350</v>
      </c>
      <c r="D90" t="s">
        <v>351</v>
      </c>
      <c r="F90">
        <f>b[[#This Row],[Column1]]*1</f>
        <v>2394905094.9050899</v>
      </c>
      <c r="G90">
        <f>b[[#This Row],[Column2]]*1</f>
        <v>1.40813699999999</v>
      </c>
      <c r="H90">
        <f>b[[#This Row],[Column3]]*1</f>
        <v>88</v>
      </c>
      <c r="I90">
        <f>b[[#This Row],[Column4]]*1</f>
        <v>8.8000000000000007</v>
      </c>
      <c r="J90">
        <f t="shared" si="1"/>
        <v>2.3949050949050901</v>
      </c>
    </row>
    <row r="91" spans="1:10" x14ac:dyDescent="0.25">
      <c r="A91" t="s">
        <v>724</v>
      </c>
      <c r="B91" t="s">
        <v>728</v>
      </c>
      <c r="C91" t="s">
        <v>353</v>
      </c>
      <c r="D91" t="s">
        <v>354</v>
      </c>
      <c r="F91">
        <f>b[[#This Row],[Column1]]*1</f>
        <v>2394905094.9050899</v>
      </c>
      <c r="G91">
        <f>b[[#This Row],[Column2]]*1</f>
        <v>1.404247</v>
      </c>
      <c r="H91">
        <f>b[[#This Row],[Column3]]*1</f>
        <v>89</v>
      </c>
      <c r="I91">
        <f>b[[#This Row],[Column4]]*1</f>
        <v>8.9</v>
      </c>
      <c r="J91">
        <f t="shared" si="1"/>
        <v>2.3949050949050901</v>
      </c>
    </row>
    <row r="92" spans="1:10" x14ac:dyDescent="0.25">
      <c r="A92" t="s">
        <v>724</v>
      </c>
      <c r="B92" t="s">
        <v>729</v>
      </c>
      <c r="C92" t="s">
        <v>357</v>
      </c>
      <c r="D92" t="s">
        <v>42</v>
      </c>
      <c r="F92">
        <f>b[[#This Row],[Column1]]*1</f>
        <v>2394905094.9050899</v>
      </c>
      <c r="G92">
        <f>b[[#This Row],[Column2]]*1</f>
        <v>1.400552</v>
      </c>
      <c r="H92">
        <f>b[[#This Row],[Column3]]*1</f>
        <v>90</v>
      </c>
      <c r="I92">
        <f>b[[#This Row],[Column4]]*1</f>
        <v>9</v>
      </c>
      <c r="J92">
        <f t="shared" si="1"/>
        <v>2.3949050949050901</v>
      </c>
    </row>
    <row r="93" spans="1:10" x14ac:dyDescent="0.25">
      <c r="A93" t="s">
        <v>724</v>
      </c>
      <c r="B93" t="s">
        <v>730</v>
      </c>
      <c r="C93" t="s">
        <v>360</v>
      </c>
      <c r="D93" t="s">
        <v>361</v>
      </c>
      <c r="F93">
        <f>b[[#This Row],[Column1]]*1</f>
        <v>2394905094.9050899</v>
      </c>
      <c r="G93">
        <f>b[[#This Row],[Column2]]*1</f>
        <v>1.39712499999999</v>
      </c>
      <c r="H93">
        <f>b[[#This Row],[Column3]]*1</f>
        <v>91</v>
      </c>
      <c r="I93">
        <f>b[[#This Row],[Column4]]*1</f>
        <v>9.0999999999999908</v>
      </c>
      <c r="J93">
        <f t="shared" si="1"/>
        <v>2.3949050949050901</v>
      </c>
    </row>
    <row r="94" spans="1:10" x14ac:dyDescent="0.25">
      <c r="A94" t="s">
        <v>724</v>
      </c>
      <c r="B94" t="s">
        <v>731</v>
      </c>
      <c r="C94" t="s">
        <v>363</v>
      </c>
      <c r="D94" t="s">
        <v>364</v>
      </c>
      <c r="F94">
        <f>b[[#This Row],[Column1]]*1</f>
        <v>2394905094.9050899</v>
      </c>
      <c r="G94">
        <f>b[[#This Row],[Column2]]*1</f>
        <v>1.39356499999999</v>
      </c>
      <c r="H94">
        <f>b[[#This Row],[Column3]]*1</f>
        <v>92</v>
      </c>
      <c r="I94">
        <f>b[[#This Row],[Column4]]*1</f>
        <v>9.1999999999999904</v>
      </c>
      <c r="J94">
        <f t="shared" si="1"/>
        <v>2.3949050949050901</v>
      </c>
    </row>
    <row r="95" spans="1:10" x14ac:dyDescent="0.25">
      <c r="A95" t="s">
        <v>724</v>
      </c>
      <c r="B95" t="s">
        <v>732</v>
      </c>
      <c r="C95" t="s">
        <v>367</v>
      </c>
      <c r="D95" t="s">
        <v>368</v>
      </c>
      <c r="F95">
        <f>b[[#This Row],[Column1]]*1</f>
        <v>2394905094.9050899</v>
      </c>
      <c r="G95">
        <f>b[[#This Row],[Column2]]*1</f>
        <v>1.389861</v>
      </c>
      <c r="H95">
        <f>b[[#This Row],[Column3]]*1</f>
        <v>93</v>
      </c>
      <c r="I95">
        <f>b[[#This Row],[Column4]]*1</f>
        <v>9.3000000000000007</v>
      </c>
      <c r="J95">
        <f t="shared" si="1"/>
        <v>2.3949050949050901</v>
      </c>
    </row>
    <row r="96" spans="1:10" x14ac:dyDescent="0.25">
      <c r="A96" t="s">
        <v>724</v>
      </c>
      <c r="B96" t="s">
        <v>733</v>
      </c>
      <c r="C96" t="s">
        <v>371</v>
      </c>
      <c r="D96" t="s">
        <v>372</v>
      </c>
      <c r="F96">
        <f>b[[#This Row],[Column1]]*1</f>
        <v>2394905094.9050899</v>
      </c>
      <c r="G96">
        <f>b[[#This Row],[Column2]]*1</f>
        <v>1.3852370000000001</v>
      </c>
      <c r="H96">
        <f>b[[#This Row],[Column3]]*1</f>
        <v>94</v>
      </c>
      <c r="I96">
        <f>b[[#This Row],[Column4]]*1</f>
        <v>9.4</v>
      </c>
      <c r="J96">
        <f t="shared" si="1"/>
        <v>2.3949050949050901</v>
      </c>
    </row>
    <row r="97" spans="1:10" x14ac:dyDescent="0.25">
      <c r="A97" t="s">
        <v>724</v>
      </c>
      <c r="B97" t="s">
        <v>734</v>
      </c>
      <c r="C97" t="s">
        <v>375</v>
      </c>
      <c r="D97" t="s">
        <v>735</v>
      </c>
      <c r="F97">
        <f>b[[#This Row],[Column1]]*1</f>
        <v>2394905094.9050899</v>
      </c>
      <c r="G97">
        <f>b[[#This Row],[Column2]]*1</f>
        <v>1.38024999999999</v>
      </c>
      <c r="H97">
        <f>b[[#This Row],[Column3]]*1</f>
        <v>95</v>
      </c>
      <c r="I97">
        <f>b[[#This Row],[Column4]]*1</f>
        <v>9.4999900000000004</v>
      </c>
      <c r="J97">
        <f t="shared" si="1"/>
        <v>2.3949050949050901</v>
      </c>
    </row>
    <row r="98" spans="1:10" x14ac:dyDescent="0.25">
      <c r="A98" t="s">
        <v>724</v>
      </c>
      <c r="B98" t="s">
        <v>736</v>
      </c>
      <c r="C98" t="s">
        <v>378</v>
      </c>
      <c r="D98" t="s">
        <v>379</v>
      </c>
      <c r="F98">
        <f>b[[#This Row],[Column1]]*1</f>
        <v>2394905094.9050899</v>
      </c>
      <c r="G98">
        <f>b[[#This Row],[Column2]]*1</f>
        <v>1.3763719999999899</v>
      </c>
      <c r="H98">
        <f>b[[#This Row],[Column3]]*1</f>
        <v>96</v>
      </c>
      <c r="I98">
        <f>b[[#This Row],[Column4]]*1</f>
        <v>9.5999999999999908</v>
      </c>
      <c r="J98">
        <f t="shared" si="1"/>
        <v>2.3949050949050901</v>
      </c>
    </row>
    <row r="99" spans="1:10" x14ac:dyDescent="0.25">
      <c r="A99" t="s">
        <v>724</v>
      </c>
      <c r="B99" t="s">
        <v>737</v>
      </c>
      <c r="C99" t="s">
        <v>382</v>
      </c>
      <c r="D99" t="s">
        <v>383</v>
      </c>
      <c r="F99">
        <f>b[[#This Row],[Column1]]*1</f>
        <v>2394905094.9050899</v>
      </c>
      <c r="G99">
        <f>b[[#This Row],[Column2]]*1</f>
        <v>1.3715489999999899</v>
      </c>
      <c r="H99">
        <f>b[[#This Row],[Column3]]*1</f>
        <v>97</v>
      </c>
      <c r="I99">
        <f>b[[#This Row],[Column4]]*1</f>
        <v>9.6999999999999904</v>
      </c>
      <c r="J99">
        <f t="shared" si="1"/>
        <v>2.3949050949050901</v>
      </c>
    </row>
    <row r="100" spans="1:10" x14ac:dyDescent="0.25">
      <c r="A100" t="s">
        <v>724</v>
      </c>
      <c r="B100" t="s">
        <v>738</v>
      </c>
      <c r="C100" t="s">
        <v>386</v>
      </c>
      <c r="D100" t="s">
        <v>387</v>
      </c>
      <c r="F100">
        <f>b[[#This Row],[Column1]]*1</f>
        <v>2394905094.9050899</v>
      </c>
      <c r="G100">
        <f>b[[#This Row],[Column2]]*1</f>
        <v>1.3667720000000001</v>
      </c>
      <c r="H100">
        <f>b[[#This Row],[Column3]]*1</f>
        <v>98</v>
      </c>
      <c r="I100">
        <f>b[[#This Row],[Column4]]*1</f>
        <v>9.8000000000000007</v>
      </c>
      <c r="J100">
        <f t="shared" si="1"/>
        <v>2.3949050949050901</v>
      </c>
    </row>
    <row r="101" spans="1:10" x14ac:dyDescent="0.25">
      <c r="A101" t="s">
        <v>724</v>
      </c>
      <c r="B101" t="s">
        <v>739</v>
      </c>
      <c r="C101" t="s">
        <v>390</v>
      </c>
      <c r="D101" t="s">
        <v>391</v>
      </c>
      <c r="F101">
        <f>b[[#This Row],[Column1]]*1</f>
        <v>2394905094.9050899</v>
      </c>
      <c r="G101">
        <f>b[[#This Row],[Column2]]*1</f>
        <v>1.36220399999999</v>
      </c>
      <c r="H101">
        <f>b[[#This Row],[Column3]]*1</f>
        <v>99</v>
      </c>
      <c r="I101">
        <f>b[[#This Row],[Column4]]*1</f>
        <v>9.9</v>
      </c>
      <c r="J101">
        <f t="shared" si="1"/>
        <v>2.3949050949050901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8DC4-A0E0-4B70-8D1D-BF46A9C4D780}">
  <dimension ref="A1:U101"/>
  <sheetViews>
    <sheetView workbookViewId="0">
      <selection activeCell="R2" sqref="R2"/>
    </sheetView>
  </sheetViews>
  <sheetFormatPr defaultRowHeight="15" x14ac:dyDescent="0.25"/>
  <cols>
    <col min="1" max="1" width="25.140625" bestFit="1" customWidth="1"/>
    <col min="2" max="2" width="25.140625" style="1" bestFit="1" customWidth="1"/>
    <col min="3" max="4" width="25.140625" bestFit="1" customWidth="1"/>
    <col min="6" max="6" width="11" bestFit="1" customWidth="1"/>
  </cols>
  <sheetData>
    <row r="1" spans="1:21" x14ac:dyDescent="0.25">
      <c r="A1" t="s">
        <v>0</v>
      </c>
      <c r="B1" s="1" t="s">
        <v>1</v>
      </c>
      <c r="C1" t="s">
        <v>2</v>
      </c>
      <c r="D1" t="s">
        <v>3</v>
      </c>
      <c r="F1" t="s">
        <v>392</v>
      </c>
      <c r="G1" t="s">
        <v>393</v>
      </c>
      <c r="H1" t="s">
        <v>394</v>
      </c>
      <c r="I1" t="s">
        <v>395</v>
      </c>
      <c r="K1" t="s">
        <v>742</v>
      </c>
      <c r="M1" t="s">
        <v>745</v>
      </c>
      <c r="O1">
        <f>1.6/65</f>
        <v>2.4615384615384615E-2</v>
      </c>
      <c r="P1" t="s">
        <v>743</v>
      </c>
      <c r="Q1" t="s">
        <v>744</v>
      </c>
      <c r="R1" t="s">
        <v>740</v>
      </c>
    </row>
    <row r="2" spans="1:21" x14ac:dyDescent="0.25">
      <c r="A2" t="s">
        <v>4</v>
      </c>
      <c r="B2" s="1" t="s">
        <v>5</v>
      </c>
      <c r="C2" t="s">
        <v>6</v>
      </c>
      <c r="D2" t="s">
        <v>7</v>
      </c>
      <c r="F2">
        <f>a_empty[[#This Row],[Column1]]*1</f>
        <v>2224675324.6753201</v>
      </c>
      <c r="G2" s="1">
        <f>a_empty[[#This Row],[Column2]]*1</f>
        <v>0.57161200000000001</v>
      </c>
      <c r="H2">
        <f>a_empty[[#This Row],[Column3]]*1</f>
        <v>0</v>
      </c>
      <c r="I2">
        <f>a_empty[[#This Row],[Column4]]*1</f>
        <v>6.9999999999999902E-7</v>
      </c>
      <c r="K2">
        <f>4.27-1.23*F2/POWER(10,9)</f>
        <v>1.5336493506493558</v>
      </c>
      <c r="M2">
        <f>G2/K2</f>
        <v>0.37271361915810564</v>
      </c>
      <c r="P2">
        <f>G2/$O$1</f>
        <v>23.2217375</v>
      </c>
      <c r="Q2">
        <f>K2/$O$1</f>
        <v>62.304504870130081</v>
      </c>
      <c r="R2" s="2">
        <f>P2-Q2</f>
        <v>-39.082767370130085</v>
      </c>
    </row>
    <row r="3" spans="1:21" x14ac:dyDescent="0.25">
      <c r="A3" t="s">
        <v>8</v>
      </c>
      <c r="B3" s="1" t="s">
        <v>9</v>
      </c>
      <c r="C3" t="s">
        <v>10</v>
      </c>
      <c r="D3" t="s">
        <v>11</v>
      </c>
      <c r="F3">
        <f>a_empty[[#This Row],[Column1]]*1</f>
        <v>2293606393.60639</v>
      </c>
      <c r="G3" s="1">
        <f>a_empty[[#This Row],[Column2]]*1</f>
        <v>0.51988199999999896</v>
      </c>
      <c r="H3">
        <f>a_empty[[#This Row],[Column3]]*1</f>
        <v>1</v>
      </c>
      <c r="I3">
        <f>a_empty[[#This Row],[Column4]]*1</f>
        <v>0.10000100000000001</v>
      </c>
      <c r="K3">
        <f t="shared" ref="K3:K66" si="0">4.27-1.23*F3/POWER(10,9)</f>
        <v>1.4488641358641399</v>
      </c>
      <c r="L3" s="2"/>
      <c r="M3">
        <f t="shared" ref="M3:M66" si="1">G3/K3</f>
        <v>0.35882039394254722</v>
      </c>
      <c r="P3">
        <f t="shared" ref="P3:P66" si="2">G3/$O$1</f>
        <v>21.120206249999956</v>
      </c>
      <c r="Q3">
        <f t="shared" ref="Q3:Q66" si="3">K3/$O$1</f>
        <v>58.860105519480683</v>
      </c>
      <c r="R3" s="2">
        <f t="shared" ref="R3:R66" si="4">P3-Q3</f>
        <v>-37.73989926948073</v>
      </c>
      <c r="U3" s="2"/>
    </row>
    <row r="4" spans="1:21" x14ac:dyDescent="0.25">
      <c r="A4" t="s">
        <v>12</v>
      </c>
      <c r="B4" s="1" t="s">
        <v>13</v>
      </c>
      <c r="C4" t="s">
        <v>14</v>
      </c>
      <c r="D4" t="s">
        <v>15</v>
      </c>
      <c r="F4">
        <f>a_empty[[#This Row],[Column1]]*1</f>
        <v>2331968031.96803</v>
      </c>
      <c r="G4" s="1">
        <f>a_empty[[#This Row],[Column2]]*1</f>
        <v>0.44679999999999898</v>
      </c>
      <c r="H4">
        <f>a_empty[[#This Row],[Column3]]*1</f>
        <v>2</v>
      </c>
      <c r="I4">
        <f>a_empty[[#This Row],[Column4]]*1</f>
        <v>0.200020799999999</v>
      </c>
      <c r="K4">
        <f t="shared" si="0"/>
        <v>1.4016793206793228</v>
      </c>
      <c r="M4">
        <f t="shared" si="1"/>
        <v>0.31876049921565347</v>
      </c>
      <c r="P4">
        <f t="shared" si="2"/>
        <v>18.151249999999958</v>
      </c>
      <c r="Q4">
        <f t="shared" si="3"/>
        <v>56.943222402597485</v>
      </c>
      <c r="R4" s="2">
        <f t="shared" si="4"/>
        <v>-38.791972402597523</v>
      </c>
    </row>
    <row r="5" spans="1:21" x14ac:dyDescent="0.25">
      <c r="A5" t="s">
        <v>16</v>
      </c>
      <c r="B5" s="1" t="s">
        <v>17</v>
      </c>
      <c r="C5" t="s">
        <v>18</v>
      </c>
      <c r="D5" t="s">
        <v>19</v>
      </c>
      <c r="F5">
        <f>a_empty[[#This Row],[Column1]]*1</f>
        <v>2334965034.9650302</v>
      </c>
      <c r="G5" s="1">
        <f>a_empty[[#This Row],[Column2]]*1</f>
        <v>0.419704999999999</v>
      </c>
      <c r="H5">
        <f>a_empty[[#This Row],[Column3]]*1</f>
        <v>3</v>
      </c>
      <c r="I5">
        <f>a_empty[[#This Row],[Column4]]*1</f>
        <v>0.29999399999999898</v>
      </c>
      <c r="K5">
        <f t="shared" si="0"/>
        <v>1.3979930069930124</v>
      </c>
      <c r="M5">
        <f t="shared" si="1"/>
        <v>0.3002196705566903</v>
      </c>
      <c r="P5">
        <f t="shared" si="2"/>
        <v>17.05051562499996</v>
      </c>
      <c r="Q5">
        <f t="shared" si="3"/>
        <v>56.793465909091132</v>
      </c>
      <c r="R5" s="2">
        <f t="shared" si="4"/>
        <v>-39.742950284091172</v>
      </c>
    </row>
    <row r="6" spans="1:21" x14ac:dyDescent="0.25">
      <c r="A6" t="s">
        <v>20</v>
      </c>
      <c r="B6" s="1" t="s">
        <v>21</v>
      </c>
      <c r="C6" t="s">
        <v>22</v>
      </c>
      <c r="D6" t="s">
        <v>23</v>
      </c>
      <c r="F6">
        <f>a_empty[[#This Row],[Column1]]*1</f>
        <v>2104195804.1958001</v>
      </c>
      <c r="G6" s="1">
        <f>a_empty[[#This Row],[Column2]]*1</f>
        <v>0.41594900000000001</v>
      </c>
      <c r="H6">
        <f>a_empty[[#This Row],[Column3]]*1</f>
        <v>4</v>
      </c>
      <c r="I6">
        <f>a_empty[[#This Row],[Column4]]*1</f>
        <v>0.4</v>
      </c>
      <c r="K6">
        <f t="shared" si="0"/>
        <v>1.6818391608391656</v>
      </c>
      <c r="M6">
        <f t="shared" si="1"/>
        <v>0.24731794197993304</v>
      </c>
      <c r="P6">
        <f t="shared" si="2"/>
        <v>16.897928125</v>
      </c>
      <c r="Q6">
        <f t="shared" si="3"/>
        <v>68.324715909091097</v>
      </c>
      <c r="R6" s="2">
        <f t="shared" si="4"/>
        <v>-51.426787784091097</v>
      </c>
    </row>
    <row r="7" spans="1:21" x14ac:dyDescent="0.25">
      <c r="A7" t="s">
        <v>24</v>
      </c>
      <c r="B7" s="1" t="s">
        <v>25</v>
      </c>
      <c r="C7" t="s">
        <v>26</v>
      </c>
      <c r="D7" t="s">
        <v>27</v>
      </c>
      <c r="F7">
        <f>a_empty[[#This Row],[Column1]]*1</f>
        <v>2397302697.30269</v>
      </c>
      <c r="G7" s="1">
        <f>a_empty[[#This Row],[Column2]]*1</f>
        <v>0.41965400000000003</v>
      </c>
      <c r="H7">
        <f>a_empty[[#This Row],[Column3]]*1</f>
        <v>5</v>
      </c>
      <c r="I7">
        <f>a_empty[[#This Row],[Column4]]*1</f>
        <v>0.5</v>
      </c>
      <c r="K7">
        <f t="shared" si="0"/>
        <v>1.3213176823176909</v>
      </c>
      <c r="M7">
        <f t="shared" si="1"/>
        <v>0.31760265197079274</v>
      </c>
      <c r="P7">
        <f t="shared" si="2"/>
        <v>17.048443750000001</v>
      </c>
      <c r="Q7">
        <f t="shared" si="3"/>
        <v>53.678530844156192</v>
      </c>
      <c r="R7" s="2">
        <f t="shared" si="4"/>
        <v>-36.630087094156195</v>
      </c>
    </row>
    <row r="8" spans="1:21" x14ac:dyDescent="0.25">
      <c r="A8" t="s">
        <v>28</v>
      </c>
      <c r="B8" s="1" t="s">
        <v>29</v>
      </c>
      <c r="C8" t="s">
        <v>30</v>
      </c>
      <c r="D8" t="s">
        <v>31</v>
      </c>
      <c r="F8">
        <f>a_empty[[#This Row],[Column1]]*1</f>
        <v>2194705294.7052898</v>
      </c>
      <c r="G8" s="1">
        <f>a_empty[[#This Row],[Column2]]*1</f>
        <v>0.43237900000000001</v>
      </c>
      <c r="H8">
        <f>a_empty[[#This Row],[Column3]]*1</f>
        <v>6</v>
      </c>
      <c r="I8">
        <f>a_empty[[#This Row],[Column4]]*1</f>
        <v>0.59999999999999898</v>
      </c>
      <c r="K8">
        <f t="shared" si="0"/>
        <v>1.5705124875124934</v>
      </c>
      <c r="M8">
        <f t="shared" si="1"/>
        <v>0.27531076857901166</v>
      </c>
      <c r="P8">
        <f t="shared" si="2"/>
        <v>17.565396875000001</v>
      </c>
      <c r="Q8">
        <f t="shared" si="3"/>
        <v>63.802069805195046</v>
      </c>
      <c r="R8" s="2">
        <f t="shared" si="4"/>
        <v>-46.236672930195041</v>
      </c>
    </row>
    <row r="9" spans="1:21" x14ac:dyDescent="0.25">
      <c r="A9" t="s">
        <v>32</v>
      </c>
      <c r="B9" s="1" t="s">
        <v>33</v>
      </c>
      <c r="C9" t="s">
        <v>34</v>
      </c>
      <c r="D9" t="s">
        <v>35</v>
      </c>
      <c r="F9">
        <f>a_empty[[#This Row],[Column1]]*1</f>
        <v>2115584415.58441</v>
      </c>
      <c r="G9" s="1">
        <f>a_empty[[#This Row],[Column2]]*1</f>
        <v>0.43244100000000002</v>
      </c>
      <c r="H9">
        <f>a_empty[[#This Row],[Column3]]*1</f>
        <v>7</v>
      </c>
      <c r="I9">
        <f>a_empty[[#This Row],[Column4]]*1</f>
        <v>0.69999800000000001</v>
      </c>
      <c r="K9">
        <f t="shared" si="0"/>
        <v>1.6678311688311753</v>
      </c>
      <c r="M9">
        <f t="shared" si="1"/>
        <v>0.25928343832490963</v>
      </c>
      <c r="P9">
        <f t="shared" si="2"/>
        <v>17.567915625000001</v>
      </c>
      <c r="Q9">
        <f t="shared" si="3"/>
        <v>67.755641233766497</v>
      </c>
      <c r="R9" s="2">
        <f t="shared" si="4"/>
        <v>-50.187725608766499</v>
      </c>
    </row>
    <row r="10" spans="1:21" x14ac:dyDescent="0.25">
      <c r="A10" t="s">
        <v>36</v>
      </c>
      <c r="B10" s="1" t="s">
        <v>37</v>
      </c>
      <c r="C10" t="s">
        <v>38</v>
      </c>
      <c r="D10" t="s">
        <v>39</v>
      </c>
      <c r="F10">
        <f>a_empty[[#This Row],[Column1]]*1</f>
        <v>2100599400.5994</v>
      </c>
      <c r="G10" s="1">
        <f>a_empty[[#This Row],[Column2]]*1</f>
        <v>0.42948799999999898</v>
      </c>
      <c r="H10">
        <f>a_empty[[#This Row],[Column3]]*1</f>
        <v>8</v>
      </c>
      <c r="I10">
        <f>a_empty[[#This Row],[Column4]]*1</f>
        <v>0.79999799999999899</v>
      </c>
      <c r="K10">
        <f t="shared" si="0"/>
        <v>1.6862627372627372</v>
      </c>
      <c r="M10">
        <f t="shared" si="1"/>
        <v>0.25469815024032066</v>
      </c>
      <c r="P10">
        <f t="shared" si="2"/>
        <v>17.44794999999996</v>
      </c>
      <c r="Q10">
        <f t="shared" si="3"/>
        <v>68.504423701298705</v>
      </c>
      <c r="R10" s="2">
        <f t="shared" si="4"/>
        <v>-51.056473701298742</v>
      </c>
    </row>
    <row r="11" spans="1:21" x14ac:dyDescent="0.25">
      <c r="A11" t="s">
        <v>40</v>
      </c>
      <c r="B11" s="1" t="s">
        <v>41</v>
      </c>
      <c r="C11" t="s">
        <v>42</v>
      </c>
      <c r="D11" t="s">
        <v>43</v>
      </c>
      <c r="F11">
        <f>a_empty[[#This Row],[Column1]]*1</f>
        <v>2109590409.5904</v>
      </c>
      <c r="G11" s="1">
        <f>a_empty[[#This Row],[Column2]]*1</f>
        <v>0.42221999999999899</v>
      </c>
      <c r="H11">
        <f>a_empty[[#This Row],[Column3]]*1</f>
        <v>9</v>
      </c>
      <c r="I11">
        <f>a_empty[[#This Row],[Column4]]*1</f>
        <v>0.89999799999999897</v>
      </c>
      <c r="K11">
        <f t="shared" si="0"/>
        <v>1.6752037962038075</v>
      </c>
      <c r="M11">
        <f t="shared" si="1"/>
        <v>0.25204097612290222</v>
      </c>
      <c r="P11">
        <f t="shared" si="2"/>
        <v>17.15268749999996</v>
      </c>
      <c r="Q11">
        <f t="shared" si="3"/>
        <v>68.055154220779684</v>
      </c>
      <c r="R11" s="2">
        <f t="shared" si="4"/>
        <v>-50.902466720779728</v>
      </c>
    </row>
    <row r="12" spans="1:21" x14ac:dyDescent="0.25">
      <c r="A12" t="s">
        <v>44</v>
      </c>
      <c r="B12" s="1" t="s">
        <v>45</v>
      </c>
      <c r="C12" t="s">
        <v>46</v>
      </c>
      <c r="D12" t="s">
        <v>10</v>
      </c>
      <c r="F12">
        <f>a_empty[[#This Row],[Column1]]*1</f>
        <v>2116783216.78321</v>
      </c>
      <c r="G12" s="1">
        <f>a_empty[[#This Row],[Column2]]*1</f>
        <v>0.42409799999999898</v>
      </c>
      <c r="H12">
        <f>a_empty[[#This Row],[Column3]]*1</f>
        <v>10</v>
      </c>
      <c r="I12">
        <f>a_empty[[#This Row],[Column4]]*1</f>
        <v>1</v>
      </c>
      <c r="K12">
        <f t="shared" si="0"/>
        <v>1.6663566433566515</v>
      </c>
      <c r="M12">
        <f t="shared" si="1"/>
        <v>0.25450614170188118</v>
      </c>
      <c r="P12">
        <f t="shared" si="2"/>
        <v>17.228981249999958</v>
      </c>
      <c r="Q12">
        <f t="shared" si="3"/>
        <v>67.69573863636397</v>
      </c>
      <c r="R12" s="2">
        <f t="shared" si="4"/>
        <v>-50.466757386364009</v>
      </c>
    </row>
    <row r="13" spans="1:21" x14ac:dyDescent="0.25">
      <c r="A13" t="s">
        <v>47</v>
      </c>
      <c r="B13" s="1" t="s">
        <v>48</v>
      </c>
      <c r="C13" t="s">
        <v>49</v>
      </c>
      <c r="D13" t="s">
        <v>50</v>
      </c>
      <c r="F13">
        <f>a_empty[[#This Row],[Column1]]*1</f>
        <v>2125774225.77422</v>
      </c>
      <c r="G13" s="1">
        <f>a_empty[[#This Row],[Column2]]*1</f>
        <v>0.432037</v>
      </c>
      <c r="H13">
        <f>a_empty[[#This Row],[Column3]]*1</f>
        <v>11</v>
      </c>
      <c r="I13">
        <f>a_empty[[#This Row],[Column4]]*1</f>
        <v>1.09999899999999</v>
      </c>
      <c r="K13">
        <f t="shared" si="0"/>
        <v>1.6552977022977089</v>
      </c>
      <c r="M13">
        <f t="shared" si="1"/>
        <v>0.26100259753897564</v>
      </c>
      <c r="P13">
        <f t="shared" si="2"/>
        <v>17.551503125</v>
      </c>
      <c r="Q13">
        <f t="shared" si="3"/>
        <v>67.246469155844423</v>
      </c>
      <c r="R13" s="2">
        <f t="shared" si="4"/>
        <v>-49.694966030844427</v>
      </c>
    </row>
    <row r="14" spans="1:21" x14ac:dyDescent="0.25">
      <c r="A14" t="s">
        <v>51</v>
      </c>
      <c r="B14" s="1" t="s">
        <v>52</v>
      </c>
      <c r="C14" t="s">
        <v>53</v>
      </c>
      <c r="D14" t="s">
        <v>54</v>
      </c>
      <c r="F14">
        <f>a_empty[[#This Row],[Column1]]*1</f>
        <v>2132967032.96703</v>
      </c>
      <c r="G14" s="1">
        <f>a_empty[[#This Row],[Column2]]*1</f>
        <v>0.440107999999999</v>
      </c>
      <c r="H14">
        <f>a_empty[[#This Row],[Column3]]*1</f>
        <v>12</v>
      </c>
      <c r="I14">
        <f>a_empty[[#This Row],[Column4]]*1</f>
        <v>1.199999</v>
      </c>
      <c r="K14">
        <f t="shared" si="0"/>
        <v>1.6464505494505524</v>
      </c>
      <c r="M14">
        <f t="shared" si="1"/>
        <v>0.26730714757687091</v>
      </c>
      <c r="P14">
        <f t="shared" si="2"/>
        <v>17.879387499999961</v>
      </c>
      <c r="Q14">
        <f t="shared" si="3"/>
        <v>66.887053571428694</v>
      </c>
      <c r="R14" s="2">
        <f t="shared" si="4"/>
        <v>-49.00766607142873</v>
      </c>
    </row>
    <row r="15" spans="1:21" x14ac:dyDescent="0.25">
      <c r="A15" t="s">
        <v>55</v>
      </c>
      <c r="B15" s="1" t="s">
        <v>56</v>
      </c>
      <c r="C15" t="s">
        <v>57</v>
      </c>
      <c r="D15" t="s">
        <v>58</v>
      </c>
      <c r="F15">
        <f>a_empty[[#This Row],[Column1]]*1</f>
        <v>2101798201.7981999</v>
      </c>
      <c r="G15" s="1">
        <f>a_empty[[#This Row],[Column2]]*1</f>
        <v>0.44734299999999899</v>
      </c>
      <c r="H15">
        <f>a_empty[[#This Row],[Column3]]*1</f>
        <v>13</v>
      </c>
      <c r="I15">
        <f>a_empty[[#This Row],[Column4]]*1</f>
        <v>1.3</v>
      </c>
      <c r="K15">
        <f t="shared" si="0"/>
        <v>1.6847882117882138</v>
      </c>
      <c r="M15">
        <f t="shared" si="1"/>
        <v>0.26551883309130858</v>
      </c>
      <c r="P15">
        <f t="shared" si="2"/>
        <v>18.17330937499996</v>
      </c>
      <c r="Q15">
        <f t="shared" si="3"/>
        <v>68.444521103896193</v>
      </c>
      <c r="R15" s="2">
        <f t="shared" si="4"/>
        <v>-50.271211728896233</v>
      </c>
    </row>
    <row r="16" spans="1:21" x14ac:dyDescent="0.25">
      <c r="A16" t="s">
        <v>59</v>
      </c>
      <c r="B16" s="1" t="s">
        <v>60</v>
      </c>
      <c r="C16" t="s">
        <v>61</v>
      </c>
      <c r="D16" t="s">
        <v>62</v>
      </c>
      <c r="F16">
        <f>a_empty[[#This Row],[Column1]]*1</f>
        <v>2108991008.9909999</v>
      </c>
      <c r="G16" s="1">
        <f>a_empty[[#This Row],[Column2]]*1</f>
        <v>0.45210299999999898</v>
      </c>
      <c r="H16">
        <f>a_empty[[#This Row],[Column3]]*1</f>
        <v>14</v>
      </c>
      <c r="I16">
        <f>a_empty[[#This Row],[Column4]]*1</f>
        <v>1.39999899999999</v>
      </c>
      <c r="K16">
        <f t="shared" si="0"/>
        <v>1.6759410589410697</v>
      </c>
      <c r="M16">
        <f t="shared" si="1"/>
        <v>0.269760680179085</v>
      </c>
      <c r="P16">
        <f t="shared" si="2"/>
        <v>18.366684374999959</v>
      </c>
      <c r="Q16">
        <f t="shared" si="3"/>
        <v>68.085105519480962</v>
      </c>
      <c r="R16" s="2">
        <f t="shared" si="4"/>
        <v>-49.718421144480999</v>
      </c>
    </row>
    <row r="17" spans="1:18" x14ac:dyDescent="0.25">
      <c r="A17" t="s">
        <v>63</v>
      </c>
      <c r="B17" s="1" t="s">
        <v>64</v>
      </c>
      <c r="C17" t="s">
        <v>65</v>
      </c>
      <c r="D17" t="s">
        <v>66</v>
      </c>
      <c r="F17">
        <f>a_empty[[#This Row],[Column1]]*1</f>
        <v>2115884115.88411</v>
      </c>
      <c r="G17" s="1">
        <f>a_empty[[#This Row],[Column2]]*1</f>
        <v>0.45491700000000002</v>
      </c>
      <c r="H17">
        <f>a_empty[[#This Row],[Column3]]*1</f>
        <v>15</v>
      </c>
      <c r="I17">
        <f>a_empty[[#This Row],[Column4]]*1</f>
        <v>1.49999799999999</v>
      </c>
      <c r="K17">
        <f t="shared" si="0"/>
        <v>1.6674625374625447</v>
      </c>
      <c r="M17">
        <f t="shared" si="1"/>
        <v>0.27281992235475849</v>
      </c>
      <c r="P17">
        <f t="shared" si="2"/>
        <v>18.481003125000001</v>
      </c>
      <c r="Q17">
        <f t="shared" si="3"/>
        <v>67.740665584415879</v>
      </c>
      <c r="R17" s="2">
        <f t="shared" si="4"/>
        <v>-49.259662459415878</v>
      </c>
    </row>
    <row r="18" spans="1:18" x14ac:dyDescent="0.25">
      <c r="A18" t="s">
        <v>67</v>
      </c>
      <c r="B18" s="1" t="s">
        <v>68</v>
      </c>
      <c r="C18" t="s">
        <v>69</v>
      </c>
      <c r="D18" t="s">
        <v>70</v>
      </c>
      <c r="F18">
        <f>a_empty[[#This Row],[Column1]]*1</f>
        <v>2122477522.47752</v>
      </c>
      <c r="G18" s="1">
        <f>a_empty[[#This Row],[Column2]]*1</f>
        <v>0.456894999999999</v>
      </c>
      <c r="H18">
        <f>a_empty[[#This Row],[Column3]]*1</f>
        <v>16</v>
      </c>
      <c r="I18">
        <f>a_empty[[#This Row],[Column4]]*1</f>
        <v>1.6000019999999899</v>
      </c>
      <c r="K18">
        <f t="shared" si="0"/>
        <v>1.6593526473526503</v>
      </c>
      <c r="M18">
        <f t="shared" si="1"/>
        <v>0.2753453286309781</v>
      </c>
      <c r="P18">
        <f t="shared" si="2"/>
        <v>18.561359374999959</v>
      </c>
      <c r="Q18">
        <f t="shared" si="3"/>
        <v>67.411201298701414</v>
      </c>
      <c r="R18" s="2">
        <f t="shared" si="4"/>
        <v>-48.849841923701455</v>
      </c>
    </row>
    <row r="19" spans="1:18" x14ac:dyDescent="0.25">
      <c r="A19" t="s">
        <v>71</v>
      </c>
      <c r="B19" s="1" t="s">
        <v>72</v>
      </c>
      <c r="C19" t="s">
        <v>73</v>
      </c>
      <c r="D19" t="s">
        <v>74</v>
      </c>
      <c r="F19">
        <f>a_empty[[#This Row],[Column1]]*1</f>
        <v>2129070929.07092</v>
      </c>
      <c r="G19" s="1">
        <f>a_empty[[#This Row],[Column2]]*1</f>
        <v>0.450846999999999</v>
      </c>
      <c r="H19">
        <f>a_empty[[#This Row],[Column3]]*1</f>
        <v>17</v>
      </c>
      <c r="I19">
        <f>a_empty[[#This Row],[Column4]]*1</f>
        <v>1.7000029999999899</v>
      </c>
      <c r="K19">
        <f t="shared" si="0"/>
        <v>1.6512427572427679</v>
      </c>
      <c r="M19">
        <f t="shared" si="1"/>
        <v>0.27303495989458254</v>
      </c>
      <c r="P19">
        <f t="shared" si="2"/>
        <v>18.31565937499996</v>
      </c>
      <c r="Q19">
        <f t="shared" si="3"/>
        <v>67.081737012987446</v>
      </c>
      <c r="R19" s="2">
        <f t="shared" si="4"/>
        <v>-48.766077637987486</v>
      </c>
    </row>
    <row r="20" spans="1:18" x14ac:dyDescent="0.25">
      <c r="A20" t="s">
        <v>75</v>
      </c>
      <c r="B20" s="1" t="s">
        <v>76</v>
      </c>
      <c r="C20" t="s">
        <v>77</v>
      </c>
      <c r="D20" t="s">
        <v>78</v>
      </c>
      <c r="F20">
        <f>a_empty[[#This Row],[Column1]]*1</f>
        <v>2135064935.06493</v>
      </c>
      <c r="G20" s="1">
        <f>a_empty[[#This Row],[Column2]]*1</f>
        <v>0.43434299999999898</v>
      </c>
      <c r="H20">
        <f>a_empty[[#This Row],[Column3]]*1</f>
        <v>18</v>
      </c>
      <c r="I20">
        <f>a_empty[[#This Row],[Column4]]*1</f>
        <v>1.7999970000000001</v>
      </c>
      <c r="K20">
        <f t="shared" si="0"/>
        <v>1.6438701298701357</v>
      </c>
      <c r="M20">
        <f t="shared" si="1"/>
        <v>0.26421977752847892</v>
      </c>
      <c r="P20">
        <f t="shared" si="2"/>
        <v>17.645184374999957</v>
      </c>
      <c r="Q20">
        <f t="shared" si="3"/>
        <v>66.782224025974259</v>
      </c>
      <c r="R20" s="2">
        <f t="shared" si="4"/>
        <v>-49.137039650974302</v>
      </c>
    </row>
    <row r="21" spans="1:18" x14ac:dyDescent="0.25">
      <c r="A21" t="s">
        <v>79</v>
      </c>
      <c r="B21" s="1" t="s">
        <v>80</v>
      </c>
      <c r="C21" t="s">
        <v>81</v>
      </c>
      <c r="D21" t="s">
        <v>82</v>
      </c>
      <c r="F21">
        <f>a_empty[[#This Row],[Column1]]*1</f>
        <v>2141058941.0589399</v>
      </c>
      <c r="G21" s="1">
        <f>a_empty[[#This Row],[Column2]]*1</f>
        <v>0.42377500000000001</v>
      </c>
      <c r="H21">
        <f>a_empty[[#This Row],[Column3]]*1</f>
        <v>19</v>
      </c>
      <c r="I21">
        <f>a_empty[[#This Row],[Column4]]*1</f>
        <v>1.9000010000000001</v>
      </c>
      <c r="K21">
        <f t="shared" si="0"/>
        <v>1.6364975024975035</v>
      </c>
      <c r="M21">
        <f t="shared" si="1"/>
        <v>0.25895242696873377</v>
      </c>
      <c r="P21">
        <f t="shared" si="2"/>
        <v>17.215859375000001</v>
      </c>
      <c r="Q21">
        <f t="shared" si="3"/>
        <v>66.482711038961085</v>
      </c>
      <c r="R21" s="2">
        <f t="shared" si="4"/>
        <v>-49.266851663961084</v>
      </c>
    </row>
    <row r="22" spans="1:18" x14ac:dyDescent="0.25">
      <c r="A22" t="s">
        <v>83</v>
      </c>
      <c r="B22" s="1" t="s">
        <v>84</v>
      </c>
      <c r="C22" t="s">
        <v>85</v>
      </c>
      <c r="D22" t="s">
        <v>86</v>
      </c>
      <c r="F22">
        <f>a_empty[[#This Row],[Column1]]*1</f>
        <v>2147352647.3526399</v>
      </c>
      <c r="G22" s="1">
        <f>a_empty[[#This Row],[Column2]]*1</f>
        <v>0.417652999999999</v>
      </c>
      <c r="H22">
        <f>a_empty[[#This Row],[Column3]]*1</f>
        <v>20</v>
      </c>
      <c r="I22">
        <f>a_empty[[#This Row],[Column4]]*1</f>
        <v>1.9999990000000001</v>
      </c>
      <c r="K22">
        <f t="shared" si="0"/>
        <v>1.6287562437562522</v>
      </c>
      <c r="M22">
        <f t="shared" si="1"/>
        <v>0.25642449666796296</v>
      </c>
      <c r="P22">
        <f t="shared" si="2"/>
        <v>16.96715312499996</v>
      </c>
      <c r="Q22">
        <f t="shared" si="3"/>
        <v>66.168222402597749</v>
      </c>
      <c r="R22" s="2">
        <f t="shared" si="4"/>
        <v>-49.201069277597789</v>
      </c>
    </row>
    <row r="23" spans="1:18" x14ac:dyDescent="0.25">
      <c r="A23" t="s">
        <v>87</v>
      </c>
      <c r="B23" s="1" t="s">
        <v>88</v>
      </c>
      <c r="C23" t="s">
        <v>89</v>
      </c>
      <c r="D23" t="s">
        <v>90</v>
      </c>
      <c r="F23">
        <f>a_empty[[#This Row],[Column1]]*1</f>
        <v>2153046953.0469499</v>
      </c>
      <c r="G23" s="1">
        <f>a_empty[[#This Row],[Column2]]*1</f>
        <v>0.41125299999999898</v>
      </c>
      <c r="H23">
        <f>a_empty[[#This Row],[Column3]]*1</f>
        <v>21</v>
      </c>
      <c r="I23">
        <f>a_empty[[#This Row],[Column4]]*1</f>
        <v>2.0999989999999902</v>
      </c>
      <c r="K23">
        <f t="shared" si="0"/>
        <v>1.621752247752251</v>
      </c>
      <c r="M23">
        <f t="shared" si="1"/>
        <v>0.2535855896423117</v>
      </c>
      <c r="P23">
        <f t="shared" si="2"/>
        <v>16.707153124999959</v>
      </c>
      <c r="Q23">
        <f t="shared" si="3"/>
        <v>65.883685064935193</v>
      </c>
      <c r="R23" s="2">
        <f t="shared" si="4"/>
        <v>-49.176531939935231</v>
      </c>
    </row>
    <row r="24" spans="1:18" x14ac:dyDescent="0.25">
      <c r="A24" t="s">
        <v>91</v>
      </c>
      <c r="B24" s="1" t="s">
        <v>92</v>
      </c>
      <c r="C24" t="s">
        <v>93</v>
      </c>
      <c r="D24" t="s">
        <v>94</v>
      </c>
      <c r="F24">
        <f>a_empty[[#This Row],[Column1]]*1</f>
        <v>2158741258.74125</v>
      </c>
      <c r="G24" s="1">
        <f>a_empty[[#This Row],[Column2]]*1</f>
        <v>0.39679900000000001</v>
      </c>
      <c r="H24">
        <f>a_empty[[#This Row],[Column3]]*1</f>
        <v>22</v>
      </c>
      <c r="I24">
        <f>a_empty[[#This Row],[Column4]]*1</f>
        <v>2.2000000000000002</v>
      </c>
      <c r="K24">
        <f t="shared" si="0"/>
        <v>1.6147482517482619</v>
      </c>
      <c r="M24">
        <f t="shared" si="1"/>
        <v>0.24573428060404595</v>
      </c>
      <c r="P24">
        <f t="shared" si="2"/>
        <v>16.119959375000001</v>
      </c>
      <c r="Q24">
        <f t="shared" si="3"/>
        <v>65.599147727273134</v>
      </c>
      <c r="R24" s="2">
        <f t="shared" si="4"/>
        <v>-49.479188352273134</v>
      </c>
    </row>
    <row r="25" spans="1:18" x14ac:dyDescent="0.25">
      <c r="A25" t="s">
        <v>95</v>
      </c>
      <c r="B25" s="1" t="s">
        <v>96</v>
      </c>
      <c r="C25" t="s">
        <v>97</v>
      </c>
      <c r="D25" t="s">
        <v>98</v>
      </c>
      <c r="F25">
        <f>a_empty[[#This Row],[Column1]]*1</f>
        <v>2164435564.4355602</v>
      </c>
      <c r="G25" s="1">
        <f>a_empty[[#This Row],[Column2]]*1</f>
        <v>0.37706299999999898</v>
      </c>
      <c r="H25">
        <f>a_empty[[#This Row],[Column3]]*1</f>
        <v>23</v>
      </c>
      <c r="I25">
        <f>a_empty[[#This Row],[Column4]]*1</f>
        <v>2.2999999999999901</v>
      </c>
      <c r="K25">
        <f t="shared" si="0"/>
        <v>1.6077442557442603</v>
      </c>
      <c r="M25">
        <f t="shared" si="1"/>
        <v>0.23452921610685415</v>
      </c>
      <c r="P25">
        <f t="shared" si="2"/>
        <v>15.318184374999959</v>
      </c>
      <c r="Q25">
        <f t="shared" si="3"/>
        <v>65.314610389610579</v>
      </c>
      <c r="R25" s="2">
        <f t="shared" si="4"/>
        <v>-49.99642601461062</v>
      </c>
    </row>
    <row r="26" spans="1:18" x14ac:dyDescent="0.25">
      <c r="A26" t="s">
        <v>99</v>
      </c>
      <c r="B26" s="1" t="s">
        <v>100</v>
      </c>
      <c r="C26" t="s">
        <v>101</v>
      </c>
      <c r="D26" t="s">
        <v>102</v>
      </c>
      <c r="F26">
        <f>a_empty[[#This Row],[Column1]]*1</f>
        <v>2170129870.1298599</v>
      </c>
      <c r="G26" s="1">
        <f>a_empty[[#This Row],[Column2]]*1</f>
        <v>0.523863999999999</v>
      </c>
      <c r="H26">
        <f>a_empty[[#This Row],[Column3]]*1</f>
        <v>24</v>
      </c>
      <c r="I26">
        <f>a_empty[[#This Row],[Column4]]*1</f>
        <v>2.3999999999999901</v>
      </c>
      <c r="K26">
        <f t="shared" si="0"/>
        <v>1.600740259740272</v>
      </c>
      <c r="M26">
        <f t="shared" si="1"/>
        <v>0.32726358746358919</v>
      </c>
      <c r="P26">
        <f t="shared" si="2"/>
        <v>21.28197499999996</v>
      </c>
      <c r="Q26">
        <f t="shared" si="3"/>
        <v>65.030073051948548</v>
      </c>
      <c r="R26" s="2">
        <f t="shared" si="4"/>
        <v>-43.748098051948588</v>
      </c>
    </row>
    <row r="27" spans="1:18" x14ac:dyDescent="0.25">
      <c r="A27" t="s">
        <v>103</v>
      </c>
      <c r="B27" s="1" t="s">
        <v>104</v>
      </c>
      <c r="C27" t="s">
        <v>105</v>
      </c>
      <c r="D27" t="s">
        <v>106</v>
      </c>
      <c r="F27">
        <f>a_empty[[#This Row],[Column1]]*1</f>
        <v>2175524475.5244699</v>
      </c>
      <c r="G27" s="1">
        <f>a_empty[[#This Row],[Column2]]*1</f>
        <v>0.50301399999999896</v>
      </c>
      <c r="H27">
        <f>a_empty[[#This Row],[Column3]]*1</f>
        <v>25</v>
      </c>
      <c r="I27">
        <f>a_empty[[#This Row],[Column4]]*1</f>
        <v>2.5</v>
      </c>
      <c r="K27">
        <f t="shared" si="0"/>
        <v>1.5941048951049019</v>
      </c>
      <c r="M27">
        <f t="shared" si="1"/>
        <v>0.31554636181384887</v>
      </c>
      <c r="P27">
        <f t="shared" si="2"/>
        <v>20.43494374999996</v>
      </c>
      <c r="Q27">
        <f t="shared" si="3"/>
        <v>64.760511363636638</v>
      </c>
      <c r="R27" s="2">
        <f t="shared" si="4"/>
        <v>-44.325567613636679</v>
      </c>
    </row>
    <row r="28" spans="1:18" x14ac:dyDescent="0.25">
      <c r="A28" t="s">
        <v>107</v>
      </c>
      <c r="B28" s="1" t="s">
        <v>108</v>
      </c>
      <c r="C28" t="s">
        <v>109</v>
      </c>
      <c r="D28" t="s">
        <v>110</v>
      </c>
      <c r="F28">
        <f>a_empty[[#This Row],[Column1]]*1</f>
        <v>2180919080.9190798</v>
      </c>
      <c r="G28" s="1">
        <f>a_empty[[#This Row],[Column2]]*1</f>
        <v>0.36339700000000003</v>
      </c>
      <c r="H28">
        <f>a_empty[[#This Row],[Column3]]*1</f>
        <v>26</v>
      </c>
      <c r="I28">
        <f>a_empty[[#This Row],[Column4]]*1</f>
        <v>2.6</v>
      </c>
      <c r="K28">
        <f t="shared" si="0"/>
        <v>1.5874695304695314</v>
      </c>
      <c r="M28">
        <f t="shared" si="1"/>
        <v>0.22891588973837931</v>
      </c>
      <c r="P28">
        <f t="shared" si="2"/>
        <v>14.763003125000001</v>
      </c>
      <c r="Q28">
        <f t="shared" si="3"/>
        <v>64.490949675324714</v>
      </c>
      <c r="R28" s="2">
        <f t="shared" si="4"/>
        <v>-49.727946550324717</v>
      </c>
    </row>
    <row r="29" spans="1:18" x14ac:dyDescent="0.25">
      <c r="A29" t="s">
        <v>111</v>
      </c>
      <c r="B29" s="1" t="s">
        <v>112</v>
      </c>
      <c r="C29" t="s">
        <v>113</v>
      </c>
      <c r="D29" t="s">
        <v>114</v>
      </c>
      <c r="F29">
        <f>a_empty[[#This Row],[Column1]]*1</f>
        <v>2186013986.0139799</v>
      </c>
      <c r="G29" s="1">
        <f>a_empty[[#This Row],[Column2]]*1</f>
        <v>0.36752800000000002</v>
      </c>
      <c r="H29">
        <f>a_empty[[#This Row],[Column3]]*1</f>
        <v>27</v>
      </c>
      <c r="I29">
        <f>a_empty[[#This Row],[Column4]]*1</f>
        <v>2.7</v>
      </c>
      <c r="K29">
        <f t="shared" si="0"/>
        <v>1.581202797202804</v>
      </c>
      <c r="M29">
        <f t="shared" si="1"/>
        <v>0.23243571327483625</v>
      </c>
      <c r="P29">
        <f t="shared" si="2"/>
        <v>14.930825</v>
      </c>
      <c r="Q29">
        <f t="shared" si="3"/>
        <v>64.236363636363919</v>
      </c>
      <c r="R29" s="2">
        <f t="shared" si="4"/>
        <v>-49.30553863636392</v>
      </c>
    </row>
    <row r="30" spans="1:18" x14ac:dyDescent="0.25">
      <c r="A30" t="s">
        <v>115</v>
      </c>
      <c r="B30" s="1" t="s">
        <v>116</v>
      </c>
      <c r="C30" t="s">
        <v>117</v>
      </c>
      <c r="D30" t="s">
        <v>118</v>
      </c>
      <c r="F30">
        <f>a_empty[[#This Row],[Column1]]*1</f>
        <v>2191108891.1088901</v>
      </c>
      <c r="G30" s="1">
        <f>a_empty[[#This Row],[Column2]]*1</f>
        <v>0.36580699999999899</v>
      </c>
      <c r="H30">
        <f>a_empty[[#This Row],[Column3]]*1</f>
        <v>28</v>
      </c>
      <c r="I30">
        <f>a_empty[[#This Row],[Column4]]*1</f>
        <v>2.7999999999999901</v>
      </c>
      <c r="K30">
        <f t="shared" si="0"/>
        <v>1.5749360639360646</v>
      </c>
      <c r="M30">
        <f t="shared" si="1"/>
        <v>0.23226784145495899</v>
      </c>
      <c r="P30">
        <f t="shared" si="2"/>
        <v>14.860909374999959</v>
      </c>
      <c r="Q30">
        <f t="shared" si="3"/>
        <v>63.981777597402626</v>
      </c>
      <c r="R30" s="2">
        <f t="shared" si="4"/>
        <v>-49.120868222402663</v>
      </c>
    </row>
    <row r="31" spans="1:18" x14ac:dyDescent="0.25">
      <c r="A31" t="s">
        <v>119</v>
      </c>
      <c r="B31" s="1" t="s">
        <v>120</v>
      </c>
      <c r="C31" t="s">
        <v>121</v>
      </c>
      <c r="D31" t="s">
        <v>122</v>
      </c>
      <c r="F31">
        <f>a_empty[[#This Row],[Column1]]*1</f>
        <v>2196203796.2037902</v>
      </c>
      <c r="G31" s="1">
        <f>a_empty[[#This Row],[Column2]]*1</f>
        <v>0.36590800000000001</v>
      </c>
      <c r="H31">
        <f>a_empty[[#This Row],[Column3]]*1</f>
        <v>29</v>
      </c>
      <c r="I31">
        <f>a_empty[[#This Row],[Column4]]*1</f>
        <v>2.8999999999999901</v>
      </c>
      <c r="K31">
        <f t="shared" si="0"/>
        <v>1.568669330669338</v>
      </c>
      <c r="M31">
        <f t="shared" si="1"/>
        <v>0.2332601223508782</v>
      </c>
      <c r="P31">
        <f t="shared" si="2"/>
        <v>14.865012500000001</v>
      </c>
      <c r="Q31">
        <f t="shared" si="3"/>
        <v>63.727191558441859</v>
      </c>
      <c r="R31" s="2">
        <f t="shared" si="4"/>
        <v>-48.86217905844186</v>
      </c>
    </row>
    <row r="32" spans="1:18" x14ac:dyDescent="0.25">
      <c r="A32" t="s">
        <v>123</v>
      </c>
      <c r="B32" s="1" t="s">
        <v>124</v>
      </c>
      <c r="C32" t="s">
        <v>125</v>
      </c>
      <c r="D32" t="s">
        <v>18</v>
      </c>
      <c r="F32">
        <f>a_empty[[#This Row],[Column1]]*1</f>
        <v>2200999000.9990001</v>
      </c>
      <c r="G32" s="1">
        <f>a_empty[[#This Row],[Column2]]*1</f>
        <v>0.361424999999999</v>
      </c>
      <c r="H32" s="2">
        <f>a_empty[[#This Row],[Column3]]*1</f>
        <v>30</v>
      </c>
      <c r="I32">
        <f>a_empty[[#This Row],[Column4]]*1</f>
        <v>3</v>
      </c>
      <c r="K32">
        <f t="shared" si="0"/>
        <v>1.5627712287712292</v>
      </c>
      <c r="M32">
        <f t="shared" si="1"/>
        <v>0.23127185434823949</v>
      </c>
      <c r="P32">
        <f t="shared" si="2"/>
        <v>14.68289062499996</v>
      </c>
      <c r="Q32">
        <f t="shared" si="3"/>
        <v>63.487581168831184</v>
      </c>
      <c r="R32" s="2">
        <f t="shared" si="4"/>
        <v>-48.804690543831228</v>
      </c>
    </row>
    <row r="33" spans="1:18" x14ac:dyDescent="0.25">
      <c r="A33" t="s">
        <v>126</v>
      </c>
      <c r="B33" s="1" t="s">
        <v>127</v>
      </c>
      <c r="C33" t="s">
        <v>128</v>
      </c>
      <c r="D33" t="s">
        <v>129</v>
      </c>
      <c r="F33">
        <f>a_empty[[#This Row],[Column1]]*1</f>
        <v>2206093906.0939002</v>
      </c>
      <c r="G33" s="1">
        <f>a_empty[[#This Row],[Column2]]*1</f>
        <v>0.36337599999999898</v>
      </c>
      <c r="H33">
        <f>a_empty[[#This Row],[Column3]]*1</f>
        <v>31</v>
      </c>
      <c r="I33">
        <f>a_empty[[#This Row],[Column4]]*1</f>
        <v>3.1</v>
      </c>
      <c r="K33">
        <f t="shared" si="0"/>
        <v>1.5565044955045022</v>
      </c>
      <c r="M33">
        <f t="shared" si="1"/>
        <v>0.23345644105076593</v>
      </c>
      <c r="P33">
        <f t="shared" si="2"/>
        <v>14.762149999999959</v>
      </c>
      <c r="Q33">
        <f t="shared" si="3"/>
        <v>63.232995129870403</v>
      </c>
      <c r="R33" s="2">
        <f t="shared" si="4"/>
        <v>-48.47084512987044</v>
      </c>
    </row>
    <row r="34" spans="1:18" x14ac:dyDescent="0.25">
      <c r="A34" t="s">
        <v>130</v>
      </c>
      <c r="B34" s="1" t="s">
        <v>131</v>
      </c>
      <c r="C34" t="s">
        <v>132</v>
      </c>
      <c r="D34" t="s">
        <v>133</v>
      </c>
      <c r="F34">
        <f>a_empty[[#This Row],[Column1]]*1</f>
        <v>2210589410.5894098</v>
      </c>
      <c r="G34" s="1">
        <f>a_empty[[#This Row],[Column2]]*1</f>
        <v>0.36012100000000002</v>
      </c>
      <c r="H34">
        <f>a_empty[[#This Row],[Column3]]*1</f>
        <v>32</v>
      </c>
      <c r="I34">
        <f>a_empty[[#This Row],[Column4]]*1</f>
        <v>3.2</v>
      </c>
      <c r="K34">
        <f t="shared" si="0"/>
        <v>1.5509750249750258</v>
      </c>
      <c r="M34">
        <f t="shared" si="1"/>
        <v>0.23219007024681057</v>
      </c>
      <c r="P34">
        <f t="shared" si="2"/>
        <v>14.629915625000001</v>
      </c>
      <c r="Q34">
        <f t="shared" si="3"/>
        <v>63.008360389610424</v>
      </c>
      <c r="R34" s="2">
        <f t="shared" si="4"/>
        <v>-48.378444764610421</v>
      </c>
    </row>
    <row r="35" spans="1:18" x14ac:dyDescent="0.25">
      <c r="A35" t="s">
        <v>134</v>
      </c>
      <c r="B35" s="1" t="s">
        <v>135</v>
      </c>
      <c r="C35" t="s">
        <v>136</v>
      </c>
      <c r="D35" t="s">
        <v>137</v>
      </c>
      <c r="F35">
        <f>a_empty[[#This Row],[Column1]]*1</f>
        <v>2215384615.3846102</v>
      </c>
      <c r="G35" s="1">
        <f>a_empty[[#This Row],[Column2]]*1</f>
        <v>0.36680000000000001</v>
      </c>
      <c r="H35">
        <f>a_empty[[#This Row],[Column3]]*1</f>
        <v>33</v>
      </c>
      <c r="I35">
        <f>a_empty[[#This Row],[Column4]]*1</f>
        <v>3.2999999999999901</v>
      </c>
      <c r="K35">
        <f t="shared" si="0"/>
        <v>1.545076923076929</v>
      </c>
      <c r="M35">
        <f t="shared" si="1"/>
        <v>0.23739918351090222</v>
      </c>
      <c r="P35">
        <f t="shared" si="2"/>
        <v>14.901250000000001</v>
      </c>
      <c r="Q35">
        <f t="shared" si="3"/>
        <v>62.768750000000239</v>
      </c>
      <c r="R35" s="2">
        <f t="shared" si="4"/>
        <v>-47.867500000000234</v>
      </c>
    </row>
    <row r="36" spans="1:18" x14ac:dyDescent="0.25">
      <c r="A36" t="s">
        <v>138</v>
      </c>
      <c r="B36" s="1" t="s">
        <v>139</v>
      </c>
      <c r="C36" t="s">
        <v>140</v>
      </c>
      <c r="D36" t="s">
        <v>141</v>
      </c>
      <c r="F36">
        <f>a_empty[[#This Row],[Column1]]*1</f>
        <v>2219880119.8801098</v>
      </c>
      <c r="G36" s="1">
        <f>a_empty[[#This Row],[Column2]]*1</f>
        <v>0.37229499999999899</v>
      </c>
      <c r="H36">
        <f>a_empty[[#This Row],[Column3]]*1</f>
        <v>34</v>
      </c>
      <c r="I36">
        <f>a_empty[[#This Row],[Column4]]*1</f>
        <v>3.3999999999999901</v>
      </c>
      <c r="K36">
        <f t="shared" si="0"/>
        <v>1.5395474525474646</v>
      </c>
      <c r="M36">
        <f t="shared" si="1"/>
        <v>0.24182106201661299</v>
      </c>
      <c r="P36">
        <f t="shared" si="2"/>
        <v>15.124484374999959</v>
      </c>
      <c r="Q36">
        <f t="shared" si="3"/>
        <v>62.544115259740749</v>
      </c>
      <c r="R36" s="2">
        <f t="shared" si="4"/>
        <v>-47.419630884740791</v>
      </c>
    </row>
    <row r="37" spans="1:18" x14ac:dyDescent="0.25">
      <c r="A37" t="s">
        <v>4</v>
      </c>
      <c r="B37" s="1" t="s">
        <v>142</v>
      </c>
      <c r="C37" t="s">
        <v>143</v>
      </c>
      <c r="D37" t="s">
        <v>144</v>
      </c>
      <c r="F37">
        <f>a_empty[[#This Row],[Column1]]*1</f>
        <v>2224675324.6753201</v>
      </c>
      <c r="G37" s="1">
        <f>a_empty[[#This Row],[Column2]]*1</f>
        <v>0.38256299999999899</v>
      </c>
      <c r="H37">
        <f>a_empty[[#This Row],[Column3]]*1</f>
        <v>35</v>
      </c>
      <c r="I37">
        <f>a_empty[[#This Row],[Column4]]*1</f>
        <v>3.5</v>
      </c>
      <c r="K37">
        <f t="shared" si="0"/>
        <v>1.5336493506493558</v>
      </c>
      <c r="M37">
        <f t="shared" si="1"/>
        <v>0.24944619827082354</v>
      </c>
      <c r="P37">
        <f t="shared" si="2"/>
        <v>15.54162187499996</v>
      </c>
      <c r="Q37">
        <f t="shared" si="3"/>
        <v>62.304504870130081</v>
      </c>
      <c r="R37" s="2">
        <f t="shared" si="4"/>
        <v>-46.76288299513012</v>
      </c>
    </row>
    <row r="38" spans="1:18" x14ac:dyDescent="0.25">
      <c r="A38" t="s">
        <v>145</v>
      </c>
      <c r="B38" s="1" t="s">
        <v>146</v>
      </c>
      <c r="C38" t="s">
        <v>147</v>
      </c>
      <c r="D38" t="s">
        <v>148</v>
      </c>
      <c r="F38">
        <f>a_empty[[#This Row],[Column1]]*1</f>
        <v>2228871128.87112</v>
      </c>
      <c r="G38" s="1">
        <f>a_empty[[#This Row],[Column2]]*1</f>
        <v>0.39555200000000001</v>
      </c>
      <c r="H38">
        <f>a_empty[[#This Row],[Column3]]*1</f>
        <v>36</v>
      </c>
      <c r="I38">
        <f>a_empty[[#This Row],[Column4]]*1</f>
        <v>3.6</v>
      </c>
      <c r="K38">
        <f t="shared" si="0"/>
        <v>1.5284885114885221</v>
      </c>
      <c r="M38">
        <f t="shared" si="1"/>
        <v>0.25878637426904227</v>
      </c>
      <c r="P38">
        <f t="shared" si="2"/>
        <v>16.069300000000002</v>
      </c>
      <c r="Q38">
        <f t="shared" si="3"/>
        <v>62.09484577922121</v>
      </c>
      <c r="R38" s="2">
        <f t="shared" si="4"/>
        <v>-46.025545779221204</v>
      </c>
    </row>
    <row r="39" spans="1:18" x14ac:dyDescent="0.25">
      <c r="A39" t="s">
        <v>149</v>
      </c>
      <c r="B39" s="1" t="s">
        <v>150</v>
      </c>
      <c r="C39" t="s">
        <v>151</v>
      </c>
      <c r="D39" t="s">
        <v>152</v>
      </c>
      <c r="F39">
        <f>a_empty[[#This Row],[Column1]]*1</f>
        <v>2233066933.0669298</v>
      </c>
      <c r="G39" s="1">
        <f>a_empty[[#This Row],[Column2]]*1</f>
        <v>0.41373300000000002</v>
      </c>
      <c r="H39">
        <f>a_empty[[#This Row],[Column3]]*1</f>
        <v>37</v>
      </c>
      <c r="I39">
        <f>a_empty[[#This Row],[Column4]]*1</f>
        <v>3.7</v>
      </c>
      <c r="K39">
        <f t="shared" si="0"/>
        <v>1.5233276723276759</v>
      </c>
      <c r="M39">
        <f t="shared" si="1"/>
        <v>0.27159816467313797</v>
      </c>
      <c r="P39">
        <f t="shared" si="2"/>
        <v>16.807903124999999</v>
      </c>
      <c r="Q39">
        <f t="shared" si="3"/>
        <v>61.885186688311833</v>
      </c>
      <c r="R39" s="2">
        <f t="shared" si="4"/>
        <v>-45.077283563311838</v>
      </c>
    </row>
    <row r="40" spans="1:18" x14ac:dyDescent="0.25">
      <c r="A40" t="s">
        <v>153</v>
      </c>
      <c r="B40" s="1" t="s">
        <v>154</v>
      </c>
      <c r="C40" t="s">
        <v>155</v>
      </c>
      <c r="D40" t="s">
        <v>156</v>
      </c>
      <c r="F40">
        <f>a_empty[[#This Row],[Column1]]*1</f>
        <v>2237262737.2627301</v>
      </c>
      <c r="G40" s="1">
        <f>a_empty[[#This Row],[Column2]]*1</f>
        <v>0.43768400000000002</v>
      </c>
      <c r="H40">
        <f>a_empty[[#This Row],[Column3]]*1</f>
        <v>38</v>
      </c>
      <c r="I40">
        <f>a_empty[[#This Row],[Column4]]*1</f>
        <v>3.7999999999999901</v>
      </c>
      <c r="K40">
        <f t="shared" si="0"/>
        <v>1.5181668331668416</v>
      </c>
      <c r="M40">
        <f t="shared" si="1"/>
        <v>0.28829769590408377</v>
      </c>
      <c r="P40">
        <f t="shared" si="2"/>
        <v>17.780912499999999</v>
      </c>
      <c r="Q40">
        <f t="shared" si="3"/>
        <v>61.67552759740294</v>
      </c>
      <c r="R40" s="2">
        <f t="shared" si="4"/>
        <v>-43.894615097402941</v>
      </c>
    </row>
    <row r="41" spans="1:18" x14ac:dyDescent="0.25">
      <c r="A41" t="s">
        <v>157</v>
      </c>
      <c r="B41" s="1" t="s">
        <v>158</v>
      </c>
      <c r="C41" t="s">
        <v>159</v>
      </c>
      <c r="D41" t="s">
        <v>160</v>
      </c>
      <c r="F41">
        <f>a_empty[[#This Row],[Column1]]*1</f>
        <v>2241758241.7582402</v>
      </c>
      <c r="G41" s="1">
        <f>a_empty[[#This Row],[Column2]]*1</f>
        <v>0.46429399999999899</v>
      </c>
      <c r="H41">
        <f>a_empty[[#This Row],[Column3]]*1</f>
        <v>39</v>
      </c>
      <c r="I41">
        <f>a_empty[[#This Row],[Column4]]*1</f>
        <v>3.8999999999999901</v>
      </c>
      <c r="K41">
        <f t="shared" si="0"/>
        <v>1.5126373626373639</v>
      </c>
      <c r="M41">
        <f t="shared" si="1"/>
        <v>0.3069433636033409</v>
      </c>
      <c r="P41">
        <f t="shared" si="2"/>
        <v>18.861943749999959</v>
      </c>
      <c r="Q41">
        <f t="shared" si="3"/>
        <v>61.450892857142911</v>
      </c>
      <c r="R41" s="2">
        <f t="shared" si="4"/>
        <v>-42.588949107142952</v>
      </c>
    </row>
    <row r="42" spans="1:18" x14ac:dyDescent="0.25">
      <c r="A42" t="s">
        <v>161</v>
      </c>
      <c r="B42" s="1" t="s">
        <v>162</v>
      </c>
      <c r="C42" t="s">
        <v>163</v>
      </c>
      <c r="D42" t="s">
        <v>164</v>
      </c>
      <c r="F42">
        <f>a_empty[[#This Row],[Column1]]*1</f>
        <v>2245654345.6543398</v>
      </c>
      <c r="G42" s="1">
        <f>a_empty[[#This Row],[Column2]]*1</f>
        <v>0.49165900000000001</v>
      </c>
      <c r="H42">
        <f>a_empty[[#This Row],[Column3]]*1</f>
        <v>40</v>
      </c>
      <c r="I42">
        <f>a_empty[[#This Row],[Column4]]*1</f>
        <v>3.9999899999999902</v>
      </c>
      <c r="K42">
        <f t="shared" si="0"/>
        <v>1.5078451548451617</v>
      </c>
      <c r="M42">
        <f t="shared" si="1"/>
        <v>0.32606730102235709</v>
      </c>
      <c r="P42">
        <f t="shared" si="2"/>
        <v>19.973646875</v>
      </c>
      <c r="Q42">
        <f t="shared" si="3"/>
        <v>61.256209415584692</v>
      </c>
      <c r="R42" s="2">
        <f t="shared" si="4"/>
        <v>-41.282562540584692</v>
      </c>
    </row>
    <row r="43" spans="1:18" x14ac:dyDescent="0.25">
      <c r="A43" t="s">
        <v>165</v>
      </c>
      <c r="B43" s="1" t="s">
        <v>166</v>
      </c>
      <c r="C43" t="s">
        <v>167</v>
      </c>
      <c r="D43" t="s">
        <v>168</v>
      </c>
      <c r="F43">
        <f>a_empty[[#This Row],[Column1]]*1</f>
        <v>2249550449.5504398</v>
      </c>
      <c r="G43" s="1">
        <f>a_empty[[#This Row],[Column2]]*1</f>
        <v>0.51593199999999895</v>
      </c>
      <c r="H43">
        <f>a_empty[[#This Row],[Column3]]*1</f>
        <v>41</v>
      </c>
      <c r="I43">
        <f>a_empty[[#This Row],[Column4]]*1</f>
        <v>4.0999999999999899</v>
      </c>
      <c r="K43">
        <f t="shared" si="0"/>
        <v>1.5030529470529586</v>
      </c>
      <c r="M43">
        <f t="shared" si="1"/>
        <v>0.34325603832625373</v>
      </c>
      <c r="P43">
        <f t="shared" si="2"/>
        <v>20.959737499999957</v>
      </c>
      <c r="Q43">
        <f t="shared" si="3"/>
        <v>61.061525974026438</v>
      </c>
      <c r="R43" s="2">
        <f t="shared" si="4"/>
        <v>-40.101788474026478</v>
      </c>
    </row>
    <row r="44" spans="1:18" x14ac:dyDescent="0.25">
      <c r="A44" t="s">
        <v>169</v>
      </c>
      <c r="B44" s="1" t="s">
        <v>170</v>
      </c>
      <c r="C44" t="s">
        <v>171</v>
      </c>
      <c r="D44" t="s">
        <v>172</v>
      </c>
      <c r="F44">
        <f>a_empty[[#This Row],[Column1]]*1</f>
        <v>2253746253.7462502</v>
      </c>
      <c r="G44" s="1">
        <f>a_empty[[#This Row],[Column2]]*1</f>
        <v>0.52913900000000003</v>
      </c>
      <c r="H44">
        <f>a_empty[[#This Row],[Column3]]*1</f>
        <v>42</v>
      </c>
      <c r="I44">
        <f>a_empty[[#This Row],[Column4]]*1</f>
        <v>4.2</v>
      </c>
      <c r="K44">
        <f t="shared" si="0"/>
        <v>1.4978921078921119</v>
      </c>
      <c r="M44">
        <f t="shared" si="1"/>
        <v>0.35325575000500109</v>
      </c>
      <c r="P44">
        <f t="shared" si="2"/>
        <v>21.496271875000001</v>
      </c>
      <c r="Q44">
        <f t="shared" si="3"/>
        <v>60.851866883117047</v>
      </c>
      <c r="R44" s="2">
        <f t="shared" si="4"/>
        <v>-39.355595008117049</v>
      </c>
    </row>
    <row r="45" spans="1:18" x14ac:dyDescent="0.25">
      <c r="A45" t="s">
        <v>173</v>
      </c>
      <c r="B45" s="1" t="s">
        <v>174</v>
      </c>
      <c r="C45" t="s">
        <v>175</v>
      </c>
      <c r="D45" t="s">
        <v>176</v>
      </c>
      <c r="F45">
        <f>a_empty[[#This Row],[Column1]]*1</f>
        <v>2257642357.6423502</v>
      </c>
      <c r="G45" s="1">
        <f>a_empty[[#This Row],[Column2]]*1</f>
        <v>0.53166000000000002</v>
      </c>
      <c r="H45">
        <f>a_empty[[#This Row],[Column3]]*1</f>
        <v>43</v>
      </c>
      <c r="I45">
        <f>a_empty[[#This Row],[Column4]]*1</f>
        <v>4.2999999999999901</v>
      </c>
      <c r="K45">
        <f t="shared" si="0"/>
        <v>1.4930999000999088</v>
      </c>
      <c r="M45">
        <f t="shared" si="1"/>
        <v>0.35607798243401173</v>
      </c>
      <c r="P45">
        <f t="shared" si="2"/>
        <v>21.5986875</v>
      </c>
      <c r="Q45">
        <f t="shared" si="3"/>
        <v>60.657183441558793</v>
      </c>
      <c r="R45" s="2">
        <f t="shared" si="4"/>
        <v>-39.058495941558789</v>
      </c>
    </row>
    <row r="46" spans="1:18" x14ac:dyDescent="0.25">
      <c r="A46" t="s">
        <v>177</v>
      </c>
      <c r="B46" s="1" t="s">
        <v>178</v>
      </c>
      <c r="C46" t="s">
        <v>179</v>
      </c>
      <c r="D46" t="s">
        <v>180</v>
      </c>
      <c r="F46">
        <f>a_empty[[#This Row],[Column1]]*1</f>
        <v>2261538461.5384598</v>
      </c>
      <c r="G46" s="1">
        <f>a_empty[[#This Row],[Column2]]*1</f>
        <v>0.52616799999999897</v>
      </c>
      <c r="H46">
        <f>a_empty[[#This Row],[Column3]]*1</f>
        <v>44</v>
      </c>
      <c r="I46">
        <f>a_empty[[#This Row],[Column4]]*1</f>
        <v>4.4000000000000004</v>
      </c>
      <c r="K46">
        <f t="shared" si="0"/>
        <v>1.4883076923076941</v>
      </c>
      <c r="M46">
        <f t="shared" si="1"/>
        <v>0.35353442216249631</v>
      </c>
      <c r="P46">
        <f t="shared" si="2"/>
        <v>21.375574999999959</v>
      </c>
      <c r="Q46">
        <f t="shared" si="3"/>
        <v>60.46250000000007</v>
      </c>
      <c r="R46" s="2">
        <f t="shared" si="4"/>
        <v>-39.086925000000107</v>
      </c>
    </row>
    <row r="47" spans="1:18" x14ac:dyDescent="0.25">
      <c r="A47" t="s">
        <v>181</v>
      </c>
      <c r="B47" s="1" t="s">
        <v>182</v>
      </c>
      <c r="C47" t="s">
        <v>183</v>
      </c>
      <c r="D47" t="s">
        <v>184</v>
      </c>
      <c r="F47">
        <f>a_empty[[#This Row],[Column1]]*1</f>
        <v>2265434565.4345598</v>
      </c>
      <c r="G47" s="1">
        <f>a_empty[[#This Row],[Column2]]*1</f>
        <v>0.51976299999999898</v>
      </c>
      <c r="H47">
        <f>a_empty[[#This Row],[Column3]]*1</f>
        <v>45</v>
      </c>
      <c r="I47">
        <f>a_empty[[#This Row],[Column4]]*1</f>
        <v>4.5</v>
      </c>
      <c r="K47">
        <f t="shared" si="0"/>
        <v>1.483515484515491</v>
      </c>
      <c r="M47">
        <f t="shared" si="1"/>
        <v>0.35035899889494654</v>
      </c>
      <c r="P47">
        <f t="shared" si="2"/>
        <v>21.115371874999958</v>
      </c>
      <c r="Q47">
        <f t="shared" si="3"/>
        <v>60.267816558441822</v>
      </c>
      <c r="R47" s="2">
        <f t="shared" si="4"/>
        <v>-39.152444683441864</v>
      </c>
    </row>
    <row r="48" spans="1:18" x14ac:dyDescent="0.25">
      <c r="A48" t="s">
        <v>185</v>
      </c>
      <c r="B48" s="1" t="s">
        <v>186</v>
      </c>
      <c r="C48" t="s">
        <v>187</v>
      </c>
      <c r="D48" t="s">
        <v>188</v>
      </c>
      <c r="F48">
        <f>a_empty[[#This Row],[Column1]]*1</f>
        <v>2269330669.3306599</v>
      </c>
      <c r="G48" s="1">
        <f>a_empty[[#This Row],[Column2]]*1</f>
        <v>0.51112199999999897</v>
      </c>
      <c r="H48">
        <f>a_empty[[#This Row],[Column3]]*1</f>
        <v>46</v>
      </c>
      <c r="I48">
        <f>a_empty[[#This Row],[Column4]]*1</f>
        <v>4.5999999999999899</v>
      </c>
      <c r="K48">
        <f t="shared" si="0"/>
        <v>1.4787232767232883</v>
      </c>
      <c r="M48">
        <f t="shared" si="1"/>
        <v>0.34565087873141298</v>
      </c>
      <c r="P48">
        <f t="shared" si="2"/>
        <v>20.764331249999959</v>
      </c>
      <c r="Q48">
        <f t="shared" si="3"/>
        <v>60.073133116883589</v>
      </c>
      <c r="R48" s="2">
        <f t="shared" si="4"/>
        <v>-39.308801866883627</v>
      </c>
    </row>
    <row r="49" spans="1:18" x14ac:dyDescent="0.25">
      <c r="A49" t="s">
        <v>189</v>
      </c>
      <c r="B49" s="1" t="s">
        <v>190</v>
      </c>
      <c r="C49" t="s">
        <v>191</v>
      </c>
      <c r="D49" t="s">
        <v>192</v>
      </c>
      <c r="F49">
        <f>a_empty[[#This Row],[Column1]]*1</f>
        <v>2272927072.9270701</v>
      </c>
      <c r="G49" s="1">
        <f>a_empty[[#This Row],[Column2]]*1</f>
        <v>0.50400800000000001</v>
      </c>
      <c r="H49">
        <f>a_empty[[#This Row],[Column3]]*1</f>
        <v>47</v>
      </c>
      <c r="I49">
        <f>a_empty[[#This Row],[Column4]]*1</f>
        <v>4.7</v>
      </c>
      <c r="K49">
        <f t="shared" si="0"/>
        <v>1.4742997002997034</v>
      </c>
      <c r="M49">
        <f t="shared" si="1"/>
        <v>0.34186264834588426</v>
      </c>
      <c r="P49">
        <f t="shared" si="2"/>
        <v>20.475325000000002</v>
      </c>
      <c r="Q49">
        <f t="shared" si="3"/>
        <v>59.893425324675448</v>
      </c>
      <c r="R49" s="2">
        <f t="shared" si="4"/>
        <v>-39.41810032467545</v>
      </c>
    </row>
    <row r="50" spans="1:18" x14ac:dyDescent="0.25">
      <c r="A50" t="s">
        <v>193</v>
      </c>
      <c r="B50" s="1" t="s">
        <v>194</v>
      </c>
      <c r="C50" t="s">
        <v>195</v>
      </c>
      <c r="D50" t="s">
        <v>196</v>
      </c>
      <c r="F50">
        <f>a_empty[[#This Row],[Column1]]*1</f>
        <v>2276823176.8231702</v>
      </c>
      <c r="G50" s="1">
        <f>a_empty[[#This Row],[Column2]]*1</f>
        <v>0.49937599999999899</v>
      </c>
      <c r="H50">
        <f>a_empty[[#This Row],[Column3]]*1</f>
        <v>48</v>
      </c>
      <c r="I50">
        <f>a_empty[[#This Row],[Column4]]*1</f>
        <v>4.7999999999999901</v>
      </c>
      <c r="K50">
        <f t="shared" si="0"/>
        <v>1.4695074925075002</v>
      </c>
      <c r="M50">
        <f t="shared" si="1"/>
        <v>0.33982541943211647</v>
      </c>
      <c r="P50">
        <f t="shared" si="2"/>
        <v>20.287149999999958</v>
      </c>
      <c r="Q50">
        <f t="shared" si="3"/>
        <v>59.698741883117194</v>
      </c>
      <c r="R50" s="2">
        <f t="shared" si="4"/>
        <v>-39.411591883117239</v>
      </c>
    </row>
    <row r="51" spans="1:18" x14ac:dyDescent="0.25">
      <c r="A51" t="s">
        <v>197</v>
      </c>
      <c r="B51" s="1" t="s">
        <v>198</v>
      </c>
      <c r="C51" t="s">
        <v>199</v>
      </c>
      <c r="D51" t="s">
        <v>200</v>
      </c>
      <c r="F51">
        <f>a_empty[[#This Row],[Column1]]*1</f>
        <v>2280419580.41958</v>
      </c>
      <c r="G51" s="1">
        <f>a_empty[[#This Row],[Column2]]*1</f>
        <v>0.497777999999999</v>
      </c>
      <c r="H51">
        <f>a_empty[[#This Row],[Column3]]*1</f>
        <v>49</v>
      </c>
      <c r="I51">
        <f>a_empty[[#This Row],[Column4]]*1</f>
        <v>4.9000000000000004</v>
      </c>
      <c r="K51">
        <f t="shared" si="0"/>
        <v>1.4650839160839162</v>
      </c>
      <c r="M51">
        <f t="shared" si="1"/>
        <v>0.33976074307779619</v>
      </c>
      <c r="P51">
        <f t="shared" si="2"/>
        <v>20.222231249999961</v>
      </c>
      <c r="Q51">
        <f t="shared" si="3"/>
        <v>59.519034090909095</v>
      </c>
      <c r="R51" s="2">
        <f t="shared" si="4"/>
        <v>-39.296802840909137</v>
      </c>
    </row>
    <row r="52" spans="1:18" x14ac:dyDescent="0.25">
      <c r="A52" t="s">
        <v>201</v>
      </c>
      <c r="B52" s="1" t="s">
        <v>202</v>
      </c>
      <c r="C52" t="s">
        <v>203</v>
      </c>
      <c r="D52" t="s">
        <v>26</v>
      </c>
      <c r="F52">
        <f>a_empty[[#This Row],[Column1]]*1</f>
        <v>2284015984.0159798</v>
      </c>
      <c r="G52" s="1">
        <f>a_empty[[#This Row],[Column2]]*1</f>
        <v>0.49704100000000001</v>
      </c>
      <c r="H52">
        <f>a_empty[[#This Row],[Column3]]*1</f>
        <v>50</v>
      </c>
      <c r="I52">
        <f>a_empty[[#This Row],[Column4]]*1</f>
        <v>5</v>
      </c>
      <c r="K52">
        <f t="shared" si="0"/>
        <v>1.4606603396603446</v>
      </c>
      <c r="M52">
        <f t="shared" si="1"/>
        <v>0.34028513440405983</v>
      </c>
      <c r="P52">
        <f t="shared" si="2"/>
        <v>20.192290625000002</v>
      </c>
      <c r="Q52">
        <f t="shared" si="3"/>
        <v>59.339326298701501</v>
      </c>
      <c r="R52" s="2">
        <f t="shared" si="4"/>
        <v>-39.147035673701495</v>
      </c>
    </row>
    <row r="53" spans="1:18" x14ac:dyDescent="0.25">
      <c r="A53" t="s">
        <v>204</v>
      </c>
      <c r="B53" s="1" t="s">
        <v>205</v>
      </c>
      <c r="C53" t="s">
        <v>206</v>
      </c>
      <c r="D53" t="s">
        <v>207</v>
      </c>
      <c r="F53">
        <f>a_empty[[#This Row],[Column1]]*1</f>
        <v>2287912087.9120798</v>
      </c>
      <c r="G53" s="1">
        <f>a_empty[[#This Row],[Column2]]*1</f>
        <v>0.49359399999999898</v>
      </c>
      <c r="H53">
        <f>a_empty[[#This Row],[Column3]]*1</f>
        <v>51</v>
      </c>
      <c r="I53">
        <f>a_empty[[#This Row],[Column4]]*1</f>
        <v>5.0999999999999899</v>
      </c>
      <c r="K53">
        <f t="shared" si="0"/>
        <v>1.455868131868141</v>
      </c>
      <c r="M53">
        <f t="shared" si="1"/>
        <v>0.33903757434859777</v>
      </c>
      <c r="P53">
        <f t="shared" si="2"/>
        <v>20.05225624999996</v>
      </c>
      <c r="Q53">
        <f t="shared" si="3"/>
        <v>59.144642857143232</v>
      </c>
      <c r="R53" s="2">
        <f t="shared" si="4"/>
        <v>-39.092386607143268</v>
      </c>
    </row>
    <row r="54" spans="1:18" x14ac:dyDescent="0.25">
      <c r="A54" t="s">
        <v>208</v>
      </c>
      <c r="B54" s="1" t="s">
        <v>209</v>
      </c>
      <c r="C54" t="s">
        <v>210</v>
      </c>
      <c r="D54" t="s">
        <v>211</v>
      </c>
      <c r="F54">
        <f>a_empty[[#This Row],[Column1]]*1</f>
        <v>2291808191.8081899</v>
      </c>
      <c r="G54" s="1">
        <f>a_empty[[#This Row],[Column2]]*1</f>
        <v>0.491925</v>
      </c>
      <c r="H54">
        <f>a_empty[[#This Row],[Column3]]*1</f>
        <v>52</v>
      </c>
      <c r="I54">
        <f>a_empty[[#This Row],[Column4]]*1</f>
        <v>5.2</v>
      </c>
      <c r="K54">
        <f t="shared" si="0"/>
        <v>1.4510759240759259</v>
      </c>
      <c r="M54">
        <f t="shared" si="1"/>
        <v>0.33900707181346673</v>
      </c>
      <c r="P54">
        <f t="shared" si="2"/>
        <v>19.984453125000002</v>
      </c>
      <c r="Q54">
        <f t="shared" si="3"/>
        <v>58.949959415584487</v>
      </c>
      <c r="R54" s="2">
        <f t="shared" si="4"/>
        <v>-38.965506290584486</v>
      </c>
    </row>
    <row r="55" spans="1:18" x14ac:dyDescent="0.25">
      <c r="A55" t="s">
        <v>212</v>
      </c>
      <c r="B55" s="1" t="s">
        <v>213</v>
      </c>
      <c r="C55" t="s">
        <v>214</v>
      </c>
      <c r="D55" t="s">
        <v>215</v>
      </c>
      <c r="F55">
        <f>a_empty[[#This Row],[Column1]]*1</f>
        <v>2295404595.4045901</v>
      </c>
      <c r="G55" s="1">
        <f>a_empty[[#This Row],[Column2]]*1</f>
        <v>0.49329099999999898</v>
      </c>
      <c r="H55">
        <f>a_empty[[#This Row],[Column3]]*1</f>
        <v>53</v>
      </c>
      <c r="I55">
        <f>a_empty[[#This Row],[Column4]]*1</f>
        <v>5.2999999999999901</v>
      </c>
      <c r="K55">
        <f t="shared" si="0"/>
        <v>1.4466523476523538</v>
      </c>
      <c r="M55">
        <f t="shared" si="1"/>
        <v>0.34098793728881582</v>
      </c>
      <c r="P55">
        <f t="shared" si="2"/>
        <v>20.039946874999959</v>
      </c>
      <c r="Q55">
        <f t="shared" si="3"/>
        <v>58.770251623376872</v>
      </c>
      <c r="R55" s="2">
        <f t="shared" si="4"/>
        <v>-38.730304748376909</v>
      </c>
    </row>
    <row r="56" spans="1:18" x14ac:dyDescent="0.25">
      <c r="A56" t="s">
        <v>216</v>
      </c>
      <c r="B56" s="1" t="s">
        <v>217</v>
      </c>
      <c r="C56" t="s">
        <v>218</v>
      </c>
      <c r="D56" t="s">
        <v>219</v>
      </c>
      <c r="F56">
        <f>a_empty[[#This Row],[Column1]]*1</f>
        <v>2299000999.0009899</v>
      </c>
      <c r="G56" s="1">
        <f>a_empty[[#This Row],[Column2]]*1</f>
        <v>0.49943100000000001</v>
      </c>
      <c r="H56">
        <f>a_empty[[#This Row],[Column3]]*1</f>
        <v>54</v>
      </c>
      <c r="I56">
        <f>a_empty[[#This Row],[Column4]]*1</f>
        <v>5.4</v>
      </c>
      <c r="K56">
        <f t="shared" si="0"/>
        <v>1.4422287712287822</v>
      </c>
      <c r="M56">
        <f t="shared" si="1"/>
        <v>0.34629110856974765</v>
      </c>
      <c r="P56">
        <f t="shared" si="2"/>
        <v>20.289384375000001</v>
      </c>
      <c r="Q56">
        <f t="shared" si="3"/>
        <v>58.590543831169278</v>
      </c>
      <c r="R56" s="2">
        <f t="shared" si="4"/>
        <v>-38.301159456169273</v>
      </c>
    </row>
    <row r="57" spans="1:18" x14ac:dyDescent="0.25">
      <c r="A57" t="s">
        <v>220</v>
      </c>
      <c r="B57" s="1" t="s">
        <v>221</v>
      </c>
      <c r="C57" t="s">
        <v>222</v>
      </c>
      <c r="D57" t="s">
        <v>223</v>
      </c>
      <c r="F57">
        <f>a_empty[[#This Row],[Column1]]*1</f>
        <v>2302297702.2976999</v>
      </c>
      <c r="G57" s="1">
        <f>a_empty[[#This Row],[Column2]]*1</f>
        <v>0.50957200000000002</v>
      </c>
      <c r="H57">
        <f>a_empty[[#This Row],[Column3]]*1</f>
        <v>55</v>
      </c>
      <c r="I57">
        <f>a_empty[[#This Row],[Column4]]*1</f>
        <v>5.5</v>
      </c>
      <c r="K57">
        <f t="shared" si="0"/>
        <v>1.4381738261738288</v>
      </c>
      <c r="M57">
        <f t="shared" si="1"/>
        <v>0.35431878311656134</v>
      </c>
      <c r="P57">
        <f t="shared" si="2"/>
        <v>20.701362500000002</v>
      </c>
      <c r="Q57">
        <f t="shared" si="3"/>
        <v>58.425811688311796</v>
      </c>
      <c r="R57" s="2">
        <f t="shared" si="4"/>
        <v>-37.724449188311795</v>
      </c>
    </row>
    <row r="58" spans="1:18" x14ac:dyDescent="0.25">
      <c r="A58" t="s">
        <v>224</v>
      </c>
      <c r="B58" s="1" t="s">
        <v>225</v>
      </c>
      <c r="C58" t="s">
        <v>226</v>
      </c>
      <c r="D58" t="s">
        <v>227</v>
      </c>
      <c r="F58">
        <f>a_empty[[#This Row],[Column1]]*1</f>
        <v>2306193806.1938</v>
      </c>
      <c r="G58" s="1">
        <f>a_empty[[#This Row],[Column2]]*1</f>
        <v>0.52468599999999899</v>
      </c>
      <c r="H58">
        <f>a_empty[[#This Row],[Column3]]*1</f>
        <v>56</v>
      </c>
      <c r="I58">
        <f>a_empty[[#This Row],[Column4]]*1</f>
        <v>5.5999999999999899</v>
      </c>
      <c r="K58">
        <f t="shared" si="0"/>
        <v>1.4333816183816257</v>
      </c>
      <c r="M58">
        <f t="shared" si="1"/>
        <v>0.36604766886323065</v>
      </c>
      <c r="P58">
        <f t="shared" si="2"/>
        <v>21.315368749999958</v>
      </c>
      <c r="Q58">
        <f t="shared" si="3"/>
        <v>58.231128246753542</v>
      </c>
      <c r="R58" s="2">
        <f t="shared" si="4"/>
        <v>-36.91575949675358</v>
      </c>
    </row>
    <row r="59" spans="1:18" x14ac:dyDescent="0.25">
      <c r="A59" t="s">
        <v>228</v>
      </c>
      <c r="B59" s="1" t="s">
        <v>229</v>
      </c>
      <c r="C59" t="s">
        <v>230</v>
      </c>
      <c r="D59" t="s">
        <v>231</v>
      </c>
      <c r="F59">
        <f>a_empty[[#This Row],[Column1]]*1</f>
        <v>2309490509.4905</v>
      </c>
      <c r="G59" s="1">
        <f>a_empty[[#This Row],[Column2]]*1</f>
        <v>0.54913100000000004</v>
      </c>
      <c r="H59">
        <f>a_empty[[#This Row],[Column3]]*1</f>
        <v>57</v>
      </c>
      <c r="I59">
        <f>a_empty[[#This Row],[Column4]]*1</f>
        <v>5.7</v>
      </c>
      <c r="K59">
        <f t="shared" si="0"/>
        <v>1.4293266733266847</v>
      </c>
      <c r="M59">
        <f t="shared" si="1"/>
        <v>0.38418859050739307</v>
      </c>
      <c r="P59">
        <f t="shared" si="2"/>
        <v>22.308446875000001</v>
      </c>
      <c r="Q59">
        <f t="shared" si="3"/>
        <v>58.066396103896565</v>
      </c>
      <c r="R59" s="2">
        <f t="shared" si="4"/>
        <v>-35.757949228896564</v>
      </c>
    </row>
    <row r="60" spans="1:18" x14ac:dyDescent="0.25">
      <c r="A60" t="s">
        <v>232</v>
      </c>
      <c r="B60" s="1" t="s">
        <v>233</v>
      </c>
      <c r="C60" t="s">
        <v>234</v>
      </c>
      <c r="D60" t="s">
        <v>235</v>
      </c>
      <c r="F60">
        <f>a_empty[[#This Row],[Column1]]*1</f>
        <v>2313086913.0869098</v>
      </c>
      <c r="G60" s="1">
        <f>a_empty[[#This Row],[Column2]]*1</f>
        <v>0.585726999999999</v>
      </c>
      <c r="H60">
        <f>a_empty[[#This Row],[Column3]]*1</f>
        <v>58</v>
      </c>
      <c r="I60">
        <f>a_empty[[#This Row],[Column4]]*1</f>
        <v>5.7999999999999901</v>
      </c>
      <c r="K60">
        <f t="shared" si="0"/>
        <v>1.4249030969031007</v>
      </c>
      <c r="M60">
        <f t="shared" si="1"/>
        <v>0.41106444450364671</v>
      </c>
      <c r="P60">
        <f t="shared" si="2"/>
        <v>23.795159374999958</v>
      </c>
      <c r="Q60">
        <f t="shared" si="3"/>
        <v>57.886688311688467</v>
      </c>
      <c r="R60" s="2">
        <f t="shared" si="4"/>
        <v>-34.091528936688505</v>
      </c>
    </row>
    <row r="61" spans="1:18" x14ac:dyDescent="0.25">
      <c r="A61" t="s">
        <v>236</v>
      </c>
      <c r="B61" s="1" t="s">
        <v>237</v>
      </c>
      <c r="C61" t="s">
        <v>238</v>
      </c>
      <c r="D61" t="s">
        <v>239</v>
      </c>
      <c r="F61">
        <f>a_empty[[#This Row],[Column1]]*1</f>
        <v>2316683316.68331</v>
      </c>
      <c r="G61" s="1">
        <f>a_empty[[#This Row],[Column2]]*1</f>
        <v>0.63941199999999898</v>
      </c>
      <c r="H61">
        <f>a_empty[[#This Row],[Column3]]*1</f>
        <v>59</v>
      </c>
      <c r="I61">
        <f>a_empty[[#This Row],[Column4]]*1</f>
        <v>5.9</v>
      </c>
      <c r="K61">
        <f t="shared" si="0"/>
        <v>1.4204795204795286</v>
      </c>
      <c r="M61">
        <f t="shared" si="1"/>
        <v>0.45013813348336401</v>
      </c>
      <c r="P61">
        <f t="shared" si="2"/>
        <v>25.97611249999996</v>
      </c>
      <c r="Q61">
        <f t="shared" si="3"/>
        <v>57.706980519480851</v>
      </c>
      <c r="R61" s="2">
        <f t="shared" si="4"/>
        <v>-31.730868019480891</v>
      </c>
    </row>
    <row r="62" spans="1:18" x14ac:dyDescent="0.25">
      <c r="A62" t="s">
        <v>240</v>
      </c>
      <c r="B62" s="1" t="s">
        <v>241</v>
      </c>
      <c r="C62" t="s">
        <v>242</v>
      </c>
      <c r="D62" t="s">
        <v>30</v>
      </c>
      <c r="F62">
        <f>a_empty[[#This Row],[Column1]]*1</f>
        <v>2319980019.98002</v>
      </c>
      <c r="G62" s="1">
        <f>a_empty[[#This Row],[Column2]]*1</f>
        <v>0.72247300000000003</v>
      </c>
      <c r="H62">
        <f>a_empty[[#This Row],[Column3]]*1</f>
        <v>60</v>
      </c>
      <c r="I62">
        <f>a_empty[[#This Row],[Column4]]*1</f>
        <v>6</v>
      </c>
      <c r="K62">
        <f t="shared" si="0"/>
        <v>1.4164245754245748</v>
      </c>
      <c r="M62">
        <f t="shared" si="1"/>
        <v>0.51006810566205973</v>
      </c>
      <c r="P62">
        <f t="shared" si="2"/>
        <v>29.350465625000002</v>
      </c>
      <c r="Q62">
        <f t="shared" si="3"/>
        <v>57.542248376623348</v>
      </c>
      <c r="R62" s="2">
        <f t="shared" si="4"/>
        <v>-28.191782751623347</v>
      </c>
    </row>
    <row r="63" spans="1:18" x14ac:dyDescent="0.25">
      <c r="A63" t="s">
        <v>243</v>
      </c>
      <c r="B63" s="1" t="s">
        <v>244</v>
      </c>
      <c r="C63" t="s">
        <v>245</v>
      </c>
      <c r="D63" t="s">
        <v>246</v>
      </c>
      <c r="F63">
        <f>a_empty[[#This Row],[Column1]]*1</f>
        <v>2323276723.27672</v>
      </c>
      <c r="G63" s="1">
        <f>a_empty[[#This Row],[Column2]]*1</f>
        <v>0.86742900000000001</v>
      </c>
      <c r="H63">
        <f>a_empty[[#This Row],[Column3]]*1</f>
        <v>61</v>
      </c>
      <c r="I63">
        <f>a_empty[[#This Row],[Column4]]*1</f>
        <v>6.0999999999999899</v>
      </c>
      <c r="K63">
        <f t="shared" si="0"/>
        <v>1.4123696303696338</v>
      </c>
      <c r="M63">
        <f t="shared" si="1"/>
        <v>0.61416571225266547</v>
      </c>
      <c r="P63">
        <f t="shared" si="2"/>
        <v>35.239303124999999</v>
      </c>
      <c r="Q63">
        <f t="shared" si="3"/>
        <v>57.377516233766372</v>
      </c>
      <c r="R63" s="2">
        <f t="shared" si="4"/>
        <v>-22.138213108766372</v>
      </c>
    </row>
    <row r="64" spans="1:18" x14ac:dyDescent="0.25">
      <c r="A64" t="s">
        <v>247</v>
      </c>
      <c r="B64" s="1" t="s">
        <v>248</v>
      </c>
      <c r="C64" t="s">
        <v>249</v>
      </c>
      <c r="D64" t="s">
        <v>250</v>
      </c>
      <c r="F64">
        <f>a_empty[[#This Row],[Column1]]*1</f>
        <v>2326873126.8731198</v>
      </c>
      <c r="G64" s="1">
        <f>a_empty[[#This Row],[Column2]]*1</f>
        <v>1.1834560000000001</v>
      </c>
      <c r="H64">
        <f>a_empty[[#This Row],[Column3]]*1</f>
        <v>62</v>
      </c>
      <c r="I64">
        <f>a_empty[[#This Row],[Column4]]*1</f>
        <v>6.2</v>
      </c>
      <c r="K64">
        <f t="shared" si="0"/>
        <v>1.4079460539460622</v>
      </c>
      <c r="M64">
        <f t="shared" si="1"/>
        <v>0.84055493225973965</v>
      </c>
      <c r="P64">
        <f t="shared" si="2"/>
        <v>48.0779</v>
      </c>
      <c r="Q64">
        <f t="shared" si="3"/>
        <v>57.197808441558777</v>
      </c>
      <c r="R64" s="2">
        <f t="shared" si="4"/>
        <v>-9.1199084415587777</v>
      </c>
    </row>
    <row r="65" spans="1:18" x14ac:dyDescent="0.25">
      <c r="A65" t="s">
        <v>251</v>
      </c>
      <c r="B65" s="1" t="s">
        <v>252</v>
      </c>
      <c r="C65" t="s">
        <v>253</v>
      </c>
      <c r="D65" t="s">
        <v>254</v>
      </c>
      <c r="F65">
        <f>a_empty[[#This Row],[Column1]]*1</f>
        <v>2330169830.1698298</v>
      </c>
      <c r="G65" s="1">
        <f>a_empty[[#This Row],[Column2]]*1</f>
        <v>0.93599600000000005</v>
      </c>
      <c r="H65">
        <f>a_empty[[#This Row],[Column3]]*1</f>
        <v>63</v>
      </c>
      <c r="I65">
        <f>a_empty[[#This Row],[Column4]]*1</f>
        <v>6.2999999999999901</v>
      </c>
      <c r="K65">
        <f t="shared" si="0"/>
        <v>1.4038911088911092</v>
      </c>
      <c r="M65">
        <f t="shared" si="1"/>
        <v>0.66671552663319789</v>
      </c>
      <c r="P65">
        <f t="shared" si="2"/>
        <v>38.024837500000004</v>
      </c>
      <c r="Q65">
        <f t="shared" si="3"/>
        <v>57.03307629870131</v>
      </c>
      <c r="R65" s="2">
        <f t="shared" si="4"/>
        <v>-19.008238798701306</v>
      </c>
    </row>
    <row r="66" spans="1:18" x14ac:dyDescent="0.25">
      <c r="A66" t="s">
        <v>255</v>
      </c>
      <c r="B66" s="1" t="s">
        <v>256</v>
      </c>
      <c r="C66" t="s">
        <v>257</v>
      </c>
      <c r="D66" t="s">
        <v>258</v>
      </c>
      <c r="F66">
        <f>a_empty[[#This Row],[Column1]]*1</f>
        <v>2333466533.4665298</v>
      </c>
      <c r="G66" s="1">
        <f>a_empty[[#This Row],[Column2]]*1</f>
        <v>0.69559700000000002</v>
      </c>
      <c r="H66">
        <f>a_empty[[#This Row],[Column3]]*1</f>
        <v>64</v>
      </c>
      <c r="I66">
        <f>a_empty[[#This Row],[Column4]]*1</f>
        <v>6.4</v>
      </c>
      <c r="K66">
        <f t="shared" si="0"/>
        <v>1.3998361638361678</v>
      </c>
      <c r="M66">
        <f t="shared" si="1"/>
        <v>0.49691315167466299</v>
      </c>
      <c r="P66">
        <f t="shared" si="2"/>
        <v>28.258628125000001</v>
      </c>
      <c r="Q66">
        <f t="shared" si="3"/>
        <v>56.868344155844319</v>
      </c>
      <c r="R66" s="2">
        <f t="shared" si="4"/>
        <v>-28.609716030844318</v>
      </c>
    </row>
    <row r="67" spans="1:18" x14ac:dyDescent="0.25">
      <c r="A67" t="s">
        <v>259</v>
      </c>
      <c r="B67" s="1" t="s">
        <v>260</v>
      </c>
      <c r="C67" t="s">
        <v>261</v>
      </c>
      <c r="D67" t="s">
        <v>262</v>
      </c>
      <c r="F67">
        <f>a_empty[[#This Row],[Column1]]*1</f>
        <v>2336763236.7632298</v>
      </c>
      <c r="G67" s="1">
        <f>a_empty[[#This Row],[Column2]]*1</f>
        <v>0.55749400000000005</v>
      </c>
      <c r="H67">
        <f>a_empty[[#This Row],[Column3]]*1</f>
        <v>65</v>
      </c>
      <c r="I67">
        <f>a_empty[[#This Row],[Column4]]*1</f>
        <v>6.5</v>
      </c>
      <c r="K67">
        <f t="shared" ref="K67:K101" si="5">4.27-1.23*F67/POWER(10,9)</f>
        <v>1.3957812187812269</v>
      </c>
      <c r="M67">
        <f t="shared" ref="M67:M101" si="6">G67/K67</f>
        <v>0.39941359899282397</v>
      </c>
      <c r="P67">
        <f t="shared" ref="P67:P101" si="7">G67/$O$1</f>
        <v>22.648193750000001</v>
      </c>
      <c r="Q67">
        <f t="shared" ref="Q67:Q101" si="8">K67/$O$1</f>
        <v>56.703612012987342</v>
      </c>
      <c r="R67" s="2">
        <f t="shared" ref="R67:R101" si="9">P67-Q67</f>
        <v>-34.055418262987345</v>
      </c>
    </row>
    <row r="68" spans="1:18" x14ac:dyDescent="0.25">
      <c r="A68" t="s">
        <v>263</v>
      </c>
      <c r="B68" s="1" t="s">
        <v>264</v>
      </c>
      <c r="C68" t="s">
        <v>265</v>
      </c>
      <c r="D68" t="s">
        <v>266</v>
      </c>
      <c r="F68">
        <f>a_empty[[#This Row],[Column1]]*1</f>
        <v>2340059940.0599298</v>
      </c>
      <c r="G68" s="1">
        <f>a_empty[[#This Row],[Column2]]*1</f>
        <v>0.47376600000000002</v>
      </c>
      <c r="H68">
        <f>a_empty[[#This Row],[Column3]]*1</f>
        <v>66</v>
      </c>
      <c r="I68">
        <f>a_empty[[#This Row],[Column4]]*1</f>
        <v>6.5999999999999899</v>
      </c>
      <c r="K68">
        <f t="shared" si="5"/>
        <v>1.3917262737262859</v>
      </c>
      <c r="M68">
        <f t="shared" si="6"/>
        <v>0.34041607817858638</v>
      </c>
      <c r="P68">
        <f t="shared" si="7"/>
        <v>19.24674375</v>
      </c>
      <c r="Q68">
        <f t="shared" si="8"/>
        <v>56.538879870130366</v>
      </c>
      <c r="R68" s="2">
        <f t="shared" si="9"/>
        <v>-37.292136120130365</v>
      </c>
    </row>
    <row r="69" spans="1:18" x14ac:dyDescent="0.25">
      <c r="A69" t="s">
        <v>267</v>
      </c>
      <c r="B69" s="1" t="s">
        <v>268</v>
      </c>
      <c r="C69" t="s">
        <v>269</v>
      </c>
      <c r="D69" t="s">
        <v>270</v>
      </c>
      <c r="F69">
        <f>a_empty[[#This Row],[Column1]]*1</f>
        <v>2343056943.0569401</v>
      </c>
      <c r="G69" s="1">
        <f>a_empty[[#This Row],[Column2]]*1</f>
        <v>0.42670799999999898</v>
      </c>
      <c r="H69">
        <f>a_empty[[#This Row],[Column3]]*1</f>
        <v>67</v>
      </c>
      <c r="I69">
        <f>a_empty[[#This Row],[Column4]]*1</f>
        <v>6.6999899999999899</v>
      </c>
      <c r="K69">
        <f t="shared" si="5"/>
        <v>1.3880399600399631</v>
      </c>
      <c r="M69">
        <f t="shared" si="6"/>
        <v>0.30741766252011477</v>
      </c>
      <c r="P69">
        <f t="shared" si="7"/>
        <v>17.335012499999959</v>
      </c>
      <c r="Q69">
        <f t="shared" si="8"/>
        <v>56.389123376623502</v>
      </c>
      <c r="R69" s="2">
        <f t="shared" si="9"/>
        <v>-39.05411087662354</v>
      </c>
    </row>
    <row r="70" spans="1:18" x14ac:dyDescent="0.25">
      <c r="A70" t="s">
        <v>271</v>
      </c>
      <c r="B70" s="1" t="s">
        <v>272</v>
      </c>
      <c r="C70" t="s">
        <v>273</v>
      </c>
      <c r="D70" t="s">
        <v>274</v>
      </c>
      <c r="F70">
        <f>a_empty[[#This Row],[Column1]]*1</f>
        <v>2346353646.3536401</v>
      </c>
      <c r="G70" s="1">
        <f>a_empty[[#This Row],[Column2]]*1</f>
        <v>0.39910099999999898</v>
      </c>
      <c r="H70">
        <f>a_empty[[#This Row],[Column3]]*1</f>
        <v>68</v>
      </c>
      <c r="I70">
        <f>a_empty[[#This Row],[Column4]]*1</f>
        <v>6.7999999999999901</v>
      </c>
      <c r="K70">
        <f t="shared" si="5"/>
        <v>1.3839850149850221</v>
      </c>
      <c r="M70">
        <f t="shared" si="6"/>
        <v>0.28837089685130596</v>
      </c>
      <c r="P70">
        <f t="shared" si="7"/>
        <v>16.213478124999959</v>
      </c>
      <c r="Q70">
        <f t="shared" si="8"/>
        <v>56.224391233766525</v>
      </c>
      <c r="R70" s="2">
        <f t="shared" si="9"/>
        <v>-40.010913108766566</v>
      </c>
    </row>
    <row r="71" spans="1:18" x14ac:dyDescent="0.25">
      <c r="A71" t="s">
        <v>275</v>
      </c>
      <c r="B71" s="1" t="s">
        <v>276</v>
      </c>
      <c r="C71" t="s">
        <v>277</v>
      </c>
      <c r="D71" t="s">
        <v>278</v>
      </c>
      <c r="F71">
        <f>a_empty[[#This Row],[Column1]]*1</f>
        <v>2349350649.3506398</v>
      </c>
      <c r="G71" s="1">
        <f>a_empty[[#This Row],[Column2]]*1</f>
        <v>0.38511600000000001</v>
      </c>
      <c r="H71">
        <f>a_empty[[#This Row],[Column3]]*1</f>
        <v>69</v>
      </c>
      <c r="I71">
        <f>a_empty[[#This Row],[Column4]]*1</f>
        <v>6.9</v>
      </c>
      <c r="K71">
        <f t="shared" si="5"/>
        <v>1.3802987012987127</v>
      </c>
      <c r="M71">
        <f t="shared" si="6"/>
        <v>0.27900917362136707</v>
      </c>
      <c r="P71">
        <f t="shared" si="7"/>
        <v>15.6453375</v>
      </c>
      <c r="Q71">
        <f t="shared" si="8"/>
        <v>56.074634740260201</v>
      </c>
      <c r="R71" s="2">
        <f t="shared" si="9"/>
        <v>-40.429297240260198</v>
      </c>
    </row>
    <row r="72" spans="1:18" x14ac:dyDescent="0.25">
      <c r="A72" t="s">
        <v>279</v>
      </c>
      <c r="B72" s="1" t="s">
        <v>280</v>
      </c>
      <c r="C72" t="s">
        <v>281</v>
      </c>
      <c r="D72" t="s">
        <v>34</v>
      </c>
      <c r="F72">
        <f>a_empty[[#This Row],[Column1]]*1</f>
        <v>2352347652.3476501</v>
      </c>
      <c r="G72" s="1">
        <f>a_empty[[#This Row],[Column2]]*1</f>
        <v>0.37812299999999899</v>
      </c>
      <c r="H72">
        <f>a_empty[[#This Row],[Column3]]*1</f>
        <v>70</v>
      </c>
      <c r="I72">
        <f>a_empty[[#This Row],[Column4]]*1</f>
        <v>7</v>
      </c>
      <c r="K72">
        <f t="shared" si="5"/>
        <v>1.3766123876123899</v>
      </c>
      <c r="M72">
        <f t="shared" si="6"/>
        <v>0.2746764473446438</v>
      </c>
      <c r="P72">
        <f t="shared" si="7"/>
        <v>15.361246874999958</v>
      </c>
      <c r="Q72">
        <f t="shared" si="8"/>
        <v>55.924878246753337</v>
      </c>
      <c r="R72" s="2">
        <f t="shared" si="9"/>
        <v>-40.563631371753381</v>
      </c>
    </row>
    <row r="73" spans="1:18" x14ac:dyDescent="0.25">
      <c r="A73" t="s">
        <v>282</v>
      </c>
      <c r="B73" s="1" t="s">
        <v>283</v>
      </c>
      <c r="C73" t="s">
        <v>284</v>
      </c>
      <c r="D73" t="s">
        <v>285</v>
      </c>
      <c r="F73">
        <f>a_empty[[#This Row],[Column1]]*1</f>
        <v>2355344655.3446498</v>
      </c>
      <c r="G73" s="1">
        <f>a_empty[[#This Row],[Column2]]*1</f>
        <v>0.37297999999999898</v>
      </c>
      <c r="H73">
        <f>a_empty[[#This Row],[Column3]]*1</f>
        <v>71</v>
      </c>
      <c r="I73">
        <f>a_empty[[#This Row],[Column4]]*1</f>
        <v>7.0999999999999899</v>
      </c>
      <c r="K73">
        <f t="shared" si="5"/>
        <v>1.3729260739260805</v>
      </c>
      <c r="M73">
        <f t="shared" si="6"/>
        <v>0.2716679412558673</v>
      </c>
      <c r="P73">
        <f t="shared" si="7"/>
        <v>15.152312499999958</v>
      </c>
      <c r="Q73">
        <f t="shared" si="8"/>
        <v>55.775121753247021</v>
      </c>
      <c r="R73" s="2">
        <f t="shared" si="9"/>
        <v>-40.622809253247063</v>
      </c>
    </row>
    <row r="74" spans="1:18" x14ac:dyDescent="0.25">
      <c r="A74" t="s">
        <v>286</v>
      </c>
      <c r="B74" s="1" t="s">
        <v>287</v>
      </c>
      <c r="C74" t="s">
        <v>288</v>
      </c>
      <c r="D74" t="s">
        <v>289</v>
      </c>
      <c r="F74">
        <f>a_empty[[#This Row],[Column1]]*1</f>
        <v>2358341658.34165</v>
      </c>
      <c r="G74" s="1">
        <f>a_empty[[#This Row],[Column2]]*1</f>
        <v>0.37113400000000002</v>
      </c>
      <c r="H74">
        <f>a_empty[[#This Row],[Column3]]*1</f>
        <v>72</v>
      </c>
      <c r="I74">
        <f>a_empty[[#This Row],[Column4]]*1</f>
        <v>7.2</v>
      </c>
      <c r="K74">
        <f t="shared" si="5"/>
        <v>1.3692397602397701</v>
      </c>
      <c r="M74">
        <f t="shared" si="6"/>
        <v>0.27105114149987147</v>
      </c>
      <c r="P74">
        <f t="shared" si="7"/>
        <v>15.077318750000002</v>
      </c>
      <c r="Q74">
        <f t="shared" si="8"/>
        <v>55.625365259740661</v>
      </c>
      <c r="R74" s="2">
        <f t="shared" si="9"/>
        <v>-40.548046509740658</v>
      </c>
    </row>
    <row r="75" spans="1:18" x14ac:dyDescent="0.25">
      <c r="A75" t="s">
        <v>290</v>
      </c>
      <c r="B75" s="1" t="s">
        <v>291</v>
      </c>
      <c r="C75" t="s">
        <v>292</v>
      </c>
      <c r="D75" t="s">
        <v>293</v>
      </c>
      <c r="F75">
        <f>a_empty[[#This Row],[Column1]]*1</f>
        <v>2361638361.63836</v>
      </c>
      <c r="G75" s="1">
        <f>a_empty[[#This Row],[Column2]]*1</f>
        <v>0.36720199999999897</v>
      </c>
      <c r="H75">
        <f>a_empty[[#This Row],[Column3]]*1</f>
        <v>73</v>
      </c>
      <c r="I75">
        <f>a_empty[[#This Row],[Column4]]*1</f>
        <v>7.2999999999999901</v>
      </c>
      <c r="K75">
        <f t="shared" si="5"/>
        <v>1.3651848151848167</v>
      </c>
      <c r="M75">
        <f t="shared" si="6"/>
        <v>0.26897603600307241</v>
      </c>
      <c r="P75">
        <f t="shared" si="7"/>
        <v>14.917581249999959</v>
      </c>
      <c r="Q75">
        <f t="shared" si="8"/>
        <v>55.46063311688318</v>
      </c>
      <c r="R75" s="2">
        <f t="shared" si="9"/>
        <v>-40.543051866883218</v>
      </c>
    </row>
    <row r="76" spans="1:18" x14ac:dyDescent="0.25">
      <c r="A76" t="s">
        <v>294</v>
      </c>
      <c r="B76" s="1" t="s">
        <v>295</v>
      </c>
      <c r="C76" t="s">
        <v>296</v>
      </c>
      <c r="D76" t="s">
        <v>297</v>
      </c>
      <c r="F76">
        <f>a_empty[[#This Row],[Column1]]*1</f>
        <v>2364635364.6353598</v>
      </c>
      <c r="G76" s="1">
        <f>a_empty[[#This Row],[Column2]]*1</f>
        <v>0.36924899999999899</v>
      </c>
      <c r="H76">
        <f>a_empty[[#This Row],[Column3]]*1</f>
        <v>74</v>
      </c>
      <c r="I76">
        <f>a_empty[[#This Row],[Column4]]*1</f>
        <v>7.4</v>
      </c>
      <c r="K76">
        <f t="shared" si="5"/>
        <v>1.3614985014985073</v>
      </c>
      <c r="M76">
        <f t="shared" si="6"/>
        <v>0.27120779023523872</v>
      </c>
      <c r="P76">
        <f t="shared" si="7"/>
        <v>15.00074062499996</v>
      </c>
      <c r="Q76">
        <f t="shared" si="8"/>
        <v>55.310876623376856</v>
      </c>
      <c r="R76" s="2">
        <f t="shared" si="9"/>
        <v>-40.310135998376893</v>
      </c>
    </row>
    <row r="77" spans="1:18" x14ac:dyDescent="0.25">
      <c r="A77" t="s">
        <v>298</v>
      </c>
      <c r="B77" s="1" t="s">
        <v>299</v>
      </c>
      <c r="C77" t="s">
        <v>300</v>
      </c>
      <c r="D77" t="s">
        <v>301</v>
      </c>
      <c r="F77">
        <f>a_empty[[#This Row],[Column1]]*1</f>
        <v>2367632367.63236</v>
      </c>
      <c r="G77" s="1">
        <f>a_empty[[#This Row],[Column2]]*1</f>
        <v>0.37465599999999899</v>
      </c>
      <c r="H77">
        <f>a_empty[[#This Row],[Column3]]*1</f>
        <v>75</v>
      </c>
      <c r="I77">
        <f>a_empty[[#This Row],[Column4]]*1</f>
        <v>7.5</v>
      </c>
      <c r="K77">
        <f t="shared" si="5"/>
        <v>1.3578121878121969</v>
      </c>
      <c r="M77">
        <f t="shared" si="6"/>
        <v>0.27592623145007356</v>
      </c>
      <c r="P77">
        <f t="shared" si="7"/>
        <v>15.220399999999959</v>
      </c>
      <c r="Q77">
        <f t="shared" si="8"/>
        <v>55.161120129870497</v>
      </c>
      <c r="R77" s="2">
        <f t="shared" si="9"/>
        <v>-39.940720129870542</v>
      </c>
    </row>
    <row r="78" spans="1:18" x14ac:dyDescent="0.25">
      <c r="A78" t="s">
        <v>302</v>
      </c>
      <c r="B78" s="1" t="s">
        <v>303</v>
      </c>
      <c r="C78" t="s">
        <v>304</v>
      </c>
      <c r="D78" t="s">
        <v>305</v>
      </c>
      <c r="F78">
        <f>a_empty[[#This Row],[Column1]]*1</f>
        <v>2370629370.6293702</v>
      </c>
      <c r="G78" s="1">
        <f>a_empty[[#This Row],[Column2]]*1</f>
        <v>0.374753</v>
      </c>
      <c r="H78">
        <f>a_empty[[#This Row],[Column3]]*1</f>
        <v>76</v>
      </c>
      <c r="I78">
        <f>a_empty[[#This Row],[Column4]]*1</f>
        <v>7.5999999999999899</v>
      </c>
      <c r="K78">
        <f t="shared" si="5"/>
        <v>1.3541258741258742</v>
      </c>
      <c r="M78">
        <f t="shared" si="6"/>
        <v>0.27674901363354676</v>
      </c>
      <c r="P78">
        <f t="shared" si="7"/>
        <v>15.224340625</v>
      </c>
      <c r="Q78">
        <f t="shared" si="8"/>
        <v>55.01136363636364</v>
      </c>
      <c r="R78" s="2">
        <f t="shared" si="9"/>
        <v>-39.787023011363644</v>
      </c>
    </row>
    <row r="79" spans="1:18" x14ac:dyDescent="0.25">
      <c r="A79" t="s">
        <v>306</v>
      </c>
      <c r="B79" s="1" t="s">
        <v>307</v>
      </c>
      <c r="C79" t="s">
        <v>308</v>
      </c>
      <c r="D79" t="s">
        <v>309</v>
      </c>
      <c r="F79">
        <f>a_empty[[#This Row],[Column1]]*1</f>
        <v>2373326673.3266702</v>
      </c>
      <c r="G79" s="1">
        <f>a_empty[[#This Row],[Column2]]*1</f>
        <v>0.37988699999999898</v>
      </c>
      <c r="H79">
        <f>a_empty[[#This Row],[Column3]]*1</f>
        <v>77</v>
      </c>
      <c r="I79">
        <f>a_empty[[#This Row],[Column4]]*1</f>
        <v>7.7</v>
      </c>
      <c r="K79">
        <f t="shared" si="5"/>
        <v>1.3508081918081953</v>
      </c>
      <c r="M79">
        <f t="shared" si="6"/>
        <v>0.28122941680674979</v>
      </c>
      <c r="P79">
        <f t="shared" si="7"/>
        <v>15.432909374999959</v>
      </c>
      <c r="Q79">
        <f t="shared" si="8"/>
        <v>54.876582792207934</v>
      </c>
      <c r="R79" s="2">
        <f t="shared" si="9"/>
        <v>-39.443673417207975</v>
      </c>
    </row>
    <row r="80" spans="1:18" x14ac:dyDescent="0.25">
      <c r="A80" t="s">
        <v>310</v>
      </c>
      <c r="B80" s="1" t="s">
        <v>311</v>
      </c>
      <c r="C80" t="s">
        <v>312</v>
      </c>
      <c r="D80" t="s">
        <v>313</v>
      </c>
      <c r="F80">
        <f>a_empty[[#This Row],[Column1]]*1</f>
        <v>2376323676.3236699</v>
      </c>
      <c r="G80" s="1">
        <f>a_empty[[#This Row],[Column2]]*1</f>
        <v>0.381964999999999</v>
      </c>
      <c r="H80">
        <f>a_empty[[#This Row],[Column3]]*1</f>
        <v>78</v>
      </c>
      <c r="I80">
        <f>a_empty[[#This Row],[Column4]]*1</f>
        <v>7.7999999999999901</v>
      </c>
      <c r="K80">
        <f t="shared" si="5"/>
        <v>1.3471218781218859</v>
      </c>
      <c r="M80">
        <f t="shared" si="6"/>
        <v>0.28354153117349884</v>
      </c>
      <c r="P80">
        <f t="shared" si="7"/>
        <v>15.51732812499996</v>
      </c>
      <c r="Q80">
        <f t="shared" si="8"/>
        <v>54.726826298701617</v>
      </c>
      <c r="R80" s="2">
        <f t="shared" si="9"/>
        <v>-39.209498173701661</v>
      </c>
    </row>
    <row r="81" spans="1:18" x14ac:dyDescent="0.25">
      <c r="A81" t="s">
        <v>314</v>
      </c>
      <c r="B81" s="1" t="s">
        <v>315</v>
      </c>
      <c r="C81" t="s">
        <v>316</v>
      </c>
      <c r="D81" t="s">
        <v>317</v>
      </c>
      <c r="F81">
        <f>a_empty[[#This Row],[Column1]]*1</f>
        <v>2379020979.0209699</v>
      </c>
      <c r="G81" s="1">
        <f>a_empty[[#This Row],[Column2]]*1</f>
        <v>0.39216200000000001</v>
      </c>
      <c r="H81">
        <f>a_empty[[#This Row],[Column3]]*1</f>
        <v>79</v>
      </c>
      <c r="I81">
        <f>a_empty[[#This Row],[Column4]]*1</f>
        <v>7.9</v>
      </c>
      <c r="K81">
        <f t="shared" si="5"/>
        <v>1.3438041958042071</v>
      </c>
      <c r="M81">
        <f t="shared" si="6"/>
        <v>0.29182971836556032</v>
      </c>
      <c r="P81">
        <f t="shared" si="7"/>
        <v>15.931581250000001</v>
      </c>
      <c r="Q81">
        <f t="shared" si="8"/>
        <v>54.592045454545911</v>
      </c>
      <c r="R81" s="2">
        <f t="shared" si="9"/>
        <v>-38.66046420454591</v>
      </c>
    </row>
    <row r="82" spans="1:18" x14ac:dyDescent="0.25">
      <c r="A82" t="s">
        <v>318</v>
      </c>
      <c r="B82" s="1" t="s">
        <v>319</v>
      </c>
      <c r="C82" t="s">
        <v>320</v>
      </c>
      <c r="D82" t="s">
        <v>38</v>
      </c>
      <c r="F82">
        <f>a_empty[[#This Row],[Column1]]*1</f>
        <v>2382017982.0179801</v>
      </c>
      <c r="G82" s="1">
        <f>a_empty[[#This Row],[Column2]]*1</f>
        <v>0.40021899999999899</v>
      </c>
      <c r="H82">
        <f>a_empty[[#This Row],[Column3]]*1</f>
        <v>80</v>
      </c>
      <c r="I82">
        <f>a_empty[[#This Row],[Column4]]*1</f>
        <v>8</v>
      </c>
      <c r="K82">
        <f t="shared" si="5"/>
        <v>1.3401178821178843</v>
      </c>
      <c r="M82">
        <f t="shared" si="6"/>
        <v>0.29864462323829621</v>
      </c>
      <c r="P82">
        <f t="shared" si="7"/>
        <v>16.258896874999959</v>
      </c>
      <c r="Q82">
        <f t="shared" si="8"/>
        <v>54.442288961039047</v>
      </c>
      <c r="R82" s="2">
        <f t="shared" si="9"/>
        <v>-38.183392086039092</v>
      </c>
    </row>
    <row r="83" spans="1:18" x14ac:dyDescent="0.25">
      <c r="A83" t="s">
        <v>321</v>
      </c>
      <c r="B83" s="1" t="s">
        <v>322</v>
      </c>
      <c r="C83" t="s">
        <v>323</v>
      </c>
      <c r="D83" t="s">
        <v>324</v>
      </c>
      <c r="F83">
        <f>a_empty[[#This Row],[Column1]]*1</f>
        <v>2384715284.7152801</v>
      </c>
      <c r="G83" s="1">
        <f>a_empty[[#This Row],[Column2]]*1</f>
        <v>0.406216999999999</v>
      </c>
      <c r="H83">
        <f>a_empty[[#This Row],[Column3]]*1</f>
        <v>81</v>
      </c>
      <c r="I83">
        <f>a_empty[[#This Row],[Column4]]*1</f>
        <v>8.0999999999999908</v>
      </c>
      <c r="K83">
        <f t="shared" si="5"/>
        <v>1.3368001998002055</v>
      </c>
      <c r="M83">
        <f t="shared" si="6"/>
        <v>0.30387263561204664</v>
      </c>
      <c r="P83">
        <f t="shared" si="7"/>
        <v>16.50256562499996</v>
      </c>
      <c r="Q83">
        <f t="shared" si="8"/>
        <v>54.307508116883348</v>
      </c>
      <c r="R83" s="2">
        <f t="shared" si="9"/>
        <v>-37.804942491883388</v>
      </c>
    </row>
    <row r="84" spans="1:18" x14ac:dyDescent="0.25">
      <c r="A84" t="s">
        <v>325</v>
      </c>
      <c r="B84" s="1" t="s">
        <v>326</v>
      </c>
      <c r="C84" t="s">
        <v>327</v>
      </c>
      <c r="D84" t="s">
        <v>328</v>
      </c>
      <c r="F84">
        <f>a_empty[[#This Row],[Column1]]*1</f>
        <v>2387412587.41258</v>
      </c>
      <c r="G84" s="1">
        <f>a_empty[[#This Row],[Column2]]*1</f>
        <v>0.41279900000000003</v>
      </c>
      <c r="H84">
        <f>a_empty[[#This Row],[Column3]]*1</f>
        <v>82</v>
      </c>
      <c r="I84">
        <f>a_empty[[#This Row],[Column4]]*1</f>
        <v>8.1999999999999904</v>
      </c>
      <c r="K84">
        <f t="shared" si="5"/>
        <v>1.3334825174825262</v>
      </c>
      <c r="M84">
        <f t="shared" si="6"/>
        <v>0.30956461339989733</v>
      </c>
      <c r="P84">
        <f t="shared" si="7"/>
        <v>16.769959375000003</v>
      </c>
      <c r="Q84">
        <f t="shared" si="8"/>
        <v>54.172727272727627</v>
      </c>
      <c r="R84" s="2">
        <f t="shared" si="9"/>
        <v>-37.402767897727628</v>
      </c>
    </row>
    <row r="85" spans="1:18" x14ac:dyDescent="0.25">
      <c r="A85" t="s">
        <v>329</v>
      </c>
      <c r="B85" s="1" t="s">
        <v>330</v>
      </c>
      <c r="C85" t="s">
        <v>331</v>
      </c>
      <c r="D85" t="s">
        <v>332</v>
      </c>
      <c r="F85">
        <f>a_empty[[#This Row],[Column1]]*1</f>
        <v>2390109890.10988</v>
      </c>
      <c r="G85" s="1">
        <f>a_empty[[#This Row],[Column2]]*1</f>
        <v>0.42268299999999898</v>
      </c>
      <c r="H85">
        <f>a_empty[[#This Row],[Column3]]*1</f>
        <v>83</v>
      </c>
      <c r="I85">
        <f>a_empty[[#This Row],[Column4]]*1</f>
        <v>8.3000000000000007</v>
      </c>
      <c r="K85">
        <f t="shared" si="5"/>
        <v>1.3301648351648474</v>
      </c>
      <c r="M85">
        <f t="shared" si="6"/>
        <v>0.31776738403072868</v>
      </c>
      <c r="P85">
        <f t="shared" si="7"/>
        <v>17.17149687499996</v>
      </c>
      <c r="Q85">
        <f t="shared" si="8"/>
        <v>54.037946428571928</v>
      </c>
      <c r="R85" s="2">
        <f t="shared" si="9"/>
        <v>-36.866449553571968</v>
      </c>
    </row>
    <row r="86" spans="1:18" x14ac:dyDescent="0.25">
      <c r="A86" t="s">
        <v>333</v>
      </c>
      <c r="B86" s="1" t="s">
        <v>334</v>
      </c>
      <c r="C86" t="s">
        <v>335</v>
      </c>
      <c r="D86" t="s">
        <v>336</v>
      </c>
      <c r="F86">
        <f>a_empty[[#This Row],[Column1]]*1</f>
        <v>2392807192.8071899</v>
      </c>
      <c r="G86" s="1">
        <f>a_empty[[#This Row],[Column2]]*1</f>
        <v>0.43748100000000001</v>
      </c>
      <c r="H86">
        <f>a_empty[[#This Row],[Column3]]*1</f>
        <v>84</v>
      </c>
      <c r="I86">
        <f>a_empty[[#This Row],[Column4]]*1</f>
        <v>8.4</v>
      </c>
      <c r="K86">
        <f t="shared" si="5"/>
        <v>1.3268471528471562</v>
      </c>
      <c r="M86">
        <f t="shared" si="6"/>
        <v>0.32971469174972473</v>
      </c>
      <c r="P86">
        <f t="shared" si="7"/>
        <v>17.772665625000002</v>
      </c>
      <c r="Q86">
        <f t="shared" si="8"/>
        <v>53.903165584415717</v>
      </c>
      <c r="R86" s="2">
        <f t="shared" si="9"/>
        <v>-36.130499959415715</v>
      </c>
    </row>
    <row r="87" spans="1:18" x14ac:dyDescent="0.25">
      <c r="A87" t="s">
        <v>337</v>
      </c>
      <c r="B87" s="1" t="s">
        <v>338</v>
      </c>
      <c r="C87" t="s">
        <v>339</v>
      </c>
      <c r="D87" t="s">
        <v>340</v>
      </c>
      <c r="F87">
        <f>a_empty[[#This Row],[Column1]]*1</f>
        <v>2395504495.5044899</v>
      </c>
      <c r="G87" s="1">
        <f>a_empty[[#This Row],[Column2]]*1</f>
        <v>0.45206200000000002</v>
      </c>
      <c r="H87">
        <f>a_empty[[#This Row],[Column3]]*1</f>
        <v>85</v>
      </c>
      <c r="I87">
        <f>a_empty[[#This Row],[Column4]]*1</f>
        <v>8.5</v>
      </c>
      <c r="K87">
        <f t="shared" si="5"/>
        <v>1.3235294705294773</v>
      </c>
      <c r="M87">
        <f t="shared" si="6"/>
        <v>0.34155794039036608</v>
      </c>
      <c r="P87">
        <f t="shared" si="7"/>
        <v>18.365018750000001</v>
      </c>
      <c r="Q87">
        <f t="shared" si="8"/>
        <v>53.768384740260018</v>
      </c>
      <c r="R87" s="2">
        <f t="shared" si="9"/>
        <v>-35.403365990260014</v>
      </c>
    </row>
    <row r="88" spans="1:18" x14ac:dyDescent="0.25">
      <c r="A88" t="s">
        <v>341</v>
      </c>
      <c r="B88" s="1" t="s">
        <v>342</v>
      </c>
      <c r="C88" t="s">
        <v>343</v>
      </c>
      <c r="D88" t="s">
        <v>344</v>
      </c>
      <c r="F88">
        <f>a_empty[[#This Row],[Column1]]*1</f>
        <v>2397902097.9020901</v>
      </c>
      <c r="G88" s="1">
        <f>a_empty[[#This Row],[Column2]]*1</f>
        <v>0.47143499999999899</v>
      </c>
      <c r="H88">
        <f>a_empty[[#This Row],[Column3]]*1</f>
        <v>86</v>
      </c>
      <c r="I88">
        <f>a_empty[[#This Row],[Column4]]*1</f>
        <v>8.5999999999999908</v>
      </c>
      <c r="K88">
        <f t="shared" si="5"/>
        <v>1.3205804195804287</v>
      </c>
      <c r="M88">
        <f t="shared" si="6"/>
        <v>0.3569907542244054</v>
      </c>
      <c r="P88">
        <f t="shared" si="7"/>
        <v>19.152046874999961</v>
      </c>
      <c r="Q88">
        <f t="shared" si="8"/>
        <v>53.648579545454915</v>
      </c>
      <c r="R88" s="2">
        <f t="shared" si="9"/>
        <v>-34.496532670454954</v>
      </c>
    </row>
    <row r="89" spans="1:18" x14ac:dyDescent="0.25">
      <c r="A89" t="s">
        <v>345</v>
      </c>
      <c r="B89" s="1" t="s">
        <v>346</v>
      </c>
      <c r="C89" t="s">
        <v>347</v>
      </c>
      <c r="D89" t="s">
        <v>348</v>
      </c>
      <c r="F89">
        <f>a_empty[[#This Row],[Column1]]*1</f>
        <v>2399700299.7002902</v>
      </c>
      <c r="G89" s="1">
        <f>a_empty[[#This Row],[Column2]]*1</f>
        <v>0.48900199999999899</v>
      </c>
      <c r="H89">
        <f>a_empty[[#This Row],[Column3]]*1</f>
        <v>87</v>
      </c>
      <c r="I89">
        <f>a_empty[[#This Row],[Column4]]*1</f>
        <v>8.6999999999999904</v>
      </c>
      <c r="K89">
        <f t="shared" si="5"/>
        <v>1.3183686313686427</v>
      </c>
      <c r="M89">
        <f t="shared" si="6"/>
        <v>0.37091446835499237</v>
      </c>
      <c r="P89">
        <f t="shared" si="7"/>
        <v>19.86570624999996</v>
      </c>
      <c r="Q89">
        <f t="shared" si="8"/>
        <v>53.558725649351111</v>
      </c>
      <c r="R89" s="2">
        <f t="shared" si="9"/>
        <v>-33.693019399351151</v>
      </c>
    </row>
    <row r="90" spans="1:18" x14ac:dyDescent="0.25">
      <c r="A90" t="s">
        <v>345</v>
      </c>
      <c r="B90" s="1" t="s">
        <v>349</v>
      </c>
      <c r="C90" t="s">
        <v>350</v>
      </c>
      <c r="D90" t="s">
        <v>351</v>
      </c>
      <c r="F90">
        <f>a_empty[[#This Row],[Column1]]*1</f>
        <v>2399700299.7002902</v>
      </c>
      <c r="G90" s="1">
        <f>a_empty[[#This Row],[Column2]]*1</f>
        <v>0.50127699999999897</v>
      </c>
      <c r="H90">
        <f>a_empty[[#This Row],[Column3]]*1</f>
        <v>88</v>
      </c>
      <c r="I90">
        <f>a_empty[[#This Row],[Column4]]*1</f>
        <v>8.8000000000000007</v>
      </c>
      <c r="K90">
        <f t="shared" si="5"/>
        <v>1.3183686313686427</v>
      </c>
      <c r="M90">
        <f t="shared" si="6"/>
        <v>0.38022521779785257</v>
      </c>
      <c r="P90">
        <f t="shared" si="7"/>
        <v>20.364378124999959</v>
      </c>
      <c r="Q90">
        <f t="shared" si="8"/>
        <v>53.558725649351111</v>
      </c>
      <c r="R90" s="2">
        <f t="shared" si="9"/>
        <v>-33.194347524351151</v>
      </c>
    </row>
    <row r="91" spans="1:18" x14ac:dyDescent="0.25">
      <c r="A91" t="s">
        <v>345</v>
      </c>
      <c r="B91" s="1" t="s">
        <v>352</v>
      </c>
      <c r="C91" t="s">
        <v>353</v>
      </c>
      <c r="D91" t="s">
        <v>354</v>
      </c>
      <c r="F91">
        <f>a_empty[[#This Row],[Column1]]*1</f>
        <v>2399700299.7002902</v>
      </c>
      <c r="G91" s="1">
        <f>a_empty[[#This Row],[Column2]]*1</f>
        <v>0.50606399999999896</v>
      </c>
      <c r="H91">
        <f>a_empty[[#This Row],[Column3]]*1</f>
        <v>89</v>
      </c>
      <c r="I91">
        <f>a_empty[[#This Row],[Column4]]*1</f>
        <v>8.9</v>
      </c>
      <c r="K91">
        <f t="shared" si="5"/>
        <v>1.3183686313686427</v>
      </c>
      <c r="M91">
        <f t="shared" si="6"/>
        <v>0.3838562204522698</v>
      </c>
      <c r="P91">
        <f t="shared" si="7"/>
        <v>20.558849999999957</v>
      </c>
      <c r="Q91">
        <f t="shared" si="8"/>
        <v>53.558725649351111</v>
      </c>
      <c r="R91" s="2">
        <f t="shared" si="9"/>
        <v>-32.999875649351154</v>
      </c>
    </row>
    <row r="92" spans="1:18" x14ac:dyDescent="0.25">
      <c r="A92" t="s">
        <v>355</v>
      </c>
      <c r="B92" s="1" t="s">
        <v>356</v>
      </c>
      <c r="C92" t="s">
        <v>357</v>
      </c>
      <c r="D92" t="s">
        <v>42</v>
      </c>
      <c r="F92">
        <f>a_empty[[#This Row],[Column1]]*1</f>
        <v>2369730269.7302599</v>
      </c>
      <c r="G92" s="1">
        <f>a_empty[[#This Row],[Column2]]*1</f>
        <v>0.50223799999999896</v>
      </c>
      <c r="H92">
        <f>a_empty[[#This Row],[Column3]]*1</f>
        <v>90</v>
      </c>
      <c r="I92">
        <f>a_empty[[#This Row],[Column4]]*1</f>
        <v>9</v>
      </c>
      <c r="K92">
        <f t="shared" si="5"/>
        <v>1.3552317682317803</v>
      </c>
      <c r="M92">
        <f t="shared" si="6"/>
        <v>0.37059196203413014</v>
      </c>
      <c r="P92">
        <f t="shared" si="7"/>
        <v>20.403418749999958</v>
      </c>
      <c r="Q92">
        <f t="shared" si="8"/>
        <v>55.056290584416075</v>
      </c>
      <c r="R92" s="2">
        <f t="shared" si="9"/>
        <v>-34.652871834416118</v>
      </c>
    </row>
    <row r="93" spans="1:18" x14ac:dyDescent="0.25">
      <c r="A93" t="s">
        <v>358</v>
      </c>
      <c r="B93" s="1" t="s">
        <v>359</v>
      </c>
      <c r="C93" t="s">
        <v>360</v>
      </c>
      <c r="D93" t="s">
        <v>361</v>
      </c>
      <c r="F93">
        <f>a_empty[[#This Row],[Column1]]*1</f>
        <v>2372727272.7272701</v>
      </c>
      <c r="G93" s="1">
        <f>a_empty[[#This Row],[Column2]]*1</f>
        <v>0.48449799999999899</v>
      </c>
      <c r="H93">
        <f>a_empty[[#This Row],[Column3]]*1</f>
        <v>91</v>
      </c>
      <c r="I93">
        <f>a_empty[[#This Row],[Column4]]*1</f>
        <v>9.0999999999999908</v>
      </c>
      <c r="K93">
        <f t="shared" si="5"/>
        <v>1.3515454545454575</v>
      </c>
      <c r="M93">
        <f t="shared" si="6"/>
        <v>0.35847702966301048</v>
      </c>
      <c r="P93">
        <f t="shared" si="7"/>
        <v>19.682731249999957</v>
      </c>
      <c r="Q93">
        <f t="shared" si="8"/>
        <v>54.906534090909211</v>
      </c>
      <c r="R93" s="2">
        <f t="shared" si="9"/>
        <v>-35.223802840909258</v>
      </c>
    </row>
    <row r="94" spans="1:18" x14ac:dyDescent="0.25">
      <c r="A94" t="s">
        <v>306</v>
      </c>
      <c r="B94" s="1" t="s">
        <v>362</v>
      </c>
      <c r="C94" t="s">
        <v>363</v>
      </c>
      <c r="D94" t="s">
        <v>364</v>
      </c>
      <c r="F94">
        <f>a_empty[[#This Row],[Column1]]*1</f>
        <v>2373326673.3266702</v>
      </c>
      <c r="G94" s="1">
        <f>a_empty[[#This Row],[Column2]]*1</f>
        <v>0.47681400000000002</v>
      </c>
      <c r="H94">
        <f>a_empty[[#This Row],[Column3]]*1</f>
        <v>92</v>
      </c>
      <c r="I94">
        <f>a_empty[[#This Row],[Column4]]*1</f>
        <v>9.1999999999999904</v>
      </c>
      <c r="K94">
        <f t="shared" si="5"/>
        <v>1.3508081918081953</v>
      </c>
      <c r="M94">
        <f t="shared" si="6"/>
        <v>0.35298423780043531</v>
      </c>
      <c r="P94">
        <f t="shared" si="7"/>
        <v>19.37056875</v>
      </c>
      <c r="Q94">
        <f t="shared" si="8"/>
        <v>54.876582792207934</v>
      </c>
      <c r="R94" s="2">
        <f t="shared" si="9"/>
        <v>-35.506014042207937</v>
      </c>
    </row>
    <row r="95" spans="1:18" x14ac:dyDescent="0.25">
      <c r="A95" t="s">
        <v>365</v>
      </c>
      <c r="B95" s="1" t="s">
        <v>366</v>
      </c>
      <c r="C95" t="s">
        <v>367</v>
      </c>
      <c r="D95" t="s">
        <v>368</v>
      </c>
      <c r="F95">
        <f>a_empty[[#This Row],[Column1]]*1</f>
        <v>2376923076.92307</v>
      </c>
      <c r="G95" s="1">
        <f>a_empty[[#This Row],[Column2]]*1</f>
        <v>0.46654000000000001</v>
      </c>
      <c r="H95">
        <f>a_empty[[#This Row],[Column3]]*1</f>
        <v>93</v>
      </c>
      <c r="I95">
        <f>a_empty[[#This Row],[Column4]]*1</f>
        <v>9.3000000000000007</v>
      </c>
      <c r="K95">
        <f t="shared" si="5"/>
        <v>1.3463846153846237</v>
      </c>
      <c r="M95">
        <f t="shared" si="6"/>
        <v>0.34651316917099712</v>
      </c>
      <c r="P95">
        <f t="shared" si="7"/>
        <v>18.953187500000002</v>
      </c>
      <c r="Q95">
        <f t="shared" si="8"/>
        <v>54.69687500000034</v>
      </c>
      <c r="R95" s="2">
        <f t="shared" si="9"/>
        <v>-35.743687500000334</v>
      </c>
    </row>
    <row r="96" spans="1:18" x14ac:dyDescent="0.25">
      <c r="A96" t="s">
        <v>369</v>
      </c>
      <c r="B96" s="1" t="s">
        <v>370</v>
      </c>
      <c r="C96" t="s">
        <v>371</v>
      </c>
      <c r="D96" t="s">
        <v>372</v>
      </c>
      <c r="F96">
        <f>a_empty[[#This Row],[Column1]]*1</f>
        <v>2379920079.9200702</v>
      </c>
      <c r="G96" s="1">
        <f>a_empty[[#This Row],[Column2]]*1</f>
        <v>0.454208</v>
      </c>
      <c r="H96">
        <f>a_empty[[#This Row],[Column3]]*1</f>
        <v>94</v>
      </c>
      <c r="I96">
        <f>a_empty[[#This Row],[Column4]]*1</f>
        <v>9.4</v>
      </c>
      <c r="K96">
        <f t="shared" si="5"/>
        <v>1.3426983016983134</v>
      </c>
      <c r="M96">
        <f t="shared" si="6"/>
        <v>0.33828001377933858</v>
      </c>
      <c r="P96">
        <f t="shared" si="7"/>
        <v>18.452200000000001</v>
      </c>
      <c r="Q96">
        <f t="shared" si="8"/>
        <v>54.54711850649398</v>
      </c>
      <c r="R96" s="2">
        <f t="shared" si="9"/>
        <v>-36.094918506493983</v>
      </c>
    </row>
    <row r="97" spans="1:18" x14ac:dyDescent="0.25">
      <c r="A97" t="s">
        <v>373</v>
      </c>
      <c r="B97" s="1" t="s">
        <v>374</v>
      </c>
      <c r="C97" t="s">
        <v>375</v>
      </c>
      <c r="D97" t="s">
        <v>376</v>
      </c>
      <c r="F97">
        <f>a_empty[[#This Row],[Column1]]*1</f>
        <v>2382317682.3176799</v>
      </c>
      <c r="G97" s="1">
        <f>a_empty[[#This Row],[Column2]]*1</f>
        <v>0.44807599999999898</v>
      </c>
      <c r="H97">
        <f>a_empty[[#This Row],[Column3]]*1</f>
        <v>95</v>
      </c>
      <c r="I97">
        <f>a_empty[[#This Row],[Column4]]*1</f>
        <v>9.5</v>
      </c>
      <c r="K97">
        <f t="shared" si="5"/>
        <v>1.3397492507492532</v>
      </c>
      <c r="M97">
        <f t="shared" si="6"/>
        <v>0.33444765858194209</v>
      </c>
      <c r="P97">
        <f t="shared" si="7"/>
        <v>18.20308749999996</v>
      </c>
      <c r="Q97">
        <f t="shared" si="8"/>
        <v>54.427313311688415</v>
      </c>
      <c r="R97" s="2">
        <f t="shared" si="9"/>
        <v>-36.224225811688456</v>
      </c>
    </row>
    <row r="98" spans="1:18" x14ac:dyDescent="0.25">
      <c r="A98" t="s">
        <v>321</v>
      </c>
      <c r="B98" s="1" t="s">
        <v>377</v>
      </c>
      <c r="C98" t="s">
        <v>378</v>
      </c>
      <c r="D98" t="s">
        <v>379</v>
      </c>
      <c r="F98">
        <f>a_empty[[#This Row],[Column1]]*1</f>
        <v>2384715284.7152801</v>
      </c>
      <c r="G98" s="1">
        <f>a_empty[[#This Row],[Column2]]*1</f>
        <v>0.43820900000000002</v>
      </c>
      <c r="H98">
        <f>a_empty[[#This Row],[Column3]]*1</f>
        <v>96</v>
      </c>
      <c r="I98">
        <f>a_empty[[#This Row],[Column4]]*1</f>
        <v>9.5999999999999908</v>
      </c>
      <c r="K98">
        <f t="shared" si="5"/>
        <v>1.3368001998002055</v>
      </c>
      <c r="M98">
        <f t="shared" si="6"/>
        <v>0.32780440941398237</v>
      </c>
      <c r="P98">
        <f t="shared" si="7"/>
        <v>17.802240625</v>
      </c>
      <c r="Q98">
        <f t="shared" si="8"/>
        <v>54.307508116883348</v>
      </c>
      <c r="R98" s="2">
        <f t="shared" si="9"/>
        <v>-36.505267491883345</v>
      </c>
    </row>
    <row r="99" spans="1:18" x14ac:dyDescent="0.25">
      <c r="A99" t="s">
        <v>380</v>
      </c>
      <c r="B99" s="1" t="s">
        <v>381</v>
      </c>
      <c r="C99" t="s">
        <v>382</v>
      </c>
      <c r="D99" t="s">
        <v>383</v>
      </c>
      <c r="F99">
        <f>a_empty[[#This Row],[Column1]]*1</f>
        <v>2387712287.7122798</v>
      </c>
      <c r="G99" s="1">
        <f>a_empty[[#This Row],[Column2]]*1</f>
        <v>0.42902299999999899</v>
      </c>
      <c r="H99">
        <f>a_empty[[#This Row],[Column3]]*1</f>
        <v>97</v>
      </c>
      <c r="I99">
        <f>a_empty[[#This Row],[Column4]]*1</f>
        <v>9.6999999999999904</v>
      </c>
      <c r="K99">
        <f t="shared" si="5"/>
        <v>1.3331138861138956</v>
      </c>
      <c r="M99">
        <f t="shared" si="6"/>
        <v>0.32182021691381968</v>
      </c>
      <c r="P99">
        <f t="shared" si="7"/>
        <v>17.429059374999959</v>
      </c>
      <c r="Q99">
        <f t="shared" si="8"/>
        <v>54.15775162337701</v>
      </c>
      <c r="R99" s="2">
        <f t="shared" si="9"/>
        <v>-36.728692248377051</v>
      </c>
    </row>
    <row r="100" spans="1:18" x14ac:dyDescent="0.25">
      <c r="A100" t="s">
        <v>384</v>
      </c>
      <c r="B100" s="1" t="s">
        <v>385</v>
      </c>
      <c r="C100" t="s">
        <v>386</v>
      </c>
      <c r="D100" t="s">
        <v>387</v>
      </c>
      <c r="F100">
        <f>a_empty[[#This Row],[Column1]]*1</f>
        <v>2388911088.9110799</v>
      </c>
      <c r="G100" s="1">
        <f>a_empty[[#This Row],[Column2]]*1</f>
        <v>0.42157499999999898</v>
      </c>
      <c r="H100">
        <f>a_empty[[#This Row],[Column3]]*1</f>
        <v>98</v>
      </c>
      <c r="I100">
        <f>a_empty[[#This Row],[Column4]]*1</f>
        <v>9.8000000000000007</v>
      </c>
      <c r="K100">
        <f t="shared" si="5"/>
        <v>1.3316393606393713</v>
      </c>
      <c r="M100">
        <f t="shared" si="6"/>
        <v>0.31658346280601424</v>
      </c>
      <c r="P100">
        <f t="shared" si="7"/>
        <v>17.126484374999958</v>
      </c>
      <c r="Q100">
        <f t="shared" si="8"/>
        <v>54.097849025974455</v>
      </c>
      <c r="R100" s="2">
        <f t="shared" si="9"/>
        <v>-36.971364650974493</v>
      </c>
    </row>
    <row r="101" spans="1:18" x14ac:dyDescent="0.25">
      <c r="A101" t="s">
        <v>388</v>
      </c>
      <c r="B101" s="1" t="s">
        <v>389</v>
      </c>
      <c r="C101" t="s">
        <v>390</v>
      </c>
      <c r="D101" t="s">
        <v>391</v>
      </c>
      <c r="F101">
        <f>a_empty[[#This Row],[Column1]]*1</f>
        <v>2392507492.5074902</v>
      </c>
      <c r="G101" s="1">
        <f>a_empty[[#This Row],[Column2]]*1</f>
        <v>0.41544900000000001</v>
      </c>
      <c r="H101">
        <f>a_empty[[#This Row],[Column3]]*1</f>
        <v>99</v>
      </c>
      <c r="I101">
        <f>a_empty[[#This Row],[Column4]]*1</f>
        <v>9.9</v>
      </c>
      <c r="K101">
        <f t="shared" si="5"/>
        <v>1.3272157842157863</v>
      </c>
      <c r="M101">
        <f t="shared" si="6"/>
        <v>0.31302294995344476</v>
      </c>
      <c r="P101">
        <f t="shared" si="7"/>
        <v>16.877615625000001</v>
      </c>
      <c r="Q101">
        <f t="shared" si="8"/>
        <v>53.91814123376632</v>
      </c>
      <c r="R101" s="2">
        <f t="shared" si="9"/>
        <v>-37.040525608766316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4F822-69E4-489B-8A6C-2FD252959299}">
  <dimension ref="H2:Z34"/>
  <sheetViews>
    <sheetView tabSelected="1" workbookViewId="0">
      <selection activeCell="H29" sqref="H29"/>
    </sheetView>
  </sheetViews>
  <sheetFormatPr defaultRowHeight="15" x14ac:dyDescent="0.25"/>
  <sheetData>
    <row r="2" spans="9:26" x14ac:dyDescent="0.25">
      <c r="I2" s="2"/>
    </row>
    <row r="3" spans="9:26" x14ac:dyDescent="0.25">
      <c r="V3" s="2"/>
    </row>
    <row r="5" spans="9:26" x14ac:dyDescent="0.25">
      <c r="Z5" s="2"/>
    </row>
    <row r="6" spans="9:26" x14ac:dyDescent="0.25">
      <c r="V6" s="2"/>
    </row>
    <row r="7" spans="9:26" x14ac:dyDescent="0.25">
      <c r="V7" s="2"/>
    </row>
    <row r="16" spans="9:26" x14ac:dyDescent="0.25">
      <c r="X16" s="2"/>
    </row>
    <row r="18" spans="8:22" x14ac:dyDescent="0.25">
      <c r="V18" s="2"/>
    </row>
    <row r="24" spans="8:22" x14ac:dyDescent="0.25">
      <c r="N24" s="2"/>
    </row>
    <row r="29" spans="8:22" x14ac:dyDescent="0.25">
      <c r="H29" s="2"/>
    </row>
    <row r="34" spans="21:21" x14ac:dyDescent="0.25">
      <c r="U34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I I t 0 V 3 K K 2 N K k A A A A 9 w A A A B I A H A B D b 2 5 m a W c v U G F j a 2 F n Z S 5 4 b W w g o h g A K K A U A A A A A A A A A A A A A A A A A A A A A A A A A A A A h Y + 9 D o I w H M R f h X S n X z o Y 8 q c M r p K Q a I x r U y o 2 Q i G 0 W N 7 N w U f y F c Q o 6 u Z w w 9 3 9 h r v 7 9 Q b Z 2 N T R R f f O t D Z F D F M U a a v a 0 t g q R Y M / x i u U C S i k O s t K R x N s X T K 6 M k U n 7 7 u E k B A C D g v c 9 h X h l D J y y D d b d d K N R B / Y / I d j Y 5 2 X V m k k Y P 8 a I z h m f B J b c k y B z C n k x n 4 J P g 1 + t j 8 h r I f a D 7 0 W n Y + L H Z D Z A n m f E A 9 Q S w M E F A A C A A g A I I t 0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L d F e 2 k e f T H g E A A I s E A A A T A B w A R m 9 y b X V s Y X M v U 2 V j d G l v b j E u b S C i G A A o o B Q A A A A A A A A A A A A A A A A A A A A A A A A A A A D t U U F L w z A Y v R f 6 H 0 K 8 d B A L r f P i 6 E H a e V R k V Q 9 W J O s + t 7 A k X 0 m y s j L 2 x z z 6 y 4 x W k Y K 7 7 r R c k u 8 l v P f y n o X a C d R k 1 u / J J A z C w K 6 4 g Q X h r 6 A a 1 5 G M S H B h Q P y 6 M 2 I J y i O 5 b e M C 6 4 0 C 7 a I b I S H O U T s / 2 I j m V 9 W D B W O r R y 6 r A u z a Y V M 9 8 R Z y N O t z x Y W u 0 o 9 3 M t 0 2 Y M Q X A V Y / U n F t W z p i z w V I o Y Q D k 9 E J Z S R H u V H a Z m N G p r r G h d D L L E k v U 0 b u N + h g 5 j o J 2 d 8 x v k U N L y P W W z 6 j p W i Q X E t P x x d I v f m S z / 2 r 0 n B t 3 9 C o n r 7 s G r B R / 0 G 2 2 9 E e T b y 8 8 z f E w d b t G f n F 0 w P 4 x Q F 8 P M D 3 o z A Q + n 9 / w w Y M y h U / T g P f U q c G h g 3 M j 5 H 9 / J S 6 T / 0 T U E s B A i 0 A F A A C A A g A I I t 0 V 3 K K 2 N K k A A A A 9 w A A A B I A A A A A A A A A A A A A A A A A A A A A A E N v b m Z p Z y 9 Q Y W N r Y W d l L n h t b F B L A Q I t A B Q A A g A I A C C L d F c P y u m r p A A A A O k A A A A T A A A A A A A A A A A A A A A A A P A A A A B b Q 2 9 u d G V u d F 9 U e X B l c 1 0 u e G 1 s U E s B A i 0 A F A A C A A g A I I t 0 V 7 a R 5 9 M e A Q A A i w Q A A B M A A A A A A A A A A A A A A A A A 4 Q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R k A A A A A A A B L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f Z W 1 w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F f Z W 1 w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w V D E 3 O j I x O j M y L j I z N j g x O T h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f Z W 1 w d H k v Q X V 0 b 1 J l b W 9 2 Z W R D b 2 x 1 b W 5 z M S 5 7 Q 2 9 s d W 1 u M S w w f S Z x d W 9 0 O y w m c X V v d D t T Z W N 0 a W 9 u M S 9 h X 2 V t c H R 5 L 0 F 1 d G 9 S Z W 1 v d m V k Q 2 9 s d W 1 u c z E u e 0 N v b H V t b j I s M X 0 m c X V v d D s s J n F 1 b 3 Q 7 U 2 V j d G l v b j E v Y V 9 l b X B 0 e S 9 B d X R v U m V t b 3 Z l Z E N v b H V t b n M x L n t D b 2 x 1 b W 4 z L D J 9 J n F 1 b 3 Q 7 L C Z x d W 9 0 O 1 N l Y 3 R p b 2 4 x L 2 F f Z W 1 w d H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X 2 V t c H R 5 L 0 F 1 d G 9 S Z W 1 v d m V k Q 2 9 s d W 1 u c z E u e 0 N v b H V t b j E s M H 0 m c X V v d D s s J n F 1 b 3 Q 7 U 2 V j d G l v b j E v Y V 9 l b X B 0 e S 9 B d X R v U m V t b 3 Z l Z E N v b H V t b n M x L n t D b 2 x 1 b W 4 y L D F 9 J n F 1 b 3 Q 7 L C Z x d W 9 0 O 1 N l Y 3 R p b 2 4 x L 2 F f Z W 1 w d H k v Q X V 0 b 1 J l b W 9 2 Z W R D b 2 x 1 b W 5 z M S 5 7 Q 2 9 s d W 1 u M y w y f S Z x d W 9 0 O y w m c X V v d D t T Z W N 0 a W 9 u M S 9 h X 2 V t c H R 5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f Z W 1 w d H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V 9 l b X B 0 e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X 3 J v b G h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V 9 y b 2 x o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B U M T c 6 M j M 6 M z c u O D A 1 M T A 0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V 9 y b 2 x o Y S 9 B d X R v U m V t b 3 Z l Z E N v b H V t b n M x L n t D b 2 x 1 b W 4 x L D B 9 J n F 1 b 3 Q 7 L C Z x d W 9 0 O 1 N l Y 3 R p b 2 4 x L 2 F f c m 9 s a G E v Q X V 0 b 1 J l b W 9 2 Z W R D b 2 x 1 b W 5 z M S 5 7 Q 2 9 s d W 1 u M i w x f S Z x d W 9 0 O y w m c X V v d D t T Z W N 0 a W 9 u M S 9 h X 3 J v b G h h L 0 F 1 d G 9 S Z W 1 v d m V k Q 2 9 s d W 1 u c z E u e 0 N v b H V t b j M s M n 0 m c X V v d D s s J n F 1 b 3 Q 7 U 2 V j d G l v b j E v Y V 9 y b 2 x o Y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f c m 9 s a G E v Q X V 0 b 1 J l b W 9 2 Z W R D b 2 x 1 b W 5 z M S 5 7 Q 2 9 s d W 1 u M S w w f S Z x d W 9 0 O y w m c X V v d D t T Z W N 0 a W 9 u M S 9 h X 3 J v b G h h L 0 F 1 d G 9 S Z W 1 v d m V k Q 2 9 s d W 1 u c z E u e 0 N v b H V t b j I s M X 0 m c X V v d D s s J n F 1 b 3 Q 7 U 2 V j d G l v b j E v Y V 9 y b 2 x o Y S 9 B d X R v U m V t b 3 Z l Z E N v b H V t b n M x L n t D b 2 x 1 b W 4 z L D J 9 J n F 1 b 3 Q 7 L C Z x d W 9 0 O 1 N l Y 3 R p b 2 4 x L 2 F f c m 9 s a G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V 9 y b 2 x o Y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X 3 J v b G h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F Q x N z o y N T o w M S 4 w N T U 2 N z Y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L 0 F 1 d G 9 S Z W 1 v d m V k Q 2 9 s d W 1 u c z E u e 0 N v b H V t b j E s M H 0 m c X V v d D s s J n F 1 b 3 Q 7 U 2 V j d G l v b j E v Y i 9 B d X R v U m V t b 3 Z l Z E N v b H V t b n M x L n t D b 2 x 1 b W 4 y L D F 9 J n F 1 b 3 Q 7 L C Z x d W 9 0 O 1 N l Y 3 R p b 2 4 x L 2 I v Q X V 0 b 1 J l b W 9 2 Z W R D b 2 x 1 b W 5 z M S 5 7 Q 2 9 s d W 1 u M y w y f S Z x d W 9 0 O y w m c X V v d D t T Z W N 0 a W 9 u M S 9 i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i 9 B d X R v U m V t b 3 Z l Z E N v b H V t b n M x L n t D b 2 x 1 b W 4 x L D B 9 J n F 1 b 3 Q 7 L C Z x d W 9 0 O 1 N l Y 3 R p b 2 4 x L 2 I v Q X V 0 b 1 J l b W 9 2 Z W R D b 2 x 1 b W 5 z M S 5 7 Q 2 9 s d W 1 u M i w x f S Z x d W 9 0 O y w m c X V v d D t T Z W N 0 a W 9 u M S 9 i L 0 F 1 d G 9 S Z W 1 v d m V k Q 2 9 s d W 1 u c z E u e 0 N v b H V t b j M s M n 0 m c X V v d D s s J n F 1 b 3 Q 7 U 2 V j d G l v b j E v Y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r 2 G 3 A 8 n I l K u f S V H b r n U T 4 A A A A A A g A A A A A A E G Y A A A A B A A A g A A A A x 1 2 g + / Q j z 6 L h M W z C q G Q X v i G F k 9 F 5 G + Y T 2 F A 4 b G 0 L W m o A A A A A D o A A A A A C A A A g A A A A F N k I 0 t M 5 L D y C J M H T l S 7 4 7 7 j 7 B y x R B Y Z l 2 f i H h A P I R 3 N Q A A A A x + o R H 8 s V R c K k G U G + B D h z z k 8 M u F c 7 f u O i E q u W G s c r j w M 9 e 7 y / b 9 0 3 m P i d n 1 X p Q O Q i H 2 N Y r I a E P B q M i 8 I u e 7 d c z s a E a 0 o V X q i m 2 b h i a x A Y c c h A A A A A F F + Q F C V N i D 6 n c 2 T U 8 b k + w i 0 X x j N Y f G z + Y R / F Q t w G 9 h h I / W y E Z Y A 2 N u u X d Z f R m e X w m a h C v B c S n 2 L p g K 0 k x S u c S Q = = < / D a t a M a s h u p > 
</file>

<file path=customXml/itemProps1.xml><?xml version="1.0" encoding="utf-8"?>
<ds:datastoreItem xmlns:ds="http://schemas.openxmlformats.org/officeDocument/2006/customXml" ds:itemID="{90C564F0-EA24-4832-9031-D6CBA9EBA3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a_rolha</vt:lpstr>
      <vt:lpstr>b</vt:lpstr>
      <vt:lpstr>a_empty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Valentino Carneiro Gonçalves</dc:creator>
  <cp:lastModifiedBy>Valentino Carneiro Gonçalves</cp:lastModifiedBy>
  <dcterms:created xsi:type="dcterms:W3CDTF">2023-11-20T17:20:24Z</dcterms:created>
  <dcterms:modified xsi:type="dcterms:W3CDTF">2023-11-21T09:54:41Z</dcterms:modified>
</cp:coreProperties>
</file>