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ntino.c.goncalve\Desktop\"/>
    </mc:Choice>
  </mc:AlternateContent>
  <xr:revisionPtr revIDLastSave="0" documentId="13_ncr:1_{BBB2E74B-18D1-446B-A729-DF7AD0C0623D}" xr6:coauthVersionLast="47" xr6:coauthVersionMax="47" xr10:uidLastSave="{00000000-0000-0000-0000-000000000000}"/>
  <bookViews>
    <workbookView xWindow="-108" yWindow="-108" windowWidth="23256" windowHeight="13896" xr2:uid="{91FADC41-C050-4628-A41C-D3488F597EE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3" i="1"/>
  <c r="D19" i="1"/>
  <c r="D15" i="1"/>
  <c r="D17" i="1"/>
  <c r="E3" i="1"/>
  <c r="E4" i="1"/>
  <c r="E5" i="1"/>
  <c r="E6" i="1"/>
  <c r="E7" i="1"/>
  <c r="E8" i="1"/>
  <c r="E9" i="1"/>
  <c r="E10" i="1"/>
  <c r="E11" i="1"/>
  <c r="E12" i="1"/>
  <c r="E13" i="1"/>
  <c r="E2" i="1"/>
  <c r="D4" i="1"/>
  <c r="D5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<sst xmlns="http://schemas.openxmlformats.org/spreadsheetml/2006/main" count="12" uniqueCount="10">
  <si>
    <t>Pgerada (dBm)</t>
  </si>
  <si>
    <t>Pin (dBm)</t>
  </si>
  <si>
    <t>V_medido</t>
  </si>
  <si>
    <t>.@2,25GHz</t>
  </si>
  <si>
    <t>V_curva_teorica</t>
  </si>
  <si>
    <t>Resíduo</t>
  </si>
  <si>
    <t>Confidence</t>
  </si>
  <si>
    <t>dBm</t>
  </si>
  <si>
    <t>Erro_powermeter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</si>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</sst>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3.4369105136973797E-2"/>
          <c:y val="6.2685402029664342E-2"/>
          <c:w val="0.95052270320923948"/>
          <c:h val="0.9086911267239136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V_medido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4084752157139559E-2"/>
                  <c:y val="5.70127504553734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PT"/>
                </a:p>
              </c:txPr>
            </c:trendlineLbl>
          </c:trendline>
          <c:xVal>
            <c:numRef>
              <c:f>Sheet1!$C$2:$C$12</c:f>
              <c:numCache>
                <c:formatCode>General</c:formatCode>
                <c:ptCount val="11"/>
                <c:pt idx="0">
                  <c:v>0.44879999999999998</c:v>
                </c:pt>
                <c:pt idx="1">
                  <c:v>0.71309999999999996</c:v>
                </c:pt>
                <c:pt idx="2">
                  <c:v>1.0177</c:v>
                </c:pt>
                <c:pt idx="3">
                  <c:v>1.1209</c:v>
                </c:pt>
                <c:pt idx="4">
                  <c:v>1.2369000000000001</c:v>
                </c:pt>
                <c:pt idx="5">
                  <c:v>1.3875999999999999</c:v>
                </c:pt>
                <c:pt idx="6">
                  <c:v>0.90010000000000001</c:v>
                </c:pt>
                <c:pt idx="7">
                  <c:v>0.57530000000000003</c:v>
                </c:pt>
                <c:pt idx="8">
                  <c:v>0.47299999999999998</c:v>
                </c:pt>
                <c:pt idx="9">
                  <c:v>0.41170000000000001</c:v>
                </c:pt>
                <c:pt idx="10">
                  <c:v>1.4819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-37.39</c:v>
                </c:pt>
                <c:pt idx="1">
                  <c:v>-27.54</c:v>
                </c:pt>
                <c:pt idx="2">
                  <c:v>-17.670000000000002</c:v>
                </c:pt>
                <c:pt idx="3">
                  <c:v>-13.94</c:v>
                </c:pt>
                <c:pt idx="4">
                  <c:v>-9.1</c:v>
                </c:pt>
                <c:pt idx="5">
                  <c:v>-4.9409999999999998</c:v>
                </c:pt>
                <c:pt idx="6">
                  <c:v>-21.71</c:v>
                </c:pt>
                <c:pt idx="7">
                  <c:v>-31.57</c:v>
                </c:pt>
                <c:pt idx="8">
                  <c:v>-35.869999999999997</c:v>
                </c:pt>
                <c:pt idx="9">
                  <c:v>-41.43</c:v>
                </c:pt>
                <c:pt idx="10">
                  <c:v>-0.47799999999999998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78-44C6-8843-2680975A5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97711"/>
        <c:axId val="118107311"/>
      </c:scatterChart>
      <c:valAx>
        <c:axId val="11809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107311"/>
        <c:crosses val="autoZero"/>
        <c:crossBetween val="midCat"/>
      </c:valAx>
      <c:valAx>
        <c:axId val="11810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809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1</xdr:row>
      <xdr:rowOff>68580</xdr:rowOff>
    </xdr:from>
    <xdr:to>
      <xdr:col>21</xdr:col>
      <xdr:colOff>388620</xdr:colOff>
      <xdr:row>28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614B4-6041-B1DB-89CF-1D1A08117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.@2,25GH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6680-06F0-4BF1-B588-F8A8B9AF4AEF}">
  <dimension ref="A1:F19"/>
  <sheetViews>
    <sheetView tabSelected="1" workbookViewId="0">
      <selection activeCell="D6" sqref="D6"/>
    </sheetView>
  </sheetViews>
  <sheetFormatPr defaultRowHeight="14.4" x14ac:dyDescent="0.3"/>
  <cols>
    <col min="1" max="1" width="15.33203125" customWidth="1"/>
    <col min="3" max="3" width="10.88671875" customWidth="1"/>
    <col min="4" max="5" width="18.44140625" customWidth="1"/>
    <col min="6" max="6" width="10.2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s="1" t="s">
        <v>3</v>
      </c>
    </row>
    <row r="2" spans="1:6" x14ac:dyDescent="0.3">
      <c r="A2">
        <v>-40</v>
      </c>
      <c r="B2">
        <v>-37.39</v>
      </c>
      <c r="C2">
        <v>0.44879999999999998</v>
      </c>
      <c r="D2">
        <f>C2*35.61-53.59</f>
        <v>-37.608232000000001</v>
      </c>
      <c r="E2">
        <f>D2-B2</f>
        <v>-0.21823200000000043</v>
      </c>
    </row>
    <row r="3" spans="1:6" x14ac:dyDescent="0.3">
      <c r="A3">
        <v>-30</v>
      </c>
      <c r="B3">
        <v>-27.54</v>
      </c>
      <c r="C3">
        <v>0.71309999999999996</v>
      </c>
      <c r="D3">
        <f>C3*35.61-53.59</f>
        <v>-28.196509000000006</v>
      </c>
      <c r="E3">
        <f t="shared" ref="E3:E13" si="0">D3-B3</f>
        <v>-0.65650900000000689</v>
      </c>
    </row>
    <row r="4" spans="1:6" x14ac:dyDescent="0.3">
      <c r="A4">
        <v>-20</v>
      </c>
      <c r="B4">
        <v>-17.670000000000002</v>
      </c>
      <c r="C4">
        <v>1.0177</v>
      </c>
      <c r="D4">
        <f t="shared" ref="D3:D13" si="1">C4*35.61-53.59</f>
        <v>-17.349703000000005</v>
      </c>
      <c r="E4">
        <f t="shared" si="0"/>
        <v>0.3202969999999965</v>
      </c>
    </row>
    <row r="5" spans="1:6" x14ac:dyDescent="0.3">
      <c r="A5">
        <v>-15</v>
      </c>
      <c r="B5">
        <v>-13.94</v>
      </c>
      <c r="C5">
        <v>1.1209</v>
      </c>
      <c r="D5">
        <f t="shared" si="1"/>
        <v>-13.674751000000001</v>
      </c>
      <c r="E5">
        <f t="shared" si="0"/>
        <v>0.26524899999999896</v>
      </c>
    </row>
    <row r="6" spans="1:6" x14ac:dyDescent="0.3">
      <c r="A6">
        <v>-10</v>
      </c>
      <c r="B6">
        <v>-9.1</v>
      </c>
      <c r="C6">
        <v>1.2369000000000001</v>
      </c>
      <c r="D6">
        <f>C6*35.61-53.59</f>
        <v>-9.5439909999999983</v>
      </c>
      <c r="E6">
        <f t="shared" si="0"/>
        <v>-0.44399099999999869</v>
      </c>
    </row>
    <row r="7" spans="1:6" x14ac:dyDescent="0.3">
      <c r="A7">
        <v>-5</v>
      </c>
      <c r="B7">
        <v>-4.9409999999999998</v>
      </c>
      <c r="C7">
        <v>1.3875999999999999</v>
      </c>
      <c r="D7">
        <f t="shared" si="1"/>
        <v>-4.1775640000000038</v>
      </c>
      <c r="E7">
        <f t="shared" si="0"/>
        <v>0.76343599999999601</v>
      </c>
    </row>
    <row r="8" spans="1:6" x14ac:dyDescent="0.3">
      <c r="A8">
        <v>-25</v>
      </c>
      <c r="B8">
        <v>-21.71</v>
      </c>
      <c r="C8">
        <v>0.90010000000000001</v>
      </c>
      <c r="D8">
        <f t="shared" si="1"/>
        <v>-21.537439000000006</v>
      </c>
      <c r="E8">
        <f t="shared" si="0"/>
        <v>0.17256099999999464</v>
      </c>
    </row>
    <row r="9" spans="1:6" x14ac:dyDescent="0.3">
      <c r="A9">
        <v>-35</v>
      </c>
      <c r="B9">
        <v>-31.57</v>
      </c>
      <c r="C9">
        <v>0.57530000000000003</v>
      </c>
      <c r="D9">
        <f t="shared" si="1"/>
        <v>-33.103566999999998</v>
      </c>
      <c r="E9">
        <f t="shared" si="0"/>
        <v>-1.5335669999999979</v>
      </c>
    </row>
    <row r="10" spans="1:6" x14ac:dyDescent="0.3">
      <c r="A10">
        <v>-38</v>
      </c>
      <c r="B10">
        <v>-35.869999999999997</v>
      </c>
      <c r="C10">
        <v>0.47299999999999998</v>
      </c>
      <c r="D10">
        <f t="shared" si="1"/>
        <v>-36.746470000000002</v>
      </c>
      <c r="E10">
        <f t="shared" si="0"/>
        <v>-0.87647000000000475</v>
      </c>
    </row>
    <row r="11" spans="1:6" x14ac:dyDescent="0.3">
      <c r="A11">
        <v>-45</v>
      </c>
      <c r="B11">
        <v>-41.43</v>
      </c>
      <c r="C11">
        <v>0.41170000000000001</v>
      </c>
      <c r="D11">
        <f t="shared" si="1"/>
        <v>-38.929363000000002</v>
      </c>
      <c r="E11">
        <f t="shared" si="0"/>
        <v>2.5006369999999976</v>
      </c>
    </row>
    <row r="12" spans="1:6" x14ac:dyDescent="0.3">
      <c r="A12">
        <v>0</v>
      </c>
      <c r="B12">
        <v>-0.47799999999999998</v>
      </c>
      <c r="C12">
        <v>1.4819</v>
      </c>
      <c r="D12">
        <f t="shared" si="1"/>
        <v>-0.81954100000000096</v>
      </c>
      <c r="E12">
        <f t="shared" si="0"/>
        <v>-0.34154100000000098</v>
      </c>
    </row>
    <row r="13" spans="1:6" x14ac:dyDescent="0.3">
      <c r="A13">
        <v>-23</v>
      </c>
      <c r="B13">
        <v>-19.96</v>
      </c>
      <c r="C13">
        <v>0.9476</v>
      </c>
      <c r="D13">
        <f t="shared" si="1"/>
        <v>-19.845964000000002</v>
      </c>
      <c r="E13">
        <f t="shared" si="0"/>
        <v>0.11403599999999869</v>
      </c>
    </row>
    <row r="15" spans="1:6" x14ac:dyDescent="0.3">
      <c r="C15" t="s">
        <v>8</v>
      </c>
      <c r="D15">
        <f>0.0024*35.615</f>
        <v>8.5475999999999996E-2</v>
      </c>
      <c r="E15" t="s">
        <v>7</v>
      </c>
    </row>
    <row r="16" spans="1:6" x14ac:dyDescent="0.3">
      <c r="C16" t="s">
        <v>6</v>
      </c>
    </row>
    <row r="17" spans="3:5" x14ac:dyDescent="0.3">
      <c r="C17" s="2">
        <v>0.99</v>
      </c>
      <c r="D17">
        <f>_xlfn.CONFIDENCE.NORM(0.01,_xlfn.STDEV.P((E:E)),COUNT(E:E))</f>
        <v>0.71074991087772477</v>
      </c>
      <c r="E17" t="s">
        <v>7</v>
      </c>
    </row>
    <row r="19" spans="3:5" x14ac:dyDescent="0.3">
      <c r="C19" t="s">
        <v>9</v>
      </c>
      <c r="D19">
        <f>ROUND(SUM(D17,D15),3)</f>
        <v>0.79600000000000004</v>
      </c>
      <c r="E19" t="s">
        <v>7</v>
      </c>
    </row>
  </sheetData>
  <hyperlinks>
    <hyperlink ref="F1" r:id="rId1" xr:uid="{6CD00DC8-248D-41E4-AECD-02B3AE293329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Valentino Carneiro Gonçalves</dc:creator>
  <cp:lastModifiedBy>Valentino Carneiro Gonçalves</cp:lastModifiedBy>
  <dcterms:created xsi:type="dcterms:W3CDTF">2024-09-04T12:33:10Z</dcterms:created>
  <dcterms:modified xsi:type="dcterms:W3CDTF">2024-09-04T13:07:30Z</dcterms:modified>
</cp:coreProperties>
</file>