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jro\Desktop\Excel\"/>
    </mc:Choice>
  </mc:AlternateContent>
  <xr:revisionPtr revIDLastSave="0" documentId="13_ncr:1_{1C01C699-657F-4F5F-8FEF-F658E5C57B8A}" xr6:coauthVersionLast="47" xr6:coauthVersionMax="47" xr10:uidLastSave="{00000000-0000-0000-0000-000000000000}"/>
  <bookViews>
    <workbookView xWindow="31725" yWindow="1515" windowWidth="19800" windowHeight="18390" firstSheet="3" activeTab="8" xr2:uid="{50363127-7318-4672-AC46-0EA65AB3654C}"/>
  </bookViews>
  <sheets>
    <sheet name="Sheet1" sheetId="1" r:id="rId1"/>
    <sheet name="Sheet3" sheetId="15" r:id="rId2"/>
    <sheet name="Sheet4" sheetId="16" r:id="rId3"/>
    <sheet name="Sheet5" sheetId="17" r:id="rId4"/>
    <sheet name="Sheet15" sheetId="18" r:id="rId5"/>
    <sheet name="Sheet16" sheetId="19" r:id="rId6"/>
    <sheet name="Sheet17" sheetId="20" r:id="rId7"/>
    <sheet name="Chart1" sheetId="21" r:id="rId8"/>
    <sheet name="Sheet2" sheetId="2" r:id="rId9"/>
    <sheet name="Sheet14" sheetId="14" r:id="rId10"/>
    <sheet name="If-Anaylisis" sheetId="4" r:id="rId11"/>
    <sheet name="What-If Analysis 2 vars" sheetId="5" r:id="rId12"/>
    <sheet name="Sheet6" sheetId="6" r:id="rId13"/>
    <sheet name="Sheet7" sheetId="7" r:id="rId14"/>
    <sheet name="Sheet8" sheetId="8" r:id="rId15"/>
    <sheet name="Sheet9" sheetId="9" r:id="rId16"/>
    <sheet name="Sheet10" sheetId="10" r:id="rId17"/>
    <sheet name="Sheet13" sheetId="13" r:id="rId18"/>
    <sheet name="Sheet11" sheetId="11" r:id="rId19"/>
    <sheet name="Sheet12" sheetId="12" r:id="rId20"/>
  </sheets>
  <definedNames>
    <definedName name="haha">Sheet2!$T$18</definedName>
    <definedName name="hey_hey">Sheet2!$A$4</definedName>
    <definedName name="hey_hey_bitches">Sheet2!$C$32</definedName>
    <definedName name="himanshi">50</definedName>
    <definedName name="lala">Sheet2!$U$18</definedName>
    <definedName name="pi">3.14</definedName>
    <definedName name="pratham">50</definedName>
  </definedNames>
  <calcPr calcId="191028"/>
  <pivotCaches>
    <pivotCache cacheId="0" r:id="rId21"/>
    <pivotCache cacheId="1" r:id="rId22"/>
    <pivotCache cacheId="2" r:id="rId23"/>
  </pivotCaches>
</workbook>
</file>

<file path=xl/calcChain.xml><?xml version="1.0" encoding="utf-8"?>
<calcChain xmlns="http://schemas.openxmlformats.org/spreadsheetml/2006/main">
  <c r="B5" i="5" l="1"/>
  <c r="B7" i="5" s="1"/>
  <c r="B5" i="4"/>
  <c r="C7" i="4" s="1"/>
  <c r="F40" i="2"/>
  <c r="F9" i="2"/>
  <c r="V18" i="2"/>
  <c r="C33" i="2"/>
  <c r="M3" i="2"/>
  <c r="M4" i="2"/>
  <c r="M5" i="2"/>
  <c r="M2" i="2"/>
  <c r="R34" i="2"/>
  <c r="P21" i="2"/>
  <c r="P22" i="2"/>
  <c r="P20" i="2"/>
  <c r="D25" i="2" l="1"/>
  <c r="D26" i="2"/>
  <c r="G16" i="2"/>
  <c r="H15" i="2" s="1"/>
  <c r="G17" i="2"/>
  <c r="G15" i="2"/>
  <c r="G14" i="2"/>
  <c r="C1" i="2"/>
  <c r="C2" i="2"/>
  <c r="C3" i="2"/>
  <c r="G5" i="1"/>
  <c r="H16" i="2" l="1"/>
  <c r="H17" i="2"/>
  <c r="H14" i="2"/>
  <c r="G18" i="2"/>
  <c r="H18" i="2" l="1"/>
  <c r="J1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 KJ</author>
  </authors>
  <commentList>
    <comment ref="G7" authorId="0" shapeId="0" xr:uid="{311032D5-D902-4335-BC13-E9F38EA0C722}">
      <text>
        <r>
          <rPr>
            <b/>
            <sz val="9"/>
            <color indexed="81"/>
            <rFont val="Tahoma"/>
            <charset val="1"/>
          </rPr>
          <t>P KJ: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B17" authorId="0" shapeId="0" xr:uid="{372DA4D5-ED64-47E9-B482-5CB5A902627F}">
      <text>
        <r>
          <rPr>
            <b/>
            <sz val="9"/>
            <color indexed="81"/>
            <rFont val="Tahoma"/>
            <charset val="1"/>
          </rPr>
          <t>P KJ: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<sst xmlns="http://schemas.openxmlformats.org/spreadsheetml/2006/main" count="54" uniqueCount="32">
  <si>
    <t>Jan</t>
  </si>
  <si>
    <t>Feb</t>
  </si>
  <si>
    <t>Mar</t>
  </si>
  <si>
    <t>gdg</t>
  </si>
  <si>
    <t xml:space="preserve"> </t>
  </si>
  <si>
    <t>Column1</t>
  </si>
  <si>
    <t>Column2</t>
  </si>
  <si>
    <t>Column3</t>
  </si>
  <si>
    <t>fvhfhfhfhfhfh</t>
  </si>
  <si>
    <t>dgfgdgdgdgd</t>
  </si>
  <si>
    <t xml:space="preserve">haha </t>
  </si>
  <si>
    <t xml:space="preserve">bitches </t>
  </si>
  <si>
    <t>sup</t>
  </si>
  <si>
    <t xml:space="preserve">This is a love song it goes like this </t>
  </si>
  <si>
    <t>this is a love song</t>
  </si>
  <si>
    <t>hfh</t>
  </si>
  <si>
    <t>Disgusting</t>
  </si>
  <si>
    <t>him</t>
  </si>
  <si>
    <t>himan</t>
  </si>
  <si>
    <t>Sales Projection for 2020</t>
  </si>
  <si>
    <t>Sales 2019</t>
  </si>
  <si>
    <t>Growth 2020</t>
  </si>
  <si>
    <t>Projected Sales 2020</t>
  </si>
  <si>
    <t>Expenses 2020</t>
  </si>
  <si>
    <t>Total</t>
  </si>
  <si>
    <t>Used</t>
  </si>
  <si>
    <t>Sum of Column1</t>
  </si>
  <si>
    <t>Sum of Column2</t>
  </si>
  <si>
    <t>Sum of Column3</t>
  </si>
  <si>
    <t>Max of Column1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</si>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</sst>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6" formatCode="&quot;₹&quot;\ #,##0;[Red]&quot;₹&quot;\ \-#,##0"/>
    <numFmt numFmtId="44" formatCode="_ &quot;₹&quot;\ * #,##0.00_ ;_ &quot;₹&quot;\ * \-#,##0.00_ ;_ &quot;₹&quot;\ * &quot;-&quot;??_ ;_ @_ "/>
    <numFmt numFmtId="43" formatCode="_ * #,##0.00_ ;_ * \-#,##0.00_ ;_ * &quot;-&quot;??_ ;_ @_ "/>
    <numFmt numFmtId="164" formatCode="&quot;₹&quot;\ #,##0.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gradientFill degree="45">
        <stop position="0">
          <color rgb="FFFFFF00"/>
        </stop>
        <stop position="1">
          <color theme="5" tint="0.40000610370189521"/>
        </stop>
      </gradient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theme="9" tint="-0.24994659260841701"/>
      </left>
      <right/>
      <top style="double">
        <color theme="9" tint="-0.24994659260841701"/>
      </top>
      <bottom/>
      <diagonal/>
    </border>
    <border>
      <left/>
      <right/>
      <top style="double">
        <color theme="9" tint="-0.24994659260841701"/>
      </top>
      <bottom/>
      <diagonal/>
    </border>
    <border>
      <left/>
      <right style="double">
        <color theme="9" tint="-0.24994659260841701"/>
      </right>
      <top style="double">
        <color theme="9" tint="-0.24994659260841701"/>
      </top>
      <bottom/>
      <diagonal/>
    </border>
    <border>
      <left style="double">
        <color theme="9" tint="-0.24994659260841701"/>
      </left>
      <right/>
      <top/>
      <bottom style="double">
        <color theme="9" tint="-0.24994659260841701"/>
      </bottom>
      <diagonal/>
    </border>
    <border>
      <left/>
      <right/>
      <top/>
      <bottom style="double">
        <color theme="9" tint="-0.24994659260841701"/>
      </bottom>
      <diagonal/>
    </border>
    <border>
      <left/>
      <right style="double">
        <color theme="9" tint="-0.24994659260841701"/>
      </right>
      <top/>
      <bottom style="double">
        <color theme="9" tint="-0.24994659260841701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" fontId="0" fillId="0" borderId="0" xfId="0" applyNumberFormat="1"/>
    <xf numFmtId="0" fontId="2" fillId="0" borderId="0" xfId="0" applyFont="1"/>
    <xf numFmtId="6" fontId="0" fillId="0" borderId="0" xfId="0" applyNumberFormat="1"/>
    <xf numFmtId="43" fontId="0" fillId="0" borderId="0" xfId="1" applyFont="1"/>
    <xf numFmtId="44" fontId="0" fillId="0" borderId="0" xfId="2" applyFont="1"/>
    <xf numFmtId="0" fontId="0" fillId="0" borderId="0" xfId="0" applyAlignment="1">
      <alignment wrapText="1"/>
    </xf>
    <xf numFmtId="0" fontId="0" fillId="0" borderId="1" xfId="0" applyBorder="1" applyAlignment="1">
      <alignment shrinkToFit="1"/>
    </xf>
    <xf numFmtId="14" fontId="0" fillId="0" borderId="2" xfId="0" applyNumberFormat="1" applyBorder="1"/>
    <xf numFmtId="14" fontId="0" fillId="0" borderId="3" xfId="0" applyNumberFormat="1" applyBorder="1"/>
    <xf numFmtId="0" fontId="0" fillId="0" borderId="4" xfId="0" applyBorder="1"/>
    <xf numFmtId="18" fontId="0" fillId="0" borderId="5" xfId="0" applyNumberFormat="1" applyBorder="1"/>
    <xf numFmtId="18" fontId="0" fillId="0" borderId="6" xfId="0" applyNumberFormat="1" applyBorder="1"/>
    <xf numFmtId="18" fontId="0" fillId="0" borderId="7" xfId="0" applyNumberFormat="1" applyBorder="1"/>
    <xf numFmtId="0" fontId="0" fillId="3" borderId="0" xfId="0" applyFill="1"/>
    <xf numFmtId="44" fontId="4" fillId="2" borderId="0" xfId="2" applyFont="1" applyFill="1"/>
    <xf numFmtId="9" fontId="0" fillId="0" borderId="0" xfId="3" applyFont="1"/>
    <xf numFmtId="3" fontId="0" fillId="0" borderId="0" xfId="0" applyNumberFormat="1"/>
    <xf numFmtId="10" fontId="0" fillId="0" borderId="0" xfId="0" applyNumberFormat="1"/>
    <xf numFmtId="4" fontId="0" fillId="0" borderId="0" xfId="0" applyNumberFormat="1"/>
    <xf numFmtId="9" fontId="0" fillId="0" borderId="0" xfId="0" applyNumberFormat="1"/>
    <xf numFmtId="44" fontId="0" fillId="0" borderId="0" xfId="0" applyNumberFormat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pivotButton="1"/>
    <xf numFmtId="0" fontId="0" fillId="0" borderId="0" xfId="0" applyAlignment="1">
      <alignment horizontal="left"/>
    </xf>
    <xf numFmtId="164" fontId="0" fillId="0" borderId="0" xfId="0" applyNumberForma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7">
    <dxf>
      <fill>
        <patternFill>
          <bgColor rgb="FF92D050"/>
        </patternFill>
      </fill>
    </dxf>
    <dxf>
      <fill>
        <patternFill>
          <bgColor theme="5" tint="0.59996337778862885"/>
        </patternFill>
      </fill>
    </dxf>
    <dxf>
      <font>
        <b/>
        <i/>
      </font>
      <fill>
        <patternFill>
          <bgColor theme="4" tint="-0.24994659260841701"/>
        </patternFill>
      </fill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</dxfs>
  <tableStyles count="8" defaultTableStyle="TableStyleMedium2" defaultPivotStyle="PivotStyleLight16">
    <tableStyle name="Table Style 1" pivot="0" count="0" xr9:uid="{06F7E081-7500-4FCA-A901-6202B8C1397C}"/>
    <tableStyle name="Table Style 2" pivot="0" count="1" xr9:uid="{D0A0CBA4-1372-4A70-B55A-78A8F83A80B4}">
      <tableStyleElement type="firstColumnStripe" dxfId="6"/>
    </tableStyle>
    <tableStyle name="Table Style 3" pivot="0" count="1" xr9:uid="{F438E051-0863-48A3-AC88-682793F52220}">
      <tableStyleElement type="firstColumnStripe" dxfId="5"/>
    </tableStyle>
    <tableStyle name="Table Style 4" pivot="0" count="1" xr9:uid="{A3E9C30A-9549-4319-B12D-0B5F6B386104}">
      <tableStyleElement type="firstColumnStripe" size="3" dxfId="4"/>
    </tableStyle>
    <tableStyle name="Table Style 5" pivot="0" count="1" xr9:uid="{AFB6DF28-9150-42B3-97AC-B493A29A3112}">
      <tableStyleElement type="firstColumn" dxfId="3"/>
    </tableStyle>
    <tableStyle name="Table Style 6" pivot="0" count="1" xr9:uid="{811EBC5B-2B24-4ED7-86FB-A4B76BFCDE15}">
      <tableStyleElement type="headerRow" dxfId="2"/>
    </tableStyle>
    <tableStyle name="Table Style 7" pivot="0" count="1" xr9:uid="{7085CA50-1F8D-420B-BEDF-F26CA86EC79A}">
      <tableStyleElement type="firstColumn" dxfId="1"/>
    </tableStyle>
    <tableStyle name="Table Style 8" pivot="0" count="1" xr9:uid="{D63FC815-8DDE-44C2-80FA-9B1D47631AB8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worksheet" Target="worksheets/sheet12.xml"/><Relationship Id="rId18" Type="http://schemas.openxmlformats.org/officeDocument/2006/relationships/worksheet" Target="worksheets/sheet17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6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5.xml"/><Relationship Id="rId20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0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23" Type="http://schemas.openxmlformats.org/officeDocument/2006/relationships/pivotCacheDefinition" Target="pivotCache/pivotCacheDefinition3.xml"/><Relationship Id="rId10" Type="http://schemas.openxmlformats.org/officeDocument/2006/relationships/worksheet" Target="worksheets/sheet9.xml"/><Relationship Id="rId19" Type="http://schemas.openxmlformats.org/officeDocument/2006/relationships/worksheet" Target="worksheets/sheet1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Relationship Id="rId22" Type="http://schemas.openxmlformats.org/officeDocument/2006/relationships/pivotCacheDefinition" Target="pivotCache/pivotCacheDefinition2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Sheet2!$E$13</c:f>
              <c:strCache>
                <c:ptCount val="1"/>
                <c:pt idx="0">
                  <c:v>Column1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Sheet2!$E$14:$E$17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69-495C-9CF7-E78197D3FAF5}"/>
            </c:ext>
          </c:extLst>
        </c:ser>
        <c:ser>
          <c:idx val="1"/>
          <c:order val="1"/>
          <c:tx>
            <c:strRef>
              <c:f>Sheet2!$F$13</c:f>
              <c:strCache>
                <c:ptCount val="1"/>
                <c:pt idx="0">
                  <c:v>Column2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Sheet2!$F$14:$F$17</c:f>
              <c:numCache>
                <c:formatCode>General</c:formatCode>
                <c:ptCount val="4"/>
                <c:pt idx="0">
                  <c:v>9</c:v>
                </c:pt>
                <c:pt idx="1">
                  <c:v>4</c:v>
                </c:pt>
                <c:pt idx="2">
                  <c:v>1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69-495C-9CF7-E78197D3FAF5}"/>
            </c:ext>
          </c:extLst>
        </c:ser>
        <c:ser>
          <c:idx val="2"/>
          <c:order val="2"/>
          <c:tx>
            <c:strRef>
              <c:f>Sheet2!$G$13</c:f>
              <c:strCache>
                <c:ptCount val="1"/>
                <c:pt idx="0">
                  <c:v>Column3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Sheet2!$G$14:$G$17</c:f>
              <c:numCache>
                <c:formatCode>_("₹"* #,##0.00_);_("₹"* \(#,##0.00\);_("₹"* "-"??_);_(@_)</c:formatCode>
                <c:ptCount val="4"/>
                <c:pt idx="0">
                  <c:v>11</c:v>
                </c:pt>
                <c:pt idx="1">
                  <c:v>6</c:v>
                </c:pt>
                <c:pt idx="2">
                  <c:v>4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69-495C-9CF7-E78197D3F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3181784"/>
        <c:axId val="563183944"/>
      </c:barChart>
      <c:catAx>
        <c:axId val="5631817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83944"/>
        <c:crosses val="autoZero"/>
        <c:auto val="1"/>
        <c:lblAlgn val="ctr"/>
        <c:lblOffset val="100"/>
        <c:noMultiLvlLbl val="0"/>
      </c:catAx>
      <c:valAx>
        <c:axId val="563183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81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Sheet2!$F$13</c:f>
              <c:strCache>
                <c:ptCount val="1"/>
                <c:pt idx="0">
                  <c:v>Column2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Sheet2!$E$14:$E$17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Sheet2!$F$14:$F$17</c:f>
              <c:numCache>
                <c:formatCode>General</c:formatCode>
                <c:ptCount val="4"/>
                <c:pt idx="0">
                  <c:v>9</c:v>
                </c:pt>
                <c:pt idx="1">
                  <c:v>4</c:v>
                </c:pt>
                <c:pt idx="2">
                  <c:v>1</c:v>
                </c:pt>
                <c:pt idx="3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258-4A5C-9018-CB3077A91120}"/>
            </c:ext>
          </c:extLst>
        </c:ser>
        <c:ser>
          <c:idx val="1"/>
          <c:order val="1"/>
          <c:tx>
            <c:strRef>
              <c:f>Sheet2!$G$13</c:f>
              <c:strCache>
                <c:ptCount val="1"/>
                <c:pt idx="0">
                  <c:v>Column3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Sheet2!$E$14:$E$17</c:f>
              <c:numCache>
                <c:formatCode>General</c:formatCode>
                <c:ptCount val="4"/>
                <c:pt idx="0">
                  <c:v>2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cat>
          <c:val>
            <c:numRef>
              <c:f>Sheet2!$G$14:$G$17</c:f>
              <c:numCache>
                <c:formatCode>_("₹"* #,##0.00_);_("₹"* \(#,##0.00\);_("₹"* "-"??_);_(@_)</c:formatCode>
                <c:ptCount val="4"/>
                <c:pt idx="0">
                  <c:v>11</c:v>
                </c:pt>
                <c:pt idx="1">
                  <c:v>6</c:v>
                </c:pt>
                <c:pt idx="2">
                  <c:v>4</c:v>
                </c:pt>
                <c:pt idx="3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258-4A5C-9018-CB3077A911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63192224"/>
        <c:axId val="563190424"/>
      </c:barChart>
      <c:catAx>
        <c:axId val="56319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0424"/>
        <c:crosses val="autoZero"/>
        <c:auto val="1"/>
        <c:lblAlgn val="ctr"/>
        <c:lblOffset val="100"/>
        <c:noMultiLvlLbl val="0"/>
      </c:catAx>
      <c:valAx>
        <c:axId val="563190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319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7BDFC94-F401-4C25-A7CB-CA6D25F8830F}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7074" cy="62959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1AFF61-14FC-1CB0-0709-2BE83285E20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31</xdr:row>
      <xdr:rowOff>180974</xdr:rowOff>
    </xdr:from>
    <xdr:to>
      <xdr:col>15</xdr:col>
      <xdr:colOff>295275</xdr:colOff>
      <xdr:row>42</xdr:row>
      <xdr:rowOff>176211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DD4FF05-97B8-BF06-64E2-7334F1E55D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 KJ" refreshedDate="45104.53519988426" createdVersion="8" refreshedVersion="8" minRefreshableVersion="3" recordCount="4" xr:uid="{6ECB3FAB-EF58-4E5F-9C2D-19BB2748CC30}">
  <cacheSource type="worksheet">
    <worksheetSource ref="L1:M5" sheet="Sheet2"/>
  </cacheSource>
  <cacheFields count="2">
    <cacheField name="Total" numFmtId="0">
      <sharedItems containsSemiMixedTypes="0" containsString="0" containsNumber="1" containsInteger="1" minValue="12" maxValue="24"/>
    </cacheField>
    <cacheField name="Used" numFmtId="0">
      <sharedItems containsSemiMixedTypes="0" containsString="0" containsNumber="1" containsInteger="1" minValue="3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 KJ" refreshedDate="45104.74716770833" createdVersion="8" refreshedVersion="8" minRefreshableVersion="3" recordCount="4" xr:uid="{4467297A-B9E6-438F-9B7F-0A7EDDA69A60}">
  <cacheSource type="worksheet">
    <worksheetSource name="Table2"/>
  </cacheSource>
  <cacheFields count="3">
    <cacheField name="Column1" numFmtId="0">
      <sharedItems containsSemiMixedTypes="0" containsString="0" containsNumber="1" containsInteger="1" minValue="2" maxValue="4"/>
    </cacheField>
    <cacheField name="Column2" numFmtId="0">
      <sharedItems containsSemiMixedTypes="0" containsString="0" containsNumber="1" containsInteger="1" minValue="1" maxValue="9"/>
    </cacheField>
    <cacheField name="Column3" numFmtId="44">
      <sharedItems containsSemiMixedTypes="0" containsString="0" containsNumber="1" containsInteger="1" minValue="4" maxValue="1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 KJ" refreshedDate="45104.750956249998" createdVersion="8" refreshedVersion="8" minRefreshableVersion="3" recordCount="4" xr:uid="{206F9D66-FF96-4021-94F2-3829F7F0F61F}">
  <cacheSource type="worksheet">
    <worksheetSource name="Table2"/>
  </cacheSource>
  <cacheFields count="3">
    <cacheField name="Column1" numFmtId="0">
      <sharedItems containsSemiMixedTypes="0" containsString="0" containsNumber="1" containsInteger="1" minValue="2" maxValue="4" count="3">
        <n v="4"/>
        <n v="3"/>
        <n v="2"/>
      </sharedItems>
    </cacheField>
    <cacheField name="Column2" numFmtId="0">
      <sharedItems containsSemiMixedTypes="0" containsString="0" containsNumber="1" containsInteger="1" minValue="1" maxValue="9" count="3">
        <n v="9"/>
        <n v="1"/>
        <n v="4"/>
      </sharedItems>
    </cacheField>
    <cacheField name="Column3" numFmtId="44">
      <sharedItems containsSemiMixedTypes="0" containsString="0" containsNumber="1" containsInteger="1" minValue="4" maxValue="13"/>
    </cacheField>
  </cacheFields>
  <extLst>
    <ext xmlns:x14="http://schemas.microsoft.com/office/spreadsheetml/2009/9/main" uri="{725AE2AE-9491-48be-B2B4-4EB974FC3084}">
      <x14:pivotCacheDefinition pivotCacheId="16378551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n v="12"/>
    <n v="3"/>
  </r>
  <r>
    <n v="16"/>
    <n v="4"/>
  </r>
  <r>
    <n v="20"/>
    <n v="5"/>
  </r>
  <r>
    <n v="24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n v="4"/>
    <n v="9"/>
    <n v="13"/>
  </r>
  <r>
    <n v="3"/>
    <n v="1"/>
    <n v="4"/>
  </r>
  <r>
    <n v="2"/>
    <n v="9"/>
    <n v="11"/>
  </r>
  <r>
    <n v="2"/>
    <n v="4"/>
    <n v="6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  <n v="13"/>
  </r>
  <r>
    <x v="1"/>
    <x v="1"/>
    <n v="4"/>
  </r>
  <r>
    <x v="2"/>
    <x v="0"/>
    <n v="11"/>
  </r>
  <r>
    <x v="2"/>
    <x v="2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CD1F87-E988-4974-9115-1BA80B3D7AC2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2"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99CEAA-673C-4C79-96B1-92F82C18F4D3}" name="PivotTable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20" firstHeaderRow="1" firstDataRow="1" firstDataCol="0"/>
  <pivotFields count="3">
    <pivotField showAll="0"/>
    <pivotField showAll="0"/>
    <pivotField numFmtId="44"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2532ABB-DD3D-4D84-B6E3-B2613BE9E1CA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4" firstHeaderRow="0" firstDataRow="1" firstDataCol="0"/>
  <pivotFields count="3">
    <pivotField dataField="1" showAll="0"/>
    <pivotField dataField="1" showAll="0"/>
    <pivotField dataField="1" numFmtId="44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 of Column1" fld="0" baseField="0" baseItem="0"/>
    <dataField name="Sum of Column2" fld="1" baseField="0" baseItem="0"/>
    <dataField name="Sum of Column3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20204EC-A276-4E3C-A1E0-D4997FE25FF0}" name="PivotTable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4" firstHeaderRow="0" firstDataRow="1" firstDataCol="0"/>
  <pivotFields count="3">
    <pivotField dataField="1" showAll="0"/>
    <pivotField dataField="1" showAll="0"/>
    <pivotField dataField="1" numFmtId="44" showAll="0"/>
  </pivotFields>
  <rowItems count="1">
    <i/>
  </rowItems>
  <colFields count="1">
    <field x="-2"/>
  </colFields>
  <colItems count="3">
    <i>
      <x/>
    </i>
    <i i="1">
      <x v="1"/>
    </i>
    <i i="2">
      <x v="2"/>
    </i>
  </colItems>
  <dataFields count="3">
    <dataField name="Sum of Column3" fld="2" baseField="0" baseItem="0"/>
    <dataField name="Max of Column1" fld="0" subtotal="max" baseField="0" baseItem="1"/>
    <dataField name="Sum of Column2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CA8F8E-EA7A-42B7-9D98-1D292839BF35}" name="PivotTable6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7" firstHeaderRow="0" firstDataRow="1" firstDataCol="1"/>
  <pivotFields count="3">
    <pivotField axis="axisRow" showAll="0">
      <items count="4">
        <item x="2"/>
        <item x="1"/>
        <item x="0"/>
        <item t="default"/>
      </items>
    </pivotField>
    <pivotField dataField="1" showAll="0"/>
    <pivotField dataField="1" numFmtId="44" showAll="0"/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Column2" fld="1" baseField="0" baseItem="0" numFmtId="164"/>
    <dataField name="Sum of Column3" fld="2" baseField="0" baseItem="0"/>
  </dataFields>
  <pivotTableStyleInfo name="PivotStyleMedium1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2A5911A-1312-46D3-ACCC-C7F992AA6D17}" name="Table2" displayName="Table2" ref="E13:G17" totalsRowShown="0">
  <autoFilter ref="E13:G17" xr:uid="{D2A5911A-1312-46D3-ACCC-C7F992AA6D17}"/>
  <sortState xmlns:xlrd2="http://schemas.microsoft.com/office/spreadsheetml/2017/richdata2" ref="E14:G17">
    <sortCondition ref="E13:E17"/>
  </sortState>
  <tableColumns count="3">
    <tableColumn id="1" xr3:uid="{4DD53970-2DE9-4C51-B674-D8C7E9CD425C}" name="Column1"/>
    <tableColumn id="2" xr3:uid="{FA5EA59C-D58B-438A-A966-796CEAC5EA4E}" name="Column2"/>
    <tableColumn id="3" xr3:uid="{9146BEBA-1E5F-4CFE-B5D9-BE9B4DABAE4A}" name="Column3">
      <calculatedColumnFormula>SUM(E14,F14)</calculatedColumnFormula>
    </tableColumn>
  </tableColumns>
  <tableStyleInfo name="TableStyleLight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5" tint="0.39997558519241921"/>
  </sheetPr>
  <dimension ref="C5:G37"/>
  <sheetViews>
    <sheetView workbookViewId="0"/>
  </sheetViews>
  <sheetFormatPr defaultRowHeight="15" x14ac:dyDescent="0.25"/>
  <sheetData>
    <row r="5" spans="7:7" x14ac:dyDescent="0.25">
      <c r="G5">
        <f>_xlfn.DAYS(3,4)</f>
        <v>-1</v>
      </c>
    </row>
    <row r="22" spans="3:4" x14ac:dyDescent="0.25">
      <c r="C22" t="s">
        <v>17</v>
      </c>
    </row>
    <row r="24" spans="3:4" x14ac:dyDescent="0.25">
      <c r="D24" t="s">
        <v>4</v>
      </c>
    </row>
    <row r="37" spans="4:4" x14ac:dyDescent="0.25">
      <c r="D37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DB174-80D2-42E9-8017-5553221F02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1239-DAF8-415D-B332-492B00AD05D6}">
  <dimension ref="A3:C20"/>
  <sheetViews>
    <sheetView workbookViewId="0"/>
  </sheetViews>
  <sheetFormatPr defaultRowHeight="15" x14ac:dyDescent="0.25"/>
  <sheetData>
    <row r="3" spans="1:3" x14ac:dyDescent="0.25">
      <c r="A3" s="22"/>
      <c r="B3" s="23"/>
      <c r="C3" s="24"/>
    </row>
    <row r="4" spans="1:3" x14ac:dyDescent="0.25">
      <c r="A4" s="25"/>
      <c r="B4" s="26"/>
      <c r="C4" s="27"/>
    </row>
    <row r="5" spans="1:3" x14ac:dyDescent="0.25">
      <c r="A5" s="25"/>
      <c r="B5" s="26"/>
      <c r="C5" s="27"/>
    </row>
    <row r="6" spans="1:3" x14ac:dyDescent="0.25">
      <c r="A6" s="25"/>
      <c r="B6" s="26"/>
      <c r="C6" s="27"/>
    </row>
    <row r="7" spans="1:3" x14ac:dyDescent="0.25">
      <c r="A7" s="25"/>
      <c r="B7" s="26"/>
      <c r="C7" s="27"/>
    </row>
    <row r="8" spans="1:3" x14ac:dyDescent="0.25">
      <c r="A8" s="25"/>
      <c r="B8" s="26"/>
      <c r="C8" s="27"/>
    </row>
    <row r="9" spans="1:3" x14ac:dyDescent="0.25">
      <c r="A9" s="25"/>
      <c r="B9" s="26"/>
      <c r="C9" s="27"/>
    </row>
    <row r="10" spans="1:3" x14ac:dyDescent="0.25">
      <c r="A10" s="25"/>
      <c r="B10" s="26"/>
      <c r="C10" s="27"/>
    </row>
    <row r="11" spans="1:3" x14ac:dyDescent="0.25">
      <c r="A11" s="25"/>
      <c r="B11" s="26"/>
      <c r="C11" s="27"/>
    </row>
    <row r="12" spans="1:3" x14ac:dyDescent="0.25">
      <c r="A12" s="25"/>
      <c r="B12" s="26"/>
      <c r="C12" s="27"/>
    </row>
    <row r="13" spans="1:3" x14ac:dyDescent="0.25">
      <c r="A13" s="25"/>
      <c r="B13" s="26"/>
      <c r="C13" s="27"/>
    </row>
    <row r="14" spans="1:3" x14ac:dyDescent="0.25">
      <c r="A14" s="25"/>
      <c r="B14" s="26"/>
      <c r="C14" s="27"/>
    </row>
    <row r="15" spans="1:3" x14ac:dyDescent="0.25">
      <c r="A15" s="25"/>
      <c r="B15" s="26"/>
      <c r="C15" s="27"/>
    </row>
    <row r="16" spans="1:3" x14ac:dyDescent="0.25">
      <c r="A16" s="25"/>
      <c r="B16" s="26"/>
      <c r="C16" s="27"/>
    </row>
    <row r="17" spans="1:3" x14ac:dyDescent="0.25">
      <c r="A17" s="25"/>
      <c r="B17" s="26"/>
      <c r="C17" s="27"/>
    </row>
    <row r="18" spans="1:3" x14ac:dyDescent="0.25">
      <c r="A18" s="25"/>
      <c r="B18" s="26"/>
      <c r="C18" s="27"/>
    </row>
    <row r="19" spans="1:3" x14ac:dyDescent="0.25">
      <c r="A19" s="25"/>
      <c r="B19" s="26"/>
      <c r="C19" s="27"/>
    </row>
    <row r="20" spans="1:3" x14ac:dyDescent="0.25">
      <c r="A20" s="28"/>
      <c r="B20" s="29"/>
      <c r="C20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0508C-2BBA-409F-BF58-1983E33B118E}">
  <dimension ref="A3:C20"/>
  <sheetViews>
    <sheetView workbookViewId="0"/>
  </sheetViews>
  <sheetFormatPr defaultRowHeight="15" x14ac:dyDescent="0.25"/>
  <sheetData>
    <row r="3" spans="1:3" x14ac:dyDescent="0.25">
      <c r="A3" s="22"/>
      <c r="B3" s="23"/>
      <c r="C3" s="24"/>
    </row>
    <row r="4" spans="1:3" x14ac:dyDescent="0.25">
      <c r="A4" s="25"/>
      <c r="B4" s="26"/>
      <c r="C4" s="27"/>
    </row>
    <row r="5" spans="1:3" x14ac:dyDescent="0.25">
      <c r="A5" s="25"/>
      <c r="B5" s="26"/>
      <c r="C5" s="27"/>
    </row>
    <row r="6" spans="1:3" x14ac:dyDescent="0.25">
      <c r="A6" s="25"/>
      <c r="B6" s="26"/>
      <c r="C6" s="27"/>
    </row>
    <row r="7" spans="1:3" x14ac:dyDescent="0.25">
      <c r="A7" s="25"/>
      <c r="B7" s="26"/>
      <c r="C7" s="27"/>
    </row>
    <row r="8" spans="1:3" x14ac:dyDescent="0.25">
      <c r="A8" s="25"/>
      <c r="B8" s="26"/>
      <c r="C8" s="27"/>
    </row>
    <row r="9" spans="1:3" x14ac:dyDescent="0.25">
      <c r="A9" s="25"/>
      <c r="B9" s="26"/>
      <c r="C9" s="27"/>
    </row>
    <row r="10" spans="1:3" x14ac:dyDescent="0.25">
      <c r="A10" s="25"/>
      <c r="B10" s="26"/>
      <c r="C10" s="27"/>
    </row>
    <row r="11" spans="1:3" x14ac:dyDescent="0.25">
      <c r="A11" s="25"/>
      <c r="B11" s="26"/>
      <c r="C11" s="27"/>
    </row>
    <row r="12" spans="1:3" x14ac:dyDescent="0.25">
      <c r="A12" s="25"/>
      <c r="B12" s="26"/>
      <c r="C12" s="27"/>
    </row>
    <row r="13" spans="1:3" x14ac:dyDescent="0.25">
      <c r="A13" s="25"/>
      <c r="B13" s="26"/>
      <c r="C13" s="27"/>
    </row>
    <row r="14" spans="1:3" x14ac:dyDescent="0.25">
      <c r="A14" s="25"/>
      <c r="B14" s="26"/>
      <c r="C14" s="27"/>
    </row>
    <row r="15" spans="1:3" x14ac:dyDescent="0.25">
      <c r="A15" s="25"/>
      <c r="B15" s="26"/>
      <c r="C15" s="27"/>
    </row>
    <row r="16" spans="1:3" x14ac:dyDescent="0.25">
      <c r="A16" s="25"/>
      <c r="B16" s="26"/>
      <c r="C16" s="27"/>
    </row>
    <row r="17" spans="1:3" x14ac:dyDescent="0.25">
      <c r="A17" s="25"/>
      <c r="B17" s="26"/>
      <c r="C17" s="27"/>
    </row>
    <row r="18" spans="1:3" x14ac:dyDescent="0.25">
      <c r="A18" s="25"/>
      <c r="B18" s="26"/>
      <c r="C18" s="27"/>
    </row>
    <row r="19" spans="1:3" x14ac:dyDescent="0.25">
      <c r="A19" s="25"/>
      <c r="B19" s="26"/>
      <c r="C19" s="27"/>
    </row>
    <row r="20" spans="1:3" x14ac:dyDescent="0.25">
      <c r="A20" s="28"/>
      <c r="B20" s="29"/>
      <c r="C20" s="3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68117-25AC-46D6-8CCC-A7A3D06255A9}">
  <dimension ref="A3:C4"/>
  <sheetViews>
    <sheetView workbookViewId="0"/>
  </sheetViews>
  <sheetFormatPr defaultRowHeight="15" x14ac:dyDescent="0.25"/>
  <cols>
    <col min="1" max="3" width="15.5703125" bestFit="1" customWidth="1"/>
  </cols>
  <sheetData>
    <row r="3" spans="1:3" x14ac:dyDescent="0.25">
      <c r="A3" t="s">
        <v>26</v>
      </c>
      <c r="B3" t="s">
        <v>27</v>
      </c>
      <c r="C3" t="s">
        <v>28</v>
      </c>
    </row>
    <row r="4" spans="1:3" x14ac:dyDescent="0.25">
      <c r="A4">
        <v>11</v>
      </c>
      <c r="B4">
        <v>23</v>
      </c>
      <c r="C4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5457B-FD6A-4718-8B3C-C16FA8B8CD8D}">
  <dimension ref="A3:C4"/>
  <sheetViews>
    <sheetView workbookViewId="0"/>
  </sheetViews>
  <sheetFormatPr defaultRowHeight="15" x14ac:dyDescent="0.25"/>
  <cols>
    <col min="1" max="3" width="15.5703125" bestFit="1" customWidth="1"/>
  </cols>
  <sheetData>
    <row r="3" spans="1:3" x14ac:dyDescent="0.25">
      <c r="A3" t="s">
        <v>28</v>
      </c>
      <c r="B3" t="s">
        <v>29</v>
      </c>
      <c r="C3" t="s">
        <v>27</v>
      </c>
    </row>
    <row r="4" spans="1:3" x14ac:dyDescent="0.25">
      <c r="A4">
        <v>34</v>
      </c>
      <c r="B4">
        <v>4</v>
      </c>
      <c r="C4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A548-8747-4DC9-A999-8DEDB5374560}">
  <dimension ref="A3:C7"/>
  <sheetViews>
    <sheetView workbookViewId="0"/>
  </sheetViews>
  <sheetFormatPr defaultRowHeight="15" x14ac:dyDescent="0.25"/>
  <cols>
    <col min="1" max="1" width="13.140625" bestFit="1" customWidth="1"/>
    <col min="2" max="3" width="15.5703125" bestFit="1" customWidth="1"/>
  </cols>
  <sheetData>
    <row r="3" spans="1:3" x14ac:dyDescent="0.25">
      <c r="A3" s="31" t="s">
        <v>30</v>
      </c>
      <c r="B3" t="s">
        <v>27</v>
      </c>
      <c r="C3" t="s">
        <v>28</v>
      </c>
    </row>
    <row r="4" spans="1:3" x14ac:dyDescent="0.25">
      <c r="A4" s="32">
        <v>2</v>
      </c>
      <c r="B4" s="33">
        <v>13</v>
      </c>
      <c r="C4">
        <v>17</v>
      </c>
    </row>
    <row r="5" spans="1:3" x14ac:dyDescent="0.25">
      <c r="A5" s="32">
        <v>3</v>
      </c>
      <c r="B5" s="33">
        <v>1</v>
      </c>
      <c r="C5">
        <v>4</v>
      </c>
    </row>
    <row r="6" spans="1:3" x14ac:dyDescent="0.25">
      <c r="A6" s="32">
        <v>4</v>
      </c>
      <c r="B6" s="33">
        <v>9</v>
      </c>
      <c r="C6">
        <v>13</v>
      </c>
    </row>
    <row r="7" spans="1:3" x14ac:dyDescent="0.25">
      <c r="A7" s="32" t="s">
        <v>31</v>
      </c>
      <c r="B7" s="33">
        <v>23</v>
      </c>
      <c r="C7">
        <v>34</v>
      </c>
    </row>
  </sheetData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2294E-E653-4693-B5E6-C11D97D64A96}">
  <dimension ref="A1:V40"/>
  <sheetViews>
    <sheetView tabSelected="1" workbookViewId="0">
      <selection activeCell="L12" sqref="L12"/>
    </sheetView>
  </sheetViews>
  <sheetFormatPr defaultRowHeight="15" x14ac:dyDescent="0.25"/>
  <cols>
    <col min="2" max="3" width="10.42578125" bestFit="1" customWidth="1"/>
    <col min="5" max="7" width="11" customWidth="1"/>
    <col min="8" max="8" width="23.28515625" customWidth="1"/>
    <col min="11" max="11" width="13.28515625" customWidth="1"/>
    <col min="12" max="12" width="12.42578125" bestFit="1" customWidth="1"/>
  </cols>
  <sheetData>
    <row r="1" spans="1:20" x14ac:dyDescent="0.25">
      <c r="A1">
        <v>11</v>
      </c>
      <c r="B1">
        <v>2</v>
      </c>
      <c r="C1">
        <f>A1*B1</f>
        <v>22</v>
      </c>
      <c r="F1" t="s">
        <v>0</v>
      </c>
      <c r="L1" t="s">
        <v>24</v>
      </c>
      <c r="M1" t="s">
        <v>25</v>
      </c>
      <c r="O1">
        <v>4</v>
      </c>
    </row>
    <row r="2" spans="1:20" x14ac:dyDescent="0.25">
      <c r="A2">
        <v>3</v>
      </c>
      <c r="B2">
        <v>1</v>
      </c>
      <c r="C2">
        <f>A2*B2</f>
        <v>3</v>
      </c>
      <c r="F2" t="s">
        <v>1</v>
      </c>
      <c r="L2">
        <v>12</v>
      </c>
      <c r="M2">
        <f>L2/$O$1</f>
        <v>3</v>
      </c>
    </row>
    <row r="3" spans="1:20" x14ac:dyDescent="0.25">
      <c r="A3">
        <v>4</v>
      </c>
      <c r="B3">
        <v>3</v>
      </c>
      <c r="C3">
        <f>A3*B3</f>
        <v>12</v>
      </c>
      <c r="F3" t="s">
        <v>2</v>
      </c>
      <c r="L3">
        <v>16</v>
      </c>
      <c r="M3">
        <f t="shared" ref="M3:M5" si="0">L3/$O$1</f>
        <v>4</v>
      </c>
    </row>
    <row r="4" spans="1:20" x14ac:dyDescent="0.25">
      <c r="A4" t="s">
        <v>8</v>
      </c>
      <c r="B4" t="s">
        <v>9</v>
      </c>
      <c r="L4">
        <v>20</v>
      </c>
      <c r="M4">
        <f t="shared" si="0"/>
        <v>5</v>
      </c>
    </row>
    <row r="5" spans="1:20" x14ac:dyDescent="0.25">
      <c r="L5">
        <v>24</v>
      </c>
      <c r="M5">
        <f t="shared" si="0"/>
        <v>6</v>
      </c>
    </row>
    <row r="7" spans="1:20" x14ac:dyDescent="0.25">
      <c r="I7">
        <v>1</v>
      </c>
      <c r="J7" t="s">
        <v>3</v>
      </c>
    </row>
    <row r="8" spans="1:20" x14ac:dyDescent="0.25">
      <c r="I8">
        <v>2</v>
      </c>
      <c r="J8" t="s">
        <v>3</v>
      </c>
      <c r="R8" t="s">
        <v>16</v>
      </c>
    </row>
    <row r="9" spans="1:20" x14ac:dyDescent="0.25">
      <c r="F9">
        <f>pi*5</f>
        <v>15.700000000000001</v>
      </c>
      <c r="I9">
        <v>3</v>
      </c>
      <c r="J9" t="s">
        <v>3</v>
      </c>
    </row>
    <row r="10" spans="1:20" x14ac:dyDescent="0.25">
      <c r="I10">
        <v>4</v>
      </c>
      <c r="J10" t="s">
        <v>3</v>
      </c>
    </row>
    <row r="11" spans="1:20" x14ac:dyDescent="0.25">
      <c r="I11">
        <v>1</v>
      </c>
      <c r="J11" t="s">
        <v>3</v>
      </c>
      <c r="R11" t="s">
        <v>16</v>
      </c>
    </row>
    <row r="12" spans="1:20" x14ac:dyDescent="0.25">
      <c r="J12" t="s">
        <v>3</v>
      </c>
    </row>
    <row r="13" spans="1:20" x14ac:dyDescent="0.25">
      <c r="E13" t="s">
        <v>5</v>
      </c>
      <c r="F13" t="s">
        <v>6</v>
      </c>
      <c r="G13" t="s">
        <v>7</v>
      </c>
      <c r="J13" s="15" t="s">
        <v>3</v>
      </c>
    </row>
    <row r="14" spans="1:20" x14ac:dyDescent="0.25">
      <c r="E14">
        <v>2</v>
      </c>
      <c r="F14">
        <v>9</v>
      </c>
      <c r="G14" s="5">
        <f>SUM(E14,F14)</f>
        <v>11</v>
      </c>
      <c r="H14" s="4">
        <f>PRODUCT(E14:G14)</f>
        <v>198</v>
      </c>
      <c r="T14" t="s">
        <v>16</v>
      </c>
    </row>
    <row r="15" spans="1:20" x14ac:dyDescent="0.25">
      <c r="E15">
        <v>2</v>
      </c>
      <c r="F15">
        <v>4</v>
      </c>
      <c r="G15" s="5">
        <f>SUM(E15,F15)</f>
        <v>6</v>
      </c>
      <c r="H15" s="4">
        <f>PRODUCT(E15:G15)</f>
        <v>48</v>
      </c>
    </row>
    <row r="16" spans="1:20" x14ac:dyDescent="0.25">
      <c r="E16">
        <v>3</v>
      </c>
      <c r="F16">
        <v>1</v>
      </c>
      <c r="G16" s="5">
        <f>SUM(E16,F16)</f>
        <v>4</v>
      </c>
      <c r="H16" s="4">
        <f>PRODUCT(E16:G16)</f>
        <v>12</v>
      </c>
    </row>
    <row r="17" spans="2:22" ht="75" x14ac:dyDescent="0.25">
      <c r="E17">
        <v>4</v>
      </c>
      <c r="F17">
        <v>9</v>
      </c>
      <c r="G17" s="5">
        <f>SUM(E17,F17)</f>
        <v>13</v>
      </c>
      <c r="H17" s="14">
        <f>PRODUCT(E17:G17)</f>
        <v>468</v>
      </c>
      <c r="M17" s="6" t="s">
        <v>13</v>
      </c>
    </row>
    <row r="18" spans="2:22" x14ac:dyDescent="0.25">
      <c r="G18">
        <f>AVERAGE(G14:G17)</f>
        <v>8.5</v>
      </c>
      <c r="H18" s="4">
        <f>SUM(H14:H17)</f>
        <v>726</v>
      </c>
      <c r="T18">
        <v>3</v>
      </c>
      <c r="U18">
        <v>2</v>
      </c>
      <c r="V18">
        <f>SUM(haha, lala)</f>
        <v>5</v>
      </c>
    </row>
    <row r="19" spans="2:22" x14ac:dyDescent="0.25">
      <c r="J19">
        <f>SUM(E14:G17,G18,H14:H18)</f>
        <v>1528.5</v>
      </c>
    </row>
    <row r="20" spans="2:22" x14ac:dyDescent="0.25">
      <c r="N20">
        <v>3</v>
      </c>
      <c r="O20">
        <v>3</v>
      </c>
      <c r="P20">
        <f>PRODUCT(N20, O20)</f>
        <v>9</v>
      </c>
    </row>
    <row r="21" spans="2:22" x14ac:dyDescent="0.25">
      <c r="N21">
        <v>3</v>
      </c>
      <c r="O21">
        <v>2</v>
      </c>
      <c r="P21">
        <f>PRODUCT(N21, O21)</f>
        <v>6</v>
      </c>
    </row>
    <row r="22" spans="2:22" x14ac:dyDescent="0.25">
      <c r="K22" s="7" t="s">
        <v>14</v>
      </c>
      <c r="N22">
        <v>3</v>
      </c>
      <c r="O22">
        <v>8</v>
      </c>
      <c r="P22">
        <f t="shared" ref="P22" si="1">PRODUCT(N22, O22)</f>
        <v>24</v>
      </c>
    </row>
    <row r="23" spans="2:22" x14ac:dyDescent="0.25">
      <c r="L23" t="s">
        <v>4</v>
      </c>
    </row>
    <row r="24" spans="2:22" ht="15.75" thickBot="1" x14ac:dyDescent="0.3"/>
    <row r="25" spans="2:22" ht="15.75" thickTop="1" x14ac:dyDescent="0.25">
      <c r="B25" s="8">
        <v>37349</v>
      </c>
      <c r="C25" s="9">
        <v>37383</v>
      </c>
      <c r="D25" s="10">
        <f>C25-B25</f>
        <v>34</v>
      </c>
      <c r="F25" s="1"/>
    </row>
    <row r="26" spans="2:22" ht="15.75" thickBot="1" x14ac:dyDescent="0.3">
      <c r="B26" s="11">
        <v>8.3333333333333329E-2</v>
      </c>
      <c r="C26" s="12">
        <v>0.625</v>
      </c>
      <c r="D26" s="13">
        <f>C26-B26</f>
        <v>0.54166666666666663</v>
      </c>
      <c r="H26" s="14"/>
      <c r="J26" s="2"/>
      <c r="K26" t="s">
        <v>8</v>
      </c>
    </row>
    <row r="27" spans="2:22" ht="15.75" thickTop="1" x14ac:dyDescent="0.25">
      <c r="L27" t="s">
        <v>9</v>
      </c>
    </row>
    <row r="29" spans="2:22" x14ac:dyDescent="0.25">
      <c r="O29" t="s">
        <v>8</v>
      </c>
      <c r="P29" t="s">
        <v>9</v>
      </c>
      <c r="R29">
        <v>1</v>
      </c>
    </row>
    <row r="30" spans="2:22" x14ac:dyDescent="0.25">
      <c r="K30" t="s">
        <v>15</v>
      </c>
      <c r="R30">
        <v>2</v>
      </c>
    </row>
    <row r="31" spans="2:22" x14ac:dyDescent="0.25">
      <c r="H31" s="3">
        <v>2</v>
      </c>
      <c r="R31">
        <v>3</v>
      </c>
    </row>
    <row r="32" spans="2:22" x14ac:dyDescent="0.25">
      <c r="B32" s="14" t="s">
        <v>10</v>
      </c>
      <c r="C32" s="14" t="s">
        <v>11</v>
      </c>
      <c r="D32" s="14" t="s">
        <v>12</v>
      </c>
      <c r="H32" s="3">
        <v>4</v>
      </c>
      <c r="R32">
        <v>4</v>
      </c>
    </row>
    <row r="33" spans="3:18" x14ac:dyDescent="0.25">
      <c r="C33" t="str">
        <f>_xlfn.CONCAT(B32, C32, D32)</f>
        <v>haha bitches sup</v>
      </c>
      <c r="H33" s="3">
        <v>6</v>
      </c>
      <c r="R33">
        <v>5</v>
      </c>
    </row>
    <row r="34" spans="3:18" x14ac:dyDescent="0.25">
      <c r="H34" s="3">
        <v>8</v>
      </c>
      <c r="R34">
        <f>SUM(R29:R33)</f>
        <v>15</v>
      </c>
    </row>
    <row r="35" spans="3:18" x14ac:dyDescent="0.25">
      <c r="H35" s="3">
        <v>10</v>
      </c>
    </row>
    <row r="36" spans="3:18" x14ac:dyDescent="0.25">
      <c r="H36" s="3">
        <v>12</v>
      </c>
    </row>
    <row r="40" spans="3:18" x14ac:dyDescent="0.25">
      <c r="F40">
        <f>himanshi+pratham</f>
        <v>100</v>
      </c>
    </row>
  </sheetData>
  <phoneticPr fontId="1" type="noConversion"/>
  <conditionalFormatting sqref="H31:H3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E2F5F-B0C0-4570-A2B8-103F9CA1D82E}">
  <sheetPr>
    <tabColor theme="6" tint="-0.249977111117893"/>
  </sheetPr>
  <dimension ref="D37"/>
  <sheetViews>
    <sheetView workbookViewId="0"/>
  </sheetViews>
  <sheetFormatPr defaultRowHeight="15" x14ac:dyDescent="0.25"/>
  <sheetData>
    <row r="37" spans="4:4" x14ac:dyDescent="0.25">
      <c r="D37" t="s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8400B-17F8-4173-9A52-08CECCF917DD}">
  <dimension ref="A1:G24"/>
  <sheetViews>
    <sheetView workbookViewId="0"/>
  </sheetViews>
  <sheetFormatPr defaultRowHeight="15" x14ac:dyDescent="0.25"/>
  <cols>
    <col min="1" max="1" width="23" bestFit="1" customWidth="1"/>
    <col min="2" max="3" width="10.7109375" bestFit="1" customWidth="1"/>
    <col min="7" max="7" width="13.28515625" bestFit="1" customWidth="1"/>
  </cols>
  <sheetData>
    <row r="1" spans="1:7" x14ac:dyDescent="0.25">
      <c r="A1" t="s">
        <v>19</v>
      </c>
    </row>
    <row r="2" spans="1:7" x14ac:dyDescent="0.25">
      <c r="A2" t="s">
        <v>20</v>
      </c>
      <c r="B2" s="17">
        <v>875000</v>
      </c>
    </row>
    <row r="3" spans="1:7" x14ac:dyDescent="0.25">
      <c r="A3" t="s">
        <v>21</v>
      </c>
      <c r="B3" s="18">
        <v>2.75E-2</v>
      </c>
    </row>
    <row r="5" spans="1:7" x14ac:dyDescent="0.25">
      <c r="A5" t="s">
        <v>22</v>
      </c>
      <c r="B5" s="19">
        <f xml:space="preserve"> B2+(B2*B3)</f>
        <v>899062.5</v>
      </c>
    </row>
    <row r="6" spans="1:7" x14ac:dyDescent="0.25">
      <c r="F6" s="19"/>
    </row>
    <row r="7" spans="1:7" x14ac:dyDescent="0.25">
      <c r="C7" s="19">
        <f>B5</f>
        <v>899062.5</v>
      </c>
      <c r="E7" s="19"/>
    </row>
    <row r="8" spans="1:7" x14ac:dyDescent="0.25">
      <c r="B8" s="18">
        <v>0.01</v>
      </c>
      <c r="C8" s="19">
        <f t="dataTable" ref="C8:C24" dt2D="0" dtr="0" r1="B3"/>
        <v>883750</v>
      </c>
    </row>
    <row r="9" spans="1:7" x14ac:dyDescent="0.25">
      <c r="B9" s="18">
        <v>1.2500000000000001E-2</v>
      </c>
      <c r="C9" s="19">
        <v>885937.5</v>
      </c>
    </row>
    <row r="10" spans="1:7" x14ac:dyDescent="0.25">
      <c r="B10" s="18">
        <v>1.4999999999999999E-2</v>
      </c>
      <c r="C10" s="19">
        <v>888125</v>
      </c>
      <c r="G10" s="5"/>
    </row>
    <row r="11" spans="1:7" x14ac:dyDescent="0.25">
      <c r="B11" s="18">
        <v>1.7500000000000002E-2</v>
      </c>
      <c r="C11" s="19">
        <v>890312.5</v>
      </c>
      <c r="F11" s="16"/>
      <c r="G11" s="16"/>
    </row>
    <row r="12" spans="1:7" x14ac:dyDescent="0.25">
      <c r="B12" s="18">
        <v>0.02</v>
      </c>
      <c r="C12" s="19">
        <v>892500</v>
      </c>
      <c r="F12" s="16"/>
    </row>
    <row r="13" spans="1:7" x14ac:dyDescent="0.25">
      <c r="B13" s="18">
        <v>2.2499999999999999E-2</v>
      </c>
      <c r="C13" s="19">
        <v>894687.5</v>
      </c>
      <c r="F13" s="19"/>
    </row>
    <row r="14" spans="1:7" x14ac:dyDescent="0.25">
      <c r="B14" s="18">
        <v>2.5000000000000001E-2</v>
      </c>
      <c r="C14" s="19">
        <v>896875</v>
      </c>
      <c r="F14" s="16"/>
    </row>
    <row r="15" spans="1:7" x14ac:dyDescent="0.25">
      <c r="B15" s="18">
        <v>2.75E-2</v>
      </c>
      <c r="C15" s="19">
        <v>899062.5</v>
      </c>
      <c r="F15" s="16"/>
    </row>
    <row r="16" spans="1:7" x14ac:dyDescent="0.25">
      <c r="B16" s="18">
        <v>0.03</v>
      </c>
      <c r="C16" s="19">
        <v>901250</v>
      </c>
      <c r="F16" s="16"/>
    </row>
    <row r="17" spans="2:6" x14ac:dyDescent="0.25">
      <c r="B17" s="18">
        <v>3.2500000000000001E-2</v>
      </c>
      <c r="C17" s="19">
        <v>903437.5</v>
      </c>
      <c r="F17" s="16"/>
    </row>
    <row r="18" spans="2:6" x14ac:dyDescent="0.25">
      <c r="B18" s="18">
        <v>3.5000000000000003E-2</v>
      </c>
      <c r="C18" s="19">
        <v>905625</v>
      </c>
      <c r="F18" s="16"/>
    </row>
    <row r="19" spans="2:6" x14ac:dyDescent="0.25">
      <c r="B19" s="18">
        <v>3.7499999999999999E-2</v>
      </c>
      <c r="C19" s="19">
        <v>907812.5</v>
      </c>
      <c r="F19" s="16"/>
    </row>
    <row r="20" spans="2:6" x14ac:dyDescent="0.25">
      <c r="B20" s="18">
        <v>0.04</v>
      </c>
      <c r="C20" s="19">
        <v>910000</v>
      </c>
      <c r="F20" s="16"/>
    </row>
    <row r="21" spans="2:6" x14ac:dyDescent="0.25">
      <c r="B21" s="18">
        <v>4.2500000000000003E-2</v>
      </c>
      <c r="C21" s="19">
        <v>912187.5</v>
      </c>
      <c r="F21" s="16"/>
    </row>
    <row r="22" spans="2:6" x14ac:dyDescent="0.25">
      <c r="B22" s="18">
        <v>4.4999999999999998E-2</v>
      </c>
      <c r="C22" s="19">
        <v>914375</v>
      </c>
    </row>
    <row r="23" spans="2:6" x14ac:dyDescent="0.25">
      <c r="B23" s="18">
        <v>4.7500000000000001E-2</v>
      </c>
      <c r="C23" s="19">
        <v>916562.5</v>
      </c>
    </row>
    <row r="24" spans="2:6" x14ac:dyDescent="0.25">
      <c r="B24" s="18">
        <v>0.05</v>
      </c>
      <c r="C24" s="19">
        <v>918750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D1617-C4C3-493E-AE87-4FDB2261B6FC}">
  <dimension ref="A1:H24"/>
  <sheetViews>
    <sheetView workbookViewId="0"/>
  </sheetViews>
  <sheetFormatPr defaultRowHeight="15" x14ac:dyDescent="0.25"/>
  <cols>
    <col min="1" max="1" width="23" bestFit="1" customWidth="1"/>
    <col min="2" max="2" width="13.28515625" bestFit="1" customWidth="1"/>
  </cols>
  <sheetData>
    <row r="1" spans="1:8" x14ac:dyDescent="0.25">
      <c r="A1" t="s">
        <v>19</v>
      </c>
    </row>
    <row r="2" spans="1:8" x14ac:dyDescent="0.25">
      <c r="A2" t="s">
        <v>20</v>
      </c>
      <c r="B2" s="5">
        <v>975000</v>
      </c>
    </row>
    <row r="3" spans="1:8" x14ac:dyDescent="0.25">
      <c r="A3" t="s">
        <v>21</v>
      </c>
      <c r="B3" s="18">
        <v>2.75E-2</v>
      </c>
    </row>
    <row r="4" spans="1:8" x14ac:dyDescent="0.25">
      <c r="A4" t="s">
        <v>23</v>
      </c>
      <c r="B4" s="20">
        <v>0.1</v>
      </c>
    </row>
    <row r="5" spans="1:8" x14ac:dyDescent="0.25">
      <c r="A5" t="s">
        <v>22</v>
      </c>
      <c r="B5" s="21">
        <f xml:space="preserve"> B2 + (B2*B3) - (B2*B4)</f>
        <v>904312.5</v>
      </c>
    </row>
    <row r="7" spans="1:8" x14ac:dyDescent="0.25">
      <c r="B7" s="21">
        <f xml:space="preserve"> B5</f>
        <v>904312.5</v>
      </c>
      <c r="C7" s="20">
        <v>0.1</v>
      </c>
      <c r="D7" s="20">
        <v>0.15</v>
      </c>
      <c r="E7" s="20">
        <v>0.2</v>
      </c>
      <c r="F7" s="20">
        <v>0.25</v>
      </c>
      <c r="G7" s="20">
        <v>0.3</v>
      </c>
      <c r="H7" s="20">
        <v>0.35</v>
      </c>
    </row>
    <row r="8" spans="1:8" x14ac:dyDescent="0.25">
      <c r="B8" s="18">
        <v>0.01</v>
      </c>
      <c r="C8">
        <f t="dataTable" ref="C8:H24" dt2D="1" dtr="1" r1="B4" r2="B3"/>
        <v>887250</v>
      </c>
      <c r="D8">
        <v>838500</v>
      </c>
      <c r="E8">
        <v>789750</v>
      </c>
      <c r="F8">
        <v>741000</v>
      </c>
      <c r="G8">
        <v>692250</v>
      </c>
      <c r="H8">
        <v>643500</v>
      </c>
    </row>
    <row r="9" spans="1:8" x14ac:dyDescent="0.25">
      <c r="B9" s="18">
        <v>1.2500000000000001E-2</v>
      </c>
      <c r="C9">
        <v>889687.5</v>
      </c>
      <c r="D9">
        <v>840937.5</v>
      </c>
      <c r="E9">
        <v>792187.5</v>
      </c>
      <c r="F9">
        <v>743437.5</v>
      </c>
      <c r="G9">
        <v>694687.5</v>
      </c>
      <c r="H9">
        <v>645937.5</v>
      </c>
    </row>
    <row r="10" spans="1:8" x14ac:dyDescent="0.25">
      <c r="B10" s="18">
        <v>1.4999999999999999E-2</v>
      </c>
      <c r="C10">
        <v>892125</v>
      </c>
      <c r="D10">
        <v>843375</v>
      </c>
      <c r="E10">
        <v>794625</v>
      </c>
      <c r="F10">
        <v>745875</v>
      </c>
      <c r="G10">
        <v>697125</v>
      </c>
      <c r="H10">
        <v>648375</v>
      </c>
    </row>
    <row r="11" spans="1:8" x14ac:dyDescent="0.25">
      <c r="B11" s="18">
        <v>1.7500000000000002E-2</v>
      </c>
      <c r="C11">
        <v>894562.5</v>
      </c>
      <c r="D11">
        <v>845812.5</v>
      </c>
      <c r="E11">
        <v>797062.5</v>
      </c>
      <c r="F11">
        <v>748312.5</v>
      </c>
      <c r="G11">
        <v>699562.5</v>
      </c>
      <c r="H11">
        <v>650812.5</v>
      </c>
    </row>
    <row r="12" spans="1:8" x14ac:dyDescent="0.25">
      <c r="B12" s="18">
        <v>0.02</v>
      </c>
      <c r="C12">
        <v>897000</v>
      </c>
      <c r="D12">
        <v>848250</v>
      </c>
      <c r="E12">
        <v>799500</v>
      </c>
      <c r="F12">
        <v>750750</v>
      </c>
      <c r="G12">
        <v>702000</v>
      </c>
      <c r="H12">
        <v>653250</v>
      </c>
    </row>
    <row r="13" spans="1:8" x14ac:dyDescent="0.25">
      <c r="B13" s="18">
        <v>2.2499999999999999E-2</v>
      </c>
      <c r="C13">
        <v>899437.5</v>
      </c>
      <c r="D13">
        <v>850687.5</v>
      </c>
      <c r="E13">
        <v>801937.5</v>
      </c>
      <c r="F13">
        <v>753187.5</v>
      </c>
      <c r="G13">
        <v>704437.5</v>
      </c>
      <c r="H13">
        <v>655687.5</v>
      </c>
    </row>
    <row r="14" spans="1:8" x14ac:dyDescent="0.25">
      <c r="B14" s="18">
        <v>2.5000000000000001E-2</v>
      </c>
      <c r="C14">
        <v>901875</v>
      </c>
      <c r="D14">
        <v>853125</v>
      </c>
      <c r="E14">
        <v>804375</v>
      </c>
      <c r="F14">
        <v>755625</v>
      </c>
      <c r="G14">
        <v>706875</v>
      </c>
      <c r="H14">
        <v>658125</v>
      </c>
    </row>
    <row r="15" spans="1:8" x14ac:dyDescent="0.25">
      <c r="B15" s="18">
        <v>2.75E-2</v>
      </c>
      <c r="C15">
        <v>904312.5</v>
      </c>
      <c r="D15">
        <v>855562.5</v>
      </c>
      <c r="E15">
        <v>806812.5</v>
      </c>
      <c r="F15">
        <v>758062.5</v>
      </c>
      <c r="G15">
        <v>709312.5</v>
      </c>
      <c r="H15">
        <v>660562.5</v>
      </c>
    </row>
    <row r="16" spans="1:8" x14ac:dyDescent="0.25">
      <c r="B16" s="18">
        <v>0.03</v>
      </c>
      <c r="C16">
        <v>906750</v>
      </c>
      <c r="D16">
        <v>858000</v>
      </c>
      <c r="E16">
        <v>809250</v>
      </c>
      <c r="F16">
        <v>760500</v>
      </c>
      <c r="G16">
        <v>711750</v>
      </c>
      <c r="H16">
        <v>663000</v>
      </c>
    </row>
    <row r="17" spans="2:8" x14ac:dyDescent="0.25">
      <c r="B17" s="18">
        <v>3.2500000000000001E-2</v>
      </c>
      <c r="C17">
        <v>909187.5</v>
      </c>
      <c r="D17">
        <v>860437.5</v>
      </c>
      <c r="E17">
        <v>811687.5</v>
      </c>
      <c r="F17">
        <v>762937.5</v>
      </c>
      <c r="G17">
        <v>714187.5</v>
      </c>
      <c r="H17">
        <v>665437.5</v>
      </c>
    </row>
    <row r="18" spans="2:8" x14ac:dyDescent="0.25">
      <c r="B18" s="18">
        <v>3.5000000000000003E-2</v>
      </c>
      <c r="C18">
        <v>911625</v>
      </c>
      <c r="D18">
        <v>862875</v>
      </c>
      <c r="E18">
        <v>814125</v>
      </c>
      <c r="F18">
        <v>765375</v>
      </c>
      <c r="G18">
        <v>716625</v>
      </c>
      <c r="H18">
        <v>667875</v>
      </c>
    </row>
    <row r="19" spans="2:8" x14ac:dyDescent="0.25">
      <c r="B19" s="18">
        <v>3.7499999999999999E-2</v>
      </c>
      <c r="C19">
        <v>914062.5</v>
      </c>
      <c r="D19">
        <v>865312.5</v>
      </c>
      <c r="E19">
        <v>816562.5</v>
      </c>
      <c r="F19">
        <v>767812.5</v>
      </c>
      <c r="G19">
        <v>719062.5</v>
      </c>
      <c r="H19">
        <v>670312.5</v>
      </c>
    </row>
    <row r="20" spans="2:8" x14ac:dyDescent="0.25">
      <c r="B20" s="18">
        <v>0.04</v>
      </c>
      <c r="C20">
        <v>916500</v>
      </c>
      <c r="D20">
        <v>867750</v>
      </c>
      <c r="E20">
        <v>819000</v>
      </c>
      <c r="F20">
        <v>770250</v>
      </c>
      <c r="G20">
        <v>721500</v>
      </c>
      <c r="H20">
        <v>672750</v>
      </c>
    </row>
    <row r="21" spans="2:8" x14ac:dyDescent="0.25">
      <c r="B21" s="18">
        <v>4.2500000000000003E-2</v>
      </c>
      <c r="C21">
        <v>918937.5</v>
      </c>
      <c r="D21">
        <v>870187.5</v>
      </c>
      <c r="E21">
        <v>821437.5</v>
      </c>
      <c r="F21">
        <v>772687.5</v>
      </c>
      <c r="G21">
        <v>723937.5</v>
      </c>
      <c r="H21">
        <v>675187.5</v>
      </c>
    </row>
    <row r="22" spans="2:8" x14ac:dyDescent="0.25">
      <c r="B22" s="18">
        <v>4.4999999999999998E-2</v>
      </c>
      <c r="C22">
        <v>921375</v>
      </c>
      <c r="D22">
        <v>872625</v>
      </c>
      <c r="E22">
        <v>823875</v>
      </c>
      <c r="F22">
        <v>775125</v>
      </c>
      <c r="G22">
        <v>726375</v>
      </c>
      <c r="H22">
        <v>677625</v>
      </c>
    </row>
    <row r="23" spans="2:8" x14ac:dyDescent="0.25">
      <c r="B23" s="18">
        <v>4.7500000000000001E-2</v>
      </c>
      <c r="C23">
        <v>923812.5</v>
      </c>
      <c r="D23">
        <v>875062.5</v>
      </c>
      <c r="E23">
        <v>826312.5</v>
      </c>
      <c r="F23">
        <v>777562.5</v>
      </c>
      <c r="G23">
        <v>728812.5</v>
      </c>
      <c r="H23">
        <v>680062.5</v>
      </c>
    </row>
    <row r="24" spans="2:8" x14ac:dyDescent="0.25">
      <c r="B24" s="18">
        <v>0.05</v>
      </c>
      <c r="C24">
        <v>926250</v>
      </c>
      <c r="D24">
        <v>877500</v>
      </c>
      <c r="E24">
        <v>828750</v>
      </c>
      <c r="F24">
        <v>780000</v>
      </c>
      <c r="G24">
        <v>731250</v>
      </c>
      <c r="H24">
        <v>682500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FA23-EAAA-41AF-95FA-8EC9A972AC6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06AD5-6680-45D4-889A-39B5EC9FC43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689E3-51DD-4C4F-B2C6-6BD029336A2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1264-54DC-46F7-86D9-3AF71B47DD6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67B40-1B9A-4CF1-B05C-008FCC88CC6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93E24-69E9-468B-823B-61ADD86EA61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90502-0462-4D21-A16B-28E43E1DD74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B2B0-C77A-4829-A25C-71759BD1FAC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19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24" baseType="lpstr">
      <vt:lpstr>Sheet1</vt:lpstr>
      <vt:lpstr>Sheet3</vt:lpstr>
      <vt:lpstr>Sheet4</vt:lpstr>
      <vt:lpstr>Sheet5</vt:lpstr>
      <vt:lpstr>Sheet15</vt:lpstr>
      <vt:lpstr>Sheet16</vt:lpstr>
      <vt:lpstr>Sheet17</vt:lpstr>
      <vt:lpstr>Sheet2</vt:lpstr>
      <vt:lpstr>Sheet14</vt:lpstr>
      <vt:lpstr>If-Anaylisis</vt:lpstr>
      <vt:lpstr>What-If Analysis 2 vars</vt:lpstr>
      <vt:lpstr>Sheet6</vt:lpstr>
      <vt:lpstr>Sheet7</vt:lpstr>
      <vt:lpstr>Sheet8</vt:lpstr>
      <vt:lpstr>Sheet9</vt:lpstr>
      <vt:lpstr>Sheet10</vt:lpstr>
      <vt:lpstr>Sheet13</vt:lpstr>
      <vt:lpstr>Sheet11</vt:lpstr>
      <vt:lpstr>Sheet12</vt:lpstr>
      <vt:lpstr>Chart1</vt:lpstr>
      <vt:lpstr>haha</vt:lpstr>
      <vt:lpstr>hey_hey</vt:lpstr>
      <vt:lpstr>hey_hey_bitches</vt:lpstr>
      <vt:lpstr>lala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 KJ</dc:creator>
  <cp:keywords/>
  <dc:description/>
  <cp:lastModifiedBy>P KJ</cp:lastModifiedBy>
  <cp:revision/>
  <dcterms:created xsi:type="dcterms:W3CDTF">2023-06-15T17:39:26Z</dcterms:created>
  <dcterms:modified xsi:type="dcterms:W3CDTF">2023-06-29T21:36:26Z</dcterms:modified>
  <cp:category/>
  <cp:contentStatus/>
</cp:coreProperties>
</file>