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20" windowWidth="19620" windowHeight="8472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SECCIÓN_SINDICAL_REAL.ACCDB_1" localSheetId="0" hidden="1">Hoja1!$B$2:$BH$186</definedName>
  </definedNames>
  <calcPr calcId="125725"/>
</workbook>
</file>

<file path=xl/calcChain.xml><?xml version="1.0" encoding="utf-8"?>
<calcChain xmlns="http://schemas.openxmlformats.org/spreadsheetml/2006/main">
  <c r="A43" i="1"/>
  <c r="A42"/>
  <c r="A41"/>
  <c r="A38"/>
  <c r="A37"/>
  <c r="A36"/>
  <c r="A35"/>
  <c r="A33"/>
  <c r="A30"/>
  <c r="A29"/>
  <c r="A26"/>
  <c r="A25"/>
  <c r="A23"/>
  <c r="A22"/>
  <c r="A21"/>
  <c r="A19"/>
  <c r="A18"/>
  <c r="A17"/>
  <c r="A16"/>
  <c r="A15"/>
  <c r="A11"/>
  <c r="A10"/>
  <c r="A7"/>
  <c r="A6"/>
  <c r="A5"/>
  <c r="A4"/>
  <c r="A3"/>
  <c r="A2"/>
  <c r="AG1"/>
  <c r="A31" s="1"/>
  <c r="AF1"/>
  <c r="AE1"/>
  <c r="AB1"/>
  <c r="H1"/>
  <c r="A1"/>
  <c r="B1" s="1"/>
  <c r="A9" l="1"/>
  <c r="A14"/>
  <c r="A28"/>
  <c r="A32"/>
  <c r="A8"/>
  <c r="A13"/>
  <c r="A27"/>
</calcChain>
</file>

<file path=xl/connections.xml><?xml version="1.0" encoding="utf-8"?>
<connections xmlns="http://schemas.openxmlformats.org/spreadsheetml/2006/main">
  <connection id="1" sourceFile="F:\BASE DE DATOS\DATOS\SECCIÓN SINDICAL REAL.ACCDB" keepAlive="1" name="SECCIÓN SINDICAL REAL4" type="5" refreshedVersion="3" background="1" saveData="1">
    <dbPr connection="Provider=Microsoft.ACE.OLEDB.12.0;User ID=Admin;Data Source=F:\BASE DE DATOS\DATOS\SECCIÓN SINDICAL REAL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rmr ORGANOS DE REPRESENTACIÓN - CCOO" commandType="3"/>
  </connection>
</connections>
</file>

<file path=xl/sharedStrings.xml><?xml version="1.0" encoding="utf-8"?>
<sst xmlns="http://schemas.openxmlformats.org/spreadsheetml/2006/main" count="5165" uniqueCount="2249">
  <si>
    <t>miglesias@servicios.ccoo.es</t>
  </si>
  <si>
    <t>Candidato</t>
  </si>
  <si>
    <t>COM_EMP</t>
  </si>
  <si>
    <t>Centro_censo</t>
  </si>
  <si>
    <t>ENTIDAD</t>
  </si>
  <si>
    <t>cd_prov_censo</t>
  </si>
  <si>
    <t>Provincias.PROVINCIA</t>
  </si>
  <si>
    <t>Id</t>
  </si>
  <si>
    <t>comunidad</t>
  </si>
  <si>
    <t>Cargo_Com_Emp</t>
  </si>
  <si>
    <t>COM_SEG_SAL</t>
  </si>
  <si>
    <t>Cargo_Com_Seg_Sal</t>
  </si>
  <si>
    <t>COM-GES</t>
  </si>
  <si>
    <t>EJE_ENT</t>
  </si>
  <si>
    <t>Cargo_Eje_Ent</t>
  </si>
  <si>
    <t>EJE_PRO</t>
  </si>
  <si>
    <t>COM_OPE</t>
  </si>
  <si>
    <t>DEL_SIND</t>
  </si>
  <si>
    <t>1-C</t>
  </si>
  <si>
    <t>2-C</t>
  </si>
  <si>
    <t>3-C</t>
  </si>
  <si>
    <t>4-C</t>
  </si>
  <si>
    <t>5-C</t>
  </si>
  <si>
    <t>COM_CON_PLA_PEN</t>
  </si>
  <si>
    <t>Cargo_CCPP</t>
  </si>
  <si>
    <t>n_emp</t>
  </si>
  <si>
    <t>DNI</t>
  </si>
  <si>
    <t>TITULARES.NOMBRE</t>
  </si>
  <si>
    <t>APELL1</t>
  </si>
  <si>
    <t>ESTADO</t>
  </si>
  <si>
    <t>CRE_HOR</t>
  </si>
  <si>
    <t>HORAS_CEDIDAS</t>
  </si>
  <si>
    <t>TOTAL_HORAS</t>
  </si>
  <si>
    <t>CESIÓN_SINDICATO</t>
  </si>
  <si>
    <t>DETALLE_CESIÓN_SINDICATO</t>
  </si>
  <si>
    <t>OFICINA</t>
  </si>
  <si>
    <t>Oficina_Física</t>
  </si>
  <si>
    <t>OFICINAS.NOMBRE</t>
  </si>
  <si>
    <t>DT</t>
  </si>
  <si>
    <t>POBLACION</t>
  </si>
  <si>
    <t>OFICINAS.PROVINCIA</t>
  </si>
  <si>
    <t>correo_interno_cajamar</t>
  </si>
  <si>
    <t>correo_externo_cajamar</t>
  </si>
  <si>
    <t>correo_externo_propio</t>
  </si>
  <si>
    <t>F Antig</t>
  </si>
  <si>
    <t>Antigüedad</t>
  </si>
  <si>
    <t>FECHNAC</t>
  </si>
  <si>
    <t>Edad</t>
  </si>
  <si>
    <t>NIVEL</t>
  </si>
  <si>
    <t>Fec_Cat_Prof</t>
  </si>
  <si>
    <t>TELEFONO</t>
  </si>
  <si>
    <t>AFI</t>
  </si>
  <si>
    <t>SEXO</t>
  </si>
  <si>
    <t>SOC</t>
  </si>
  <si>
    <t>DELEGADO</t>
  </si>
  <si>
    <t>Fec_Cen</t>
  </si>
  <si>
    <t>SITUACIÓN</t>
  </si>
  <si>
    <t>OBSERVACIONES</t>
  </si>
  <si>
    <t>FBAJACAJA</t>
  </si>
  <si>
    <t>ENT_ORI</t>
  </si>
  <si>
    <t>CA01</t>
  </si>
  <si>
    <t>A01</t>
  </si>
  <si>
    <t>ALICANTE</t>
  </si>
  <si>
    <t>3045</t>
  </si>
  <si>
    <t>03</t>
  </si>
  <si>
    <t>10</t>
  </si>
  <si>
    <t>COMUNIDAD VALENCIANA</t>
  </si>
  <si>
    <t>053148</t>
  </si>
  <si>
    <t>30827848M</t>
  </si>
  <si>
    <t>SILVIA RAQUEL</t>
  </si>
  <si>
    <t>SAINZ GARCIA</t>
  </si>
  <si>
    <t>ALTA</t>
  </si>
  <si>
    <t>2652</t>
  </si>
  <si>
    <t>L'ALFAS DEL PI-MADRID</t>
  </si>
  <si>
    <t>GC52</t>
  </si>
  <si>
    <t>ALBIR- ALFAZ DEL P</t>
  </si>
  <si>
    <t>SILVIA RAQUEL SAINZ GARCIA</t>
  </si>
  <si>
    <t>silvia.sainz@hotmail.es</t>
  </si>
  <si>
    <t>Grupo II - Nivel 8</t>
  </si>
  <si>
    <t>966885706/636935496</t>
  </si>
  <si>
    <t>COMFIA</t>
  </si>
  <si>
    <t>M</t>
  </si>
  <si>
    <t>ND</t>
  </si>
  <si>
    <t>CA03</t>
  </si>
  <si>
    <t>3029</t>
  </si>
  <si>
    <t>047047</t>
  </si>
  <si>
    <t>44756294L</t>
  </si>
  <si>
    <t>AGUSTIN</t>
  </si>
  <si>
    <t>PADILLA RIOS</t>
  </si>
  <si>
    <t>7241</t>
  </si>
  <si>
    <t>PETRER-GABRIEL PAYA</t>
  </si>
  <si>
    <t>GC51</t>
  </si>
  <si>
    <t>PETRER</t>
  </si>
  <si>
    <t>AGUSTIN PADILLA RIOS</t>
  </si>
  <si>
    <t>apadilla@caixapetrer.es</t>
  </si>
  <si>
    <t>agus.elda@gmail.com</t>
  </si>
  <si>
    <t>Grupo II - Nivel 6</t>
  </si>
  <si>
    <t>6566875356</t>
  </si>
  <si>
    <t>H</t>
  </si>
  <si>
    <t>[Ana 25/03/2017: solicitada MODIFICACIÓN APLICATIVO, DUPLICA MARZO, SOLICITADA DEVOLUCIÓN]</t>
  </si>
  <si>
    <t>3058</t>
  </si>
  <si>
    <t>SECRETARIA</t>
  </si>
  <si>
    <t>DPRL</t>
  </si>
  <si>
    <t>ES14</t>
  </si>
  <si>
    <t>COORDINADORA ALICANTE</t>
  </si>
  <si>
    <t>021873</t>
  </si>
  <si>
    <t>52776625C</t>
  </si>
  <si>
    <t>MARIA DEL AMOR</t>
  </si>
  <si>
    <t>SOTOCA MINGUEZ</t>
  </si>
  <si>
    <t>9395</t>
  </si>
  <si>
    <t>2500</t>
  </si>
  <si>
    <t>Dirección Territorial Alicante</t>
  </si>
  <si>
    <t>DT01</t>
  </si>
  <si>
    <t>MARIA DEL AMOR SOTOCA MINGUEZ</t>
  </si>
  <si>
    <t>amor.sotoca@gmail.com;</t>
  </si>
  <si>
    <t>654484794/699068260 (55916) / 81873</t>
  </si>
  <si>
    <t>"EV</t>
  </si>
  <si>
    <t>RURALCAJA</t>
  </si>
  <si>
    <t>3105</t>
  </si>
  <si>
    <t>051824</t>
  </si>
  <si>
    <t>73991009D</t>
  </si>
  <si>
    <t>DOMINGO</t>
  </si>
  <si>
    <t>SANTAMARIA BERENGUER</t>
  </si>
  <si>
    <t>2638</t>
  </si>
  <si>
    <t>POLOP-SAGI BARBA</t>
  </si>
  <si>
    <t>GC56</t>
  </si>
  <si>
    <t>BENIDOM</t>
  </si>
  <si>
    <t>DOMINGO SANTAMARIA BERENGUER</t>
  </si>
  <si>
    <t>dsantamaria@caixacallosa.es</t>
  </si>
  <si>
    <t>dsberenguer@hotmail.com</t>
  </si>
  <si>
    <t>661744805/85518</t>
  </si>
  <si>
    <t>CA02</t>
  </si>
  <si>
    <t>A02</t>
  </si>
  <si>
    <t>INVI</t>
  </si>
  <si>
    <t>COORDINADORA ADJUNTA ALICANTE</t>
  </si>
  <si>
    <t>021945</t>
  </si>
  <si>
    <t>21505538D</t>
  </si>
  <si>
    <t>CECILIA ENCARNACION</t>
  </si>
  <si>
    <t>SAEZ MENCHACATORRE</t>
  </si>
  <si>
    <t>CECILIA ENCARNACION SAEZ MENCHACATORRE</t>
  </si>
  <si>
    <t>ceciliasaez@cajamar.com</t>
  </si>
  <si>
    <t>csmentxa@gmail.com</t>
  </si>
  <si>
    <t>667782987/81945/689408958(55020)</t>
  </si>
  <si>
    <t>053123</t>
  </si>
  <si>
    <t>21516687A</t>
  </si>
  <si>
    <t>MARIA JOSE</t>
  </si>
  <si>
    <t>OROZCO RAMON</t>
  </si>
  <si>
    <t>2656</t>
  </si>
  <si>
    <t>BENISSA-HORT DE BORDES</t>
  </si>
  <si>
    <t>ALTEA</t>
  </si>
  <si>
    <t>MARIA JOSE OROZCO RAMON</t>
  </si>
  <si>
    <t>mjrozco27@hotmail.com</t>
  </si>
  <si>
    <t>657088786</t>
  </si>
  <si>
    <t>051828</t>
  </si>
  <si>
    <t>25124467A</t>
  </si>
  <si>
    <t>JUAN BAUTISTA</t>
  </si>
  <si>
    <t>SOLBES FERRER</t>
  </si>
  <si>
    <t>2636</t>
  </si>
  <si>
    <t>CALLOSA D'EN SARRIA-AVDA. JAIME I</t>
  </si>
  <si>
    <t>CALLOSA</t>
  </si>
  <si>
    <t>JUAN BAUTISTA SOLBES FERRER</t>
  </si>
  <si>
    <t>Grupo II - Nivel 3</t>
  </si>
  <si>
    <t>696388982</t>
  </si>
  <si>
    <t>A03</t>
  </si>
  <si>
    <t>021866</t>
  </si>
  <si>
    <t>35321753D</t>
  </si>
  <si>
    <t>RODRIGUEZ FERNANDEZ</t>
  </si>
  <si>
    <t>2595</t>
  </si>
  <si>
    <t>JIJONA-AVDA. ALCOY</t>
  </si>
  <si>
    <t>mariajoserodriguez@cajamar.com;</t>
  </si>
  <si>
    <t>mrod71@gmail.com</t>
  </si>
  <si>
    <t>Grupo II - Nivel 4</t>
  </si>
  <si>
    <t>657-659-061</t>
  </si>
  <si>
    <t>CA04</t>
  </si>
  <si>
    <t>A04</t>
  </si>
  <si>
    <t>021878</t>
  </si>
  <si>
    <t>21506907K</t>
  </si>
  <si>
    <t>LORENA ISABEL</t>
  </si>
  <si>
    <t>MOYA LOPEZ</t>
  </si>
  <si>
    <t>2509</t>
  </si>
  <si>
    <t>SAN VICENTE-AVENIDA LIBERTAD</t>
  </si>
  <si>
    <t>LORENA ISABEL MOYA LOPEZ</t>
  </si>
  <si>
    <t>lorenaisabelmoya@cajamar.com</t>
  </si>
  <si>
    <t>lore.moya73@gmail.com</t>
  </si>
  <si>
    <t>Grupo II - Nivel 7</t>
  </si>
  <si>
    <t>607295269/965672380</t>
  </si>
  <si>
    <t>CA05</t>
  </si>
  <si>
    <t>A05</t>
  </si>
  <si>
    <t>021824</t>
  </si>
  <si>
    <t>22003440F</t>
  </si>
  <si>
    <t>ROSA</t>
  </si>
  <si>
    <t>SORIANO FENOLL</t>
  </si>
  <si>
    <t>2619</t>
  </si>
  <si>
    <t>ELCHE-PL. DE BAIX</t>
  </si>
  <si>
    <t>ROSA SORIANO FENOLL</t>
  </si>
  <si>
    <t>rosasoriano@cajamar.com</t>
  </si>
  <si>
    <t>CA06</t>
  </si>
  <si>
    <t>A06</t>
  </si>
  <si>
    <t>021912</t>
  </si>
  <si>
    <t>85085575L</t>
  </si>
  <si>
    <t>JUAN VICENTE</t>
  </si>
  <si>
    <t>SEGARRA BOLUFER</t>
  </si>
  <si>
    <t>2550</t>
  </si>
  <si>
    <t>PEDREGUER-MAESTRO SERRANO</t>
  </si>
  <si>
    <t>JUAN VICENTE SEGARRA BOLUFER</t>
  </si>
  <si>
    <t>Grupo II - Nivel 5</t>
  </si>
  <si>
    <t>CA07</t>
  </si>
  <si>
    <t>A07</t>
  </si>
  <si>
    <t>022656</t>
  </si>
  <si>
    <t>48305000D</t>
  </si>
  <si>
    <t>JOSE</t>
  </si>
  <si>
    <t>LLORET GARCIA</t>
  </si>
  <si>
    <t>2558</t>
  </si>
  <si>
    <t>FINESTRAT</t>
  </si>
  <si>
    <t>JOSE LLORET GARCIA</t>
  </si>
  <si>
    <t>joselloret@cajamar.com</t>
  </si>
  <si>
    <t>CA08</t>
  </si>
  <si>
    <t>A08</t>
  </si>
  <si>
    <t>021811</t>
  </si>
  <si>
    <t>21482694G</t>
  </si>
  <si>
    <t>CRISTINA</t>
  </si>
  <si>
    <t>NAVARRO VERGARA</t>
  </si>
  <si>
    <t>2592</t>
  </si>
  <si>
    <t>ALACANT-AVDA. CONDE LUMIARES</t>
  </si>
  <si>
    <t>CRISTINA NAVARRO VERGARA</t>
  </si>
  <si>
    <t>cristinanavarro@cajamar.com</t>
  </si>
  <si>
    <t>cristina.alicante@hotmail.es</t>
  </si>
  <si>
    <t>607690558/699072102/81811</t>
  </si>
  <si>
    <t>[Ana 20/10/2016: solicita modificación de la forma de pago por el sistema, se le informa de que tiene que devolver el recibo y pagar el mes de octubre a la federación].</t>
  </si>
  <si>
    <t>CA09</t>
  </si>
  <si>
    <t>A99</t>
  </si>
  <si>
    <t>LOLS</t>
  </si>
  <si>
    <t>021862</t>
  </si>
  <si>
    <t>21463102P</t>
  </si>
  <si>
    <t>JOSEFA PAZ</t>
  </si>
  <si>
    <t>GOMEZ IVORRA</t>
  </si>
  <si>
    <t>2526</t>
  </si>
  <si>
    <t>AGOST-AVDA. VIRGEN DE LA PAZ</t>
  </si>
  <si>
    <t>JOSEFA PAZ GOMEZ IVORRA</t>
  </si>
  <si>
    <t>CAB01</t>
  </si>
  <si>
    <t>AB01</t>
  </si>
  <si>
    <t>ALBACETE</t>
  </si>
  <si>
    <t>02</t>
  </si>
  <si>
    <t>07</t>
  </si>
  <si>
    <t>CASTILLA-LA MANCHA</t>
  </si>
  <si>
    <t>005084</t>
  </si>
  <si>
    <t>47054139A</t>
  </si>
  <si>
    <t>MARIA DOLORES</t>
  </si>
  <si>
    <t>JUAN OCHANDO</t>
  </si>
  <si>
    <t>3802</t>
  </si>
  <si>
    <t>ALBACETE-TESIFONTE GALLEGO</t>
  </si>
  <si>
    <t>DT06</t>
  </si>
  <si>
    <t>MARIA DOLORES JUAN OCHANDO</t>
  </si>
  <si>
    <t>606662664</t>
  </si>
  <si>
    <t>CAL01</t>
  </si>
  <si>
    <t>AL01</t>
  </si>
  <si>
    <t>ALMERÍA</t>
  </si>
  <si>
    <t>04</t>
  </si>
  <si>
    <t>ALMERIA</t>
  </si>
  <si>
    <t>01</t>
  </si>
  <si>
    <t>ANDALUCÍA</t>
  </si>
  <si>
    <t>PRESIDENTE</t>
  </si>
  <si>
    <t>ES03</t>
  </si>
  <si>
    <t>SECRETARÍA DE ACCIÓN SINDICAL</t>
  </si>
  <si>
    <t>AL</t>
  </si>
  <si>
    <t>000351</t>
  </si>
  <si>
    <t>27489968T</t>
  </si>
  <si>
    <t>JUAN MANUEL</t>
  </si>
  <si>
    <t>ABAD SALAS</t>
  </si>
  <si>
    <t>PARCIAL</t>
  </si>
  <si>
    <t>MIEMBRO COORD. SEC. FINANC. ANDALUZ</t>
  </si>
  <si>
    <t>0099</t>
  </si>
  <si>
    <t>SERVICIOS CENTRALES</t>
  </si>
  <si>
    <t>DT99</t>
  </si>
  <si>
    <t>JUAN MANUEL ABAD SALAS</t>
  </si>
  <si>
    <t>juan.abadsalas@cajamar.com;</t>
  </si>
  <si>
    <t>jmabad@servicios.ccoo.es</t>
  </si>
  <si>
    <t>630-990-641 (55444) (950182401 / 11572)</t>
  </si>
  <si>
    <t>CAJAMAR</t>
  </si>
  <si>
    <t>CAL02</t>
  </si>
  <si>
    <t>AL02</t>
  </si>
  <si>
    <t>ES05</t>
  </si>
  <si>
    <t>SECRETARÍA DE PREVISIÓN SOCIAL</t>
  </si>
  <si>
    <t>P-03</t>
  </si>
  <si>
    <t>001123</t>
  </si>
  <si>
    <t>27521609Q</t>
  </si>
  <si>
    <t>ANA MARIA</t>
  </si>
  <si>
    <t>TORRES GONZALEZ</t>
  </si>
  <si>
    <t>HUERCAL DE ALMERIA</t>
  </si>
  <si>
    <t>ANA MARIA TORRES GONZALEZ</t>
  </si>
  <si>
    <t>amtorres@cajamar.com;</t>
  </si>
  <si>
    <t>ana0359tg@gmail.com;</t>
  </si>
  <si>
    <t>655417717/683667376 (55569)/ 950084266</t>
  </si>
  <si>
    <t>CAL03</t>
  </si>
  <si>
    <t>AL03</t>
  </si>
  <si>
    <t>ES01</t>
  </si>
  <si>
    <t>SECRETARÍA GENERAL</t>
  </si>
  <si>
    <t>P-01</t>
  </si>
  <si>
    <t>SECRETARIO</t>
  </si>
  <si>
    <t>000480</t>
  </si>
  <si>
    <t>27516369C</t>
  </si>
  <si>
    <t>RODRIGO</t>
  </si>
  <si>
    <t>MUÑOZ RODRIGUEZ</t>
  </si>
  <si>
    <t>CONSEJO ESTATAL Y COSEFINA</t>
  </si>
  <si>
    <t>AGUADULCE - ALMERIA</t>
  </si>
  <si>
    <t>rodrigom@cajamar.com;</t>
  </si>
  <si>
    <t>rodmunrod@gmail.com;</t>
  </si>
  <si>
    <t>Grupo II - Nivel 2</t>
  </si>
  <si>
    <t>620-598-302 (55361) (950182401 / 12078)</t>
  </si>
  <si>
    <t>Miembro Ejecutiva Agrupación del Sector Financiero de CCOO
Miembro Consejo CCOO-servicios
Miembro Ejecutiva Agrupación del Sector Financiero Andalucía
Miembro Consejo CCOO-servicios Andalucía
Miembro Ejecutiva CCOO-servicios Almería</t>
  </si>
  <si>
    <t>CAL04</t>
  </si>
  <si>
    <t>AL04</t>
  </si>
  <si>
    <t>001132</t>
  </si>
  <si>
    <t>34839650D</t>
  </si>
  <si>
    <t>EVA MARIA</t>
  </si>
  <si>
    <t>GRANADOS RECHE</t>
  </si>
  <si>
    <t>0145</t>
  </si>
  <si>
    <t>FUENSANTA-HUERCAL DE ALMERIA</t>
  </si>
  <si>
    <t>DT02</t>
  </si>
  <si>
    <t>EL ALQUIAN</t>
  </si>
  <si>
    <t>EVA MARIA GRANADOS RECHE</t>
  </si>
  <si>
    <t>emgranados@cajamar.com</t>
  </si>
  <si>
    <t>evagra@sendo.jazztel.es</t>
  </si>
  <si>
    <t>693636235</t>
  </si>
  <si>
    <t>DELEGADO COMFIA</t>
  </si>
  <si>
    <t>CAL05</t>
  </si>
  <si>
    <t>AL05</t>
  </si>
  <si>
    <t>001226</t>
  </si>
  <si>
    <t>27528179P</t>
  </si>
  <si>
    <t>JOSE FRANCISCO</t>
  </si>
  <si>
    <t>CARCAMO MUÑOZ</t>
  </si>
  <si>
    <t>0132</t>
  </si>
  <si>
    <t>LA ALDEILLA-EL AGUILA</t>
  </si>
  <si>
    <t>SANTA MARIA DEL AGUILA</t>
  </si>
  <si>
    <t>jfcarcamo@cajamar.com</t>
  </si>
  <si>
    <t>joscara0902@gmail.com</t>
  </si>
  <si>
    <t>661420177</t>
  </si>
  <si>
    <t>CAL06</t>
  </si>
  <si>
    <t>AL06</t>
  </si>
  <si>
    <t>002737</t>
  </si>
  <si>
    <t>45594598L</t>
  </si>
  <si>
    <t>FRANCISCA</t>
  </si>
  <si>
    <t>BENAVIDES MARTINEZ</t>
  </si>
  <si>
    <t>0086</t>
  </si>
  <si>
    <t>ALMERIA-CALZADA DE CASTRO</t>
  </si>
  <si>
    <t>FRANCISCA BENAVIDES MARTINEZ</t>
  </si>
  <si>
    <t>manololara@ono.com; paqui13@ono.com</t>
  </si>
  <si>
    <t>619-580-997</t>
  </si>
  <si>
    <t>CAL07</t>
  </si>
  <si>
    <t>AL07</t>
  </si>
  <si>
    <t>000603</t>
  </si>
  <si>
    <t>27515296M</t>
  </si>
  <si>
    <t>SALVADOR</t>
  </si>
  <si>
    <t>RODRIGUEZ BENITEZ</t>
  </si>
  <si>
    <t>0025</t>
  </si>
  <si>
    <t>VELEZ RUBIO-LA PURISIMA</t>
  </si>
  <si>
    <t>VELEZ RUBIO</t>
  </si>
  <si>
    <t>SALVADOR RODRIGUEZ BENITEZ</t>
  </si>
  <si>
    <t>chirivelico@gmail.com;</t>
  </si>
  <si>
    <t>629-160-687</t>
  </si>
  <si>
    <t>CAL08</t>
  </si>
  <si>
    <t>AL08</t>
  </si>
  <si>
    <t>000572</t>
  </si>
  <si>
    <t>08905897K</t>
  </si>
  <si>
    <t>DULCENOMBRE</t>
  </si>
  <si>
    <t>LOZANO FERNANDEZ</t>
  </si>
  <si>
    <t>0041</t>
  </si>
  <si>
    <t>BALERMA</t>
  </si>
  <si>
    <t>EL EJIDO</t>
  </si>
  <si>
    <t>DULCENOMBRE LOZANO FERNANDEZ</t>
  </si>
  <si>
    <t>dlozano@cajamar.com</t>
  </si>
  <si>
    <t>dulcelozano572@hotmail.com;</t>
  </si>
  <si>
    <t>639068709</t>
  </si>
  <si>
    <t>CAL09</t>
  </si>
  <si>
    <t>AL09</t>
  </si>
  <si>
    <t>001546</t>
  </si>
  <si>
    <t>27530668J</t>
  </si>
  <si>
    <t>MATEO ANDRES</t>
  </si>
  <si>
    <t>0191</t>
  </si>
  <si>
    <t>VIATOR-LA JUAIDA</t>
  </si>
  <si>
    <t>MATEO ANDRES TORRES GONZALEZ</t>
  </si>
  <si>
    <t>matorres@cajamar.com</t>
  </si>
  <si>
    <t>mtg1546@gmail.com</t>
  </si>
  <si>
    <t>637733696/950306382</t>
  </si>
  <si>
    <t>CAL10</t>
  </si>
  <si>
    <t>AL10</t>
  </si>
  <si>
    <t>001543</t>
  </si>
  <si>
    <t>34851059X</t>
  </si>
  <si>
    <t>MARIA CONSUELO</t>
  </si>
  <si>
    <t>GONZALEZ DAVILA</t>
  </si>
  <si>
    <t>0126</t>
  </si>
  <si>
    <t>MOJACAR</t>
  </si>
  <si>
    <t>MARIA CONSUELO GONZALEZ DAVILA</t>
  </si>
  <si>
    <t>670860262</t>
  </si>
  <si>
    <t>CAL11</t>
  </si>
  <si>
    <t>AL11</t>
  </si>
  <si>
    <t>001521</t>
  </si>
  <si>
    <t>27262614R</t>
  </si>
  <si>
    <t>JOSE MARIA</t>
  </si>
  <si>
    <t>0066</t>
  </si>
  <si>
    <t>ALMERIA-ZAPILLO</t>
  </si>
  <si>
    <t>PECHINA</t>
  </si>
  <si>
    <t>JOSE MARIA ABAD SALAS</t>
  </si>
  <si>
    <t>CAL12</t>
  </si>
  <si>
    <t>AL12</t>
  </si>
  <si>
    <t>004999</t>
  </si>
  <si>
    <t>75249397K</t>
  </si>
  <si>
    <t>MARIA JESUS</t>
  </si>
  <si>
    <t>LOPEZ FERRER</t>
  </si>
  <si>
    <t>1003</t>
  </si>
  <si>
    <t>ALMERIA-MINAS DE GADOR</t>
  </si>
  <si>
    <t>MARIA JESUS LOPEZ FERRER</t>
  </si>
  <si>
    <t>CAL13</t>
  </si>
  <si>
    <t>AL13</t>
  </si>
  <si>
    <t>000624</t>
  </si>
  <si>
    <t>27531752Q</t>
  </si>
  <si>
    <t>INDALECIO MIGUEL</t>
  </si>
  <si>
    <t>FELICES GONZALEZ</t>
  </si>
  <si>
    <t>0038</t>
  </si>
  <si>
    <t>EL PARADOR-CTRA. ALICUN</t>
  </si>
  <si>
    <t>AGUADULCE</t>
  </si>
  <si>
    <t>INDALECIO MIGUEL FELICES GONZALEZ</t>
  </si>
  <si>
    <t>676839281</t>
  </si>
  <si>
    <t>15/04/2010 BAJA DEFINITIVA - IMPAGO</t>
  </si>
  <si>
    <t>CAL14</t>
  </si>
  <si>
    <t>AL14</t>
  </si>
  <si>
    <t>000617</t>
  </si>
  <si>
    <t>08911972R</t>
  </si>
  <si>
    <t>MARIA ANGELES</t>
  </si>
  <si>
    <t>RUIZ MUÑOZ</t>
  </si>
  <si>
    <t>0001</t>
  </si>
  <si>
    <t>ADRA-PLAZA AYUNTAMIENTO</t>
  </si>
  <si>
    <t>ADRA</t>
  </si>
  <si>
    <t>MARIA ANGELES RUIZ MUÑOZ</t>
  </si>
  <si>
    <t>mangels01@telefonica.net</t>
  </si>
  <si>
    <t>647-675-899</t>
  </si>
  <si>
    <t>CAL15</t>
  </si>
  <si>
    <t>AL15</t>
  </si>
  <si>
    <t>005027</t>
  </si>
  <si>
    <t>54097110Y</t>
  </si>
  <si>
    <t>ELISABET</t>
  </si>
  <si>
    <t>FERNANDEZ GARCIA</t>
  </si>
  <si>
    <t>0013</t>
  </si>
  <si>
    <t>BERJA-EL CRUCE</t>
  </si>
  <si>
    <t>BERJA</t>
  </si>
  <si>
    <t>ELISABET FERNANDEZ GARCIA</t>
  </si>
  <si>
    <t>elisabeta22@hotmail.es</t>
  </si>
  <si>
    <t>676083110</t>
  </si>
  <si>
    <t>12/04/2010  BAJA AFILIACION CORREO ELECTRONICO - COMENTADO POR TELEFONO 12/04/2010 - PROBLEMAS ECONOMICOS - RECUPERABLE.[17/05/2012 -  RECUPERADA POR ANTONIO CUEVAS]</t>
  </si>
  <si>
    <t>CAL16</t>
  </si>
  <si>
    <t>AL16</t>
  </si>
  <si>
    <t>000568</t>
  </si>
  <si>
    <t>27506389E</t>
  </si>
  <si>
    <t>JUAN FRANCISCO</t>
  </si>
  <si>
    <t>TERUEL MARTINEZ</t>
  </si>
  <si>
    <t>0030</t>
  </si>
  <si>
    <t>CANTORIA</t>
  </si>
  <si>
    <t>OLULA DEL RIO</t>
  </si>
  <si>
    <t>JUAN FRANCISCO TERUEL MARTINEZ</t>
  </si>
  <si>
    <t>jfteruel@cajamar.com</t>
  </si>
  <si>
    <t>950442060/676833017</t>
  </si>
  <si>
    <t>[Ana 27/02/2015: baja por motivos económicos]</t>
  </si>
  <si>
    <t>CAL17</t>
  </si>
  <si>
    <t>AL99</t>
  </si>
  <si>
    <t>SC</t>
  </si>
  <si>
    <t>ES22</t>
  </si>
  <si>
    <t>RELACIONES INSTITUCIONALES</t>
  </si>
  <si>
    <t>P-02</t>
  </si>
  <si>
    <t>000511</t>
  </si>
  <si>
    <t>27238680X</t>
  </si>
  <si>
    <t>GREGORIO</t>
  </si>
  <si>
    <t>SANCHEZ PRIETO</t>
  </si>
  <si>
    <t>GREGORIO SANCHEZ PRIETO</t>
  </si>
  <si>
    <t>gregoriosp@cajamar.com;</t>
  </si>
  <si>
    <t>gregoriosanchezprieto@gmail.com;</t>
  </si>
  <si>
    <t>676476062 (55451)/ 950210304</t>
  </si>
  <si>
    <t>CAL18</t>
  </si>
  <si>
    <t>ES04</t>
  </si>
  <si>
    <t>SECRETARÍA DE COMUNICACIÓN</t>
  </si>
  <si>
    <t>001627</t>
  </si>
  <si>
    <t>27270889L</t>
  </si>
  <si>
    <t>PATRICIO JOSE</t>
  </si>
  <si>
    <t>GALVEZ LOPEZ</t>
  </si>
  <si>
    <t>PATRICIO JOSE GALVEZ LOPEZ</t>
  </si>
  <si>
    <t>pjgalvez@cajamar.com;</t>
  </si>
  <si>
    <t>pjgalvez@servicios.ccoo.es</t>
  </si>
  <si>
    <t>950182402 / 609860542 / 660603227</t>
  </si>
  <si>
    <t>CAV01</t>
  </si>
  <si>
    <t>AV01</t>
  </si>
  <si>
    <t>ÁVILA</t>
  </si>
  <si>
    <t>05</t>
  </si>
  <si>
    <t>AVILA</t>
  </si>
  <si>
    <t>08</t>
  </si>
  <si>
    <t>CASTILLA Y LEÓN</t>
  </si>
  <si>
    <t>007117</t>
  </si>
  <si>
    <t>06548012G</t>
  </si>
  <si>
    <t>RODRIGUEZ RODRIGUEZ</t>
  </si>
  <si>
    <t>5305</t>
  </si>
  <si>
    <t>AREVALO</t>
  </si>
  <si>
    <t>DT09</t>
  </si>
  <si>
    <t>JOSE MARIA RODRIGUEZ RODRIGUEZ</t>
  </si>
  <si>
    <t>josemaria.rodriguezrodriguez@cajamar.com</t>
  </si>
  <si>
    <t>chemariro@msn.com</t>
  </si>
  <si>
    <t>678289386</t>
  </si>
  <si>
    <t>CB01</t>
  </si>
  <si>
    <t>B01</t>
  </si>
  <si>
    <t>BARCELONA</t>
  </si>
  <si>
    <t>09</t>
  </si>
  <si>
    <t>CATALUÑA</t>
  </si>
  <si>
    <t>Presidente</t>
  </si>
  <si>
    <t>ES18</t>
  </si>
  <si>
    <t>COORDINADOR CATALUNYA</t>
  </si>
  <si>
    <t>001685</t>
  </si>
  <si>
    <t>43429858Q</t>
  </si>
  <si>
    <t>FRANCISCO JAVIER</t>
  </si>
  <si>
    <t>VILLARONGA GARCIA</t>
  </si>
  <si>
    <t>0699</t>
  </si>
  <si>
    <t>Dirección Territorial Cataluña-Baleares</t>
  </si>
  <si>
    <t>DT05</t>
  </si>
  <si>
    <t>FRANCISCO JAVIER VILLARONGA GARCIA</t>
  </si>
  <si>
    <t>fjvillaronga@cajamar.com;</t>
  </si>
  <si>
    <t>xavi.villa@yahoo.es;</t>
  </si>
  <si>
    <t>699684985/638067068 (55331)</t>
  </si>
  <si>
    <t>BARCELONA SS.CC.</t>
  </si>
  <si>
    <t>0240</t>
  </si>
  <si>
    <t>001683</t>
  </si>
  <si>
    <t>52192977C</t>
  </si>
  <si>
    <t>MIGUEL ANGEL</t>
  </si>
  <si>
    <t>SEBASTIAN BLAZQUEZ</t>
  </si>
  <si>
    <t>8558</t>
  </si>
  <si>
    <t>0B08</t>
  </si>
  <si>
    <t>SC0240 VIRTUAL BARCELONA</t>
  </si>
  <si>
    <t>MIGUEL ANGEL SEBASTIAN BLAZQUEZ</t>
  </si>
  <si>
    <t>msebastianblazquez@cajamar.es</t>
  </si>
  <si>
    <t>933533279</t>
  </si>
  <si>
    <t>CB02</t>
  </si>
  <si>
    <t>B02</t>
  </si>
  <si>
    <t>001455</t>
  </si>
  <si>
    <t>33907645X</t>
  </si>
  <si>
    <t>ANA</t>
  </si>
  <si>
    <t>TORRES MAYER</t>
  </si>
  <si>
    <t>0505</t>
  </si>
  <si>
    <t>TERRASSA-CENTRE</t>
  </si>
  <si>
    <t>SABADELL</t>
  </si>
  <si>
    <t>ANA TORRES MAYER</t>
  </si>
  <si>
    <t>ana.torresmayer@cajamar.com</t>
  </si>
  <si>
    <t>cusitorres@gmail.com</t>
  </si>
  <si>
    <t>666751496</t>
  </si>
  <si>
    <t>CB03</t>
  </si>
  <si>
    <t>B03</t>
  </si>
  <si>
    <t>Secretaria</t>
  </si>
  <si>
    <t>001472</t>
  </si>
  <si>
    <t>34750229N</t>
  </si>
  <si>
    <t>MARIA FELIPA</t>
  </si>
  <si>
    <t>PALOMO CARRILLO</t>
  </si>
  <si>
    <t>0544</t>
  </si>
  <si>
    <t>SABADELL-SOL I PADRIS</t>
  </si>
  <si>
    <t>marifepalomo@cajamar.com</t>
  </si>
  <si>
    <t>ANALISIS GESTION (COORD)</t>
  </si>
  <si>
    <t>CB04</t>
  </si>
  <si>
    <t>B04</t>
  </si>
  <si>
    <t>002182</t>
  </si>
  <si>
    <t>39166461Z</t>
  </si>
  <si>
    <t>ROS VILLALPANDO</t>
  </si>
  <si>
    <t>0583</t>
  </si>
  <si>
    <t>MOLLET-MERCAT</t>
  </si>
  <si>
    <t>TERRASSA</t>
  </si>
  <si>
    <t>JOSE ROS VILLALPANDO</t>
  </si>
  <si>
    <t>'rospevi@hotmail.com';</t>
  </si>
  <si>
    <t>657-336-364</t>
  </si>
  <si>
    <t>CB07</t>
  </si>
  <si>
    <t>B05</t>
  </si>
  <si>
    <t>004052</t>
  </si>
  <si>
    <t>46761449B</t>
  </si>
  <si>
    <t>ALVAREZ PEREZ</t>
  </si>
  <si>
    <t>0528</t>
  </si>
  <si>
    <t>L'HOSPITALET-COLLBLANC</t>
  </si>
  <si>
    <t>HOSPITALET DE LLOBREGAT</t>
  </si>
  <si>
    <t>CRISTINA ALVAREZ PEREZ</t>
  </si>
  <si>
    <t>crisalvarez76@hotmail.com</t>
  </si>
  <si>
    <t>646-747979</t>
  </si>
  <si>
    <t>CBU01</t>
  </si>
  <si>
    <t>BU01</t>
  </si>
  <si>
    <t>BURGOS</t>
  </si>
  <si>
    <t>006927</t>
  </si>
  <si>
    <t>71267111R</t>
  </si>
  <si>
    <t>FRANCO MELGOSA</t>
  </si>
  <si>
    <t>5601</t>
  </si>
  <si>
    <t>BURGOS-AV. DE LA PAZ</t>
  </si>
  <si>
    <t>RODRIGO FRANCO MELGOSA</t>
  </si>
  <si>
    <t>ro.francomelgosa@ono.com;</t>
  </si>
  <si>
    <t>695923461</t>
  </si>
  <si>
    <t>CC01</t>
  </si>
  <si>
    <t>C01</t>
  </si>
  <si>
    <t>CORUÑA, A</t>
  </si>
  <si>
    <t>15</t>
  </si>
  <si>
    <t>A CORUÑA</t>
  </si>
  <si>
    <t>12</t>
  </si>
  <si>
    <t>GALICIA</t>
  </si>
  <si>
    <t>005950</t>
  </si>
  <si>
    <t>52939227N</t>
  </si>
  <si>
    <t>DARIO</t>
  </si>
  <si>
    <t>ARUFE RIAL</t>
  </si>
  <si>
    <t>6601</t>
  </si>
  <si>
    <t>ORENSE-JUAN XXIII</t>
  </si>
  <si>
    <t>FERROL</t>
  </si>
  <si>
    <t>OURENSE</t>
  </si>
  <si>
    <t>DARIO ARUFE RIAL</t>
  </si>
  <si>
    <t>darioarufe@hotmail.com;</t>
  </si>
  <si>
    <t>669334064</t>
  </si>
  <si>
    <t>CCA01</t>
  </si>
  <si>
    <t>CÁDIZ</t>
  </si>
  <si>
    <t>11</t>
  </si>
  <si>
    <t>CADIZ</t>
  </si>
  <si>
    <t>ES17</t>
  </si>
  <si>
    <t>COORDINADOR ADJUNTO CÁDIZ</t>
  </si>
  <si>
    <t>003481</t>
  </si>
  <si>
    <t>31241474E</t>
  </si>
  <si>
    <t>MIGUEL ESTEBAN</t>
  </si>
  <si>
    <t>GOMEZ UCELAY</t>
  </si>
  <si>
    <t>FORMADOR COMFIA ANDALUCÍA</t>
  </si>
  <si>
    <t>VI11</t>
  </si>
  <si>
    <t>DT VIRTUAL CADIZ</t>
  </si>
  <si>
    <t>ALGECIRAS</t>
  </si>
  <si>
    <t>MIGUEL ESTEBAN GOMEZ UCELAY</t>
  </si>
  <si>
    <t>mgu3481@cajamar.com;</t>
  </si>
  <si>
    <t>627401311 /638667379(55566)/ 956656278</t>
  </si>
  <si>
    <t>CCA03</t>
  </si>
  <si>
    <t>004473</t>
  </si>
  <si>
    <t>44037604X</t>
  </si>
  <si>
    <t>MIGUEL</t>
  </si>
  <si>
    <t>LEAL ALVAREZ</t>
  </si>
  <si>
    <t>0765</t>
  </si>
  <si>
    <t>TARIFA</t>
  </si>
  <si>
    <t>DT07</t>
  </si>
  <si>
    <t>MIGUEL LEAL ALVAREZ</t>
  </si>
  <si>
    <t>CCA02</t>
  </si>
  <si>
    <t>005593</t>
  </si>
  <si>
    <t>31679753J</t>
  </si>
  <si>
    <t>JOSE ANTONIO</t>
  </si>
  <si>
    <t>NARVAEZ LOPEZ</t>
  </si>
  <si>
    <t>1801</t>
  </si>
  <si>
    <t>CADIZ-AV. ANA DE VIYA</t>
  </si>
  <si>
    <t>JEREZ DE LA FRONTERA</t>
  </si>
  <si>
    <t>JOSE ANTONIO NARVAEZ LOPEZ</t>
  </si>
  <si>
    <t>joseantonionarvaez@gmail.com;</t>
  </si>
  <si>
    <t>619038894</t>
  </si>
  <si>
    <t>CCE01</t>
  </si>
  <si>
    <t>CE01</t>
  </si>
  <si>
    <t>CEUTA</t>
  </si>
  <si>
    <t>51</t>
  </si>
  <si>
    <t>18</t>
  </si>
  <si>
    <t>003578</t>
  </si>
  <si>
    <t>45075744E</t>
  </si>
  <si>
    <t>AFRICA</t>
  </si>
  <si>
    <t>RUIZ DEL TORO</t>
  </si>
  <si>
    <t>0961</t>
  </si>
  <si>
    <t>AFRICA RUIZ DEL TORO</t>
  </si>
  <si>
    <t>956-508-929</t>
  </si>
  <si>
    <t>CCO01</t>
  </si>
  <si>
    <t>CO01</t>
  </si>
  <si>
    <t>CÓRDOBA</t>
  </si>
  <si>
    <t>14</t>
  </si>
  <si>
    <t>CORDOBA</t>
  </si>
  <si>
    <t>Delegado de Personal</t>
  </si>
  <si>
    <t>003897</t>
  </si>
  <si>
    <t>30826114L</t>
  </si>
  <si>
    <t>RAFAEL IVAN</t>
  </si>
  <si>
    <t>SANCHEZ JORDANO</t>
  </si>
  <si>
    <t>3402</t>
  </si>
  <si>
    <t>CORDOBA-RONDA DE LOS TEJARES</t>
  </si>
  <si>
    <t>MALAGA</t>
  </si>
  <si>
    <t>RAFAEL IVAN SANCHEZ JORDANO</t>
  </si>
  <si>
    <t>620-542756</t>
  </si>
  <si>
    <t>EV - SU MUJER EN B.SANTANDER -</t>
  </si>
  <si>
    <t>CCR01</t>
  </si>
  <si>
    <t>CR01</t>
  </si>
  <si>
    <t>CIUDAD REAL</t>
  </si>
  <si>
    <t>13</t>
  </si>
  <si>
    <t>002373</t>
  </si>
  <si>
    <t>45582674D</t>
  </si>
  <si>
    <t>MARIA ISELDA</t>
  </si>
  <si>
    <t>GODOY FRANCO</t>
  </si>
  <si>
    <t>4701</t>
  </si>
  <si>
    <t>CIUDAD REAL-JUAN II</t>
  </si>
  <si>
    <t>MARIA ISELDA GODOY FRANCO</t>
  </si>
  <si>
    <t>iseldagf@hotmail.com;</t>
  </si>
  <si>
    <t>687022277</t>
  </si>
  <si>
    <t>TRASLADO DE ALMERIA. REGRESA DESPUES DEL VERANO A ALMERIA</t>
  </si>
  <si>
    <t>CCS01</t>
  </si>
  <si>
    <t>CS01</t>
  </si>
  <si>
    <t>CASTELLÓN</t>
  </si>
  <si>
    <t>CASTELLON</t>
  </si>
  <si>
    <t>ES09</t>
  </si>
  <si>
    <t>SECRETARÍA DE FORMACIÓN</t>
  </si>
  <si>
    <t>021798</t>
  </si>
  <si>
    <t>21466278X</t>
  </si>
  <si>
    <t>ALICIA ASUNCION</t>
  </si>
  <si>
    <t>POMARES RAMON</t>
  </si>
  <si>
    <t>¿SECRETARIA DE ORGANIZACIÓN COMFIA CASTELLÓN?</t>
  </si>
  <si>
    <t>VI12</t>
  </si>
  <si>
    <t>DT VIRTUAL CASTELLON</t>
  </si>
  <si>
    <t>alicia.pomares@servicios.ccoo.es; aliciapomares@cajamar.com</t>
  </si>
  <si>
    <t>alicia.pomares@servicios.ccoo.es;</t>
  </si>
  <si>
    <t>615028316/683667377 (55568)/ 677495957</t>
  </si>
  <si>
    <t>Secretaria de Organización de Comfia Castellón</t>
  </si>
  <si>
    <t>3102</t>
  </si>
  <si>
    <t>057122</t>
  </si>
  <si>
    <t>52943928K</t>
  </si>
  <si>
    <t>MANUEL</t>
  </si>
  <si>
    <t>HERNANDEZ GOMEZ</t>
  </si>
  <si>
    <t>2821</t>
  </si>
  <si>
    <t>LA VALL D'UIXO-C/RAMON Y CAJAL</t>
  </si>
  <si>
    <t>GC55</t>
  </si>
  <si>
    <t>VALL D'UIXO, LA</t>
  </si>
  <si>
    <t>MANUEL HERNANDEZ GOMEZ</t>
  </si>
  <si>
    <t>964666148/615850186</t>
  </si>
  <si>
    <t>[Ana 08/05/2015:se da alta con datos de UAR]</t>
  </si>
  <si>
    <t>S.VICENTE FERRER VALL DE UXO</t>
  </si>
  <si>
    <t>3110</t>
  </si>
  <si>
    <t>057216</t>
  </si>
  <si>
    <t>53379156C</t>
  </si>
  <si>
    <t>MARIA LUISA</t>
  </si>
  <si>
    <t>BORT RUBERT</t>
  </si>
  <si>
    <t>2819</t>
  </si>
  <si>
    <t>SS.CC. CAIXA RURAL VILA-REAL</t>
  </si>
  <si>
    <t>GC57</t>
  </si>
  <si>
    <t>MARIA LUISA BORT RUBERT</t>
  </si>
  <si>
    <t>VILA-REAL</t>
  </si>
  <si>
    <t>CCS02</t>
  </si>
  <si>
    <t>CS02</t>
  </si>
  <si>
    <t>049111</t>
  </si>
  <si>
    <t>19012561W</t>
  </si>
  <si>
    <t>SONIA</t>
  </si>
  <si>
    <t>ABELLAN LLORENS</t>
  </si>
  <si>
    <t>7304</t>
  </si>
  <si>
    <t>CASTELLO-DR. MARAÑON</t>
  </si>
  <si>
    <t>DT11</t>
  </si>
  <si>
    <t>SONIA ABELLAN LLORENS</t>
  </si>
  <si>
    <t>sabellan @cajamar.com</t>
  </si>
  <si>
    <t>sonia_abellan@hotmail.com</t>
  </si>
  <si>
    <t>964200769/647633763</t>
  </si>
  <si>
    <t>058212</t>
  </si>
  <si>
    <t>53221564R</t>
  </si>
  <si>
    <t>CORONA ADSUARA</t>
  </si>
  <si>
    <t>2812</t>
  </si>
  <si>
    <t>VILA-REAL-PL. LLAURADOR</t>
  </si>
  <si>
    <t>SALVADOR CORONA ADSUARA</t>
  </si>
  <si>
    <t>corona_adsuara@hotmail.com</t>
  </si>
  <si>
    <t>619254911</t>
  </si>
  <si>
    <t>CCS03</t>
  </si>
  <si>
    <t>CS03</t>
  </si>
  <si>
    <t>021488</t>
  </si>
  <si>
    <t>18957602J</t>
  </si>
  <si>
    <t>LUIS</t>
  </si>
  <si>
    <t>ROYO RAMOS</t>
  </si>
  <si>
    <t>7463</t>
  </si>
  <si>
    <t>CASTELLO-ESQ. CHATELLERAULT</t>
  </si>
  <si>
    <t>LUIS ROYO RAMOS</t>
  </si>
  <si>
    <t>luisroyo@cajamar.com</t>
  </si>
  <si>
    <t>luisroyo100@hotmail.com</t>
  </si>
  <si>
    <t>627874869</t>
  </si>
  <si>
    <t>058220</t>
  </si>
  <si>
    <t>52946376P</t>
  </si>
  <si>
    <t>PILAR</t>
  </si>
  <si>
    <t>GOMEZ RUBERT</t>
  </si>
  <si>
    <t>PILAR GOMEZ RUBERT</t>
  </si>
  <si>
    <t>CS04</t>
  </si>
  <si>
    <t>058206</t>
  </si>
  <si>
    <t>52940452H</t>
  </si>
  <si>
    <t>SERGIO</t>
  </si>
  <si>
    <t>CENTELLES HIDALGO</t>
  </si>
  <si>
    <t>2810</t>
  </si>
  <si>
    <t>VILA-REAL-EL BARRANQUET</t>
  </si>
  <si>
    <t>SERGIO CENTELLES HIDALGO</t>
  </si>
  <si>
    <t>CCS04</t>
  </si>
  <si>
    <t>ESTR</t>
  </si>
  <si>
    <t>021480</t>
  </si>
  <si>
    <t>79080168G</t>
  </si>
  <si>
    <t>JAVIER GERMAN</t>
  </si>
  <si>
    <t>PORCAR BLAY</t>
  </si>
  <si>
    <t>TOTAL</t>
  </si>
  <si>
    <t>SECRETARÍA GENERAL CCOO SERVICIOS CASTELLÓN</t>
  </si>
  <si>
    <t>javier.porcar@servicios.ccoo.es</t>
  </si>
  <si>
    <t>CCS05</t>
  </si>
  <si>
    <t>CS05</t>
  </si>
  <si>
    <t>ES06</t>
  </si>
  <si>
    <t>SECRETARÍA DE PREVENCIÓN DE RIESGOS LABORALES</t>
  </si>
  <si>
    <t>021359</t>
  </si>
  <si>
    <t>18942193Z</t>
  </si>
  <si>
    <t>JUAN LUIS</t>
  </si>
  <si>
    <t>ANGLES MONROIG</t>
  </si>
  <si>
    <t>JUAN LUIS ANGLES MONROIG</t>
  </si>
  <si>
    <t>junalu1962@yahoo.es</t>
  </si>
  <si>
    <t>680219111/683667397 (55562)</t>
  </si>
  <si>
    <t>057219</t>
  </si>
  <si>
    <t>52798191N</t>
  </si>
  <si>
    <t>AMANDA</t>
  </si>
  <si>
    <t>SOLER FORTUÑO</t>
  </si>
  <si>
    <t>AMANDA SOLER FORTUÑO</t>
  </si>
  <si>
    <t>CCS06</t>
  </si>
  <si>
    <t>CS06</t>
  </si>
  <si>
    <t>049139</t>
  </si>
  <si>
    <t>19009533X</t>
  </si>
  <si>
    <t>PATRICIA</t>
  </si>
  <si>
    <t>MATEU VICENT</t>
  </si>
  <si>
    <t>7303</t>
  </si>
  <si>
    <t>CASTELLO-SAN ROQUE</t>
  </si>
  <si>
    <t>PATRICIA MATEU VICENT</t>
  </si>
  <si>
    <t>pmateu@cajamar.com</t>
  </si>
  <si>
    <t>patmateu@gmail.com</t>
  </si>
  <si>
    <t>964840411/687459214</t>
  </si>
  <si>
    <t>CCS07</t>
  </si>
  <si>
    <t>CS07</t>
  </si>
  <si>
    <t>021514</t>
  </si>
  <si>
    <t>18971648Y</t>
  </si>
  <si>
    <t>FORES PALLARES</t>
  </si>
  <si>
    <t>7343</t>
  </si>
  <si>
    <t>BORRIOL-PL. LA FONT</t>
  </si>
  <si>
    <t>ANA MARIA FORES PALLARES</t>
  </si>
  <si>
    <t>CCS08</t>
  </si>
  <si>
    <t>CS08</t>
  </si>
  <si>
    <t>049017</t>
  </si>
  <si>
    <t>18963023Y</t>
  </si>
  <si>
    <t>JESUS ESTANISLAO</t>
  </si>
  <si>
    <t>RUIPEREZ ESCOLANO</t>
  </si>
  <si>
    <t>7378</t>
  </si>
  <si>
    <t>OROPESA DEL MAR-AV. ESTACION</t>
  </si>
  <si>
    <t>JESUS ESTANISLAO RUIPEREZ ESCOLANO</t>
  </si>
  <si>
    <t>jruiperez@cajamar.com</t>
  </si>
  <si>
    <t>jesus_ruiperez@hotmail.com</t>
  </si>
  <si>
    <t>964035371/601233799</t>
  </si>
  <si>
    <t>CCS09</t>
  </si>
  <si>
    <t>CS09</t>
  </si>
  <si>
    <t>021594</t>
  </si>
  <si>
    <t>18996917K</t>
  </si>
  <si>
    <t>SANTIAGO</t>
  </si>
  <si>
    <t>TORRES FERREIROS</t>
  </si>
  <si>
    <t>7422</t>
  </si>
  <si>
    <t>CASTELLO-GRAO-PASEO BUENAVISTA</t>
  </si>
  <si>
    <t>SANTIAGO TORRES FERREIROS</t>
  </si>
  <si>
    <t>santiagotorres@cajamar.com</t>
  </si>
  <si>
    <t>torres_santiago@hotmail.com</t>
  </si>
  <si>
    <t>CCS10</t>
  </si>
  <si>
    <t>CS10</t>
  </si>
  <si>
    <t>021636</t>
  </si>
  <si>
    <t>40929219Y</t>
  </si>
  <si>
    <t>ISABEL</t>
  </si>
  <si>
    <t>GIL ACERA</t>
  </si>
  <si>
    <t>7457</t>
  </si>
  <si>
    <t>VINAROS-DELS FRANCISCANS</t>
  </si>
  <si>
    <t>ISABEL GIL ACERA</t>
  </si>
  <si>
    <t>isabelgilacera@cajamar.com</t>
  </si>
  <si>
    <t>quelovelita@gmail.com</t>
  </si>
  <si>
    <t>666635398</t>
  </si>
  <si>
    <t>CCS12</t>
  </si>
  <si>
    <t>CS99</t>
  </si>
  <si>
    <t>021643</t>
  </si>
  <si>
    <t>19003063A</t>
  </si>
  <si>
    <t>VERONICA</t>
  </si>
  <si>
    <t>BASTAN GIL</t>
  </si>
  <si>
    <t>VERONICA BASTAN GIL</t>
  </si>
  <si>
    <t>CCU01</t>
  </si>
  <si>
    <t>CU01</t>
  </si>
  <si>
    <t>CUENCA</t>
  </si>
  <si>
    <t>16</t>
  </si>
  <si>
    <t>040185</t>
  </si>
  <si>
    <t>50102004T</t>
  </si>
  <si>
    <t>GONZALO</t>
  </si>
  <si>
    <t>MONTEAGUDO ROBLEDANO</t>
  </si>
  <si>
    <t>7086</t>
  </si>
  <si>
    <t>MADRIGUERAS</t>
  </si>
  <si>
    <t>INIESTA</t>
  </si>
  <si>
    <t>GONZALO MONTEAGUDO ROBLEDANO</t>
  </si>
  <si>
    <t>gonzalo.monteagudo@cajamar.com</t>
  </si>
  <si>
    <t>609-723756/610094817</t>
  </si>
  <si>
    <t>G01</t>
  </si>
  <si>
    <t>GIRONA</t>
  </si>
  <si>
    <t>17</t>
  </si>
  <si>
    <t>004336</t>
  </si>
  <si>
    <t>40342699D</t>
  </si>
  <si>
    <t>MARIA AFRICA</t>
  </si>
  <si>
    <t>CARDIEL COLL</t>
  </si>
  <si>
    <t>1601</t>
  </si>
  <si>
    <t>GIRONA-CENTRE</t>
  </si>
  <si>
    <t>MARIA AFRICA CARDIEL COLL</t>
  </si>
  <si>
    <t>[Ana 29/01/2016: último censo 30/06/2015, se le hace descuento en la nómina de diciembre, ya no es empleado. Se le cambia la forma de pago a descuento en nómina].</t>
  </si>
  <si>
    <t>CGC01</t>
  </si>
  <si>
    <t>GC01</t>
  </si>
  <si>
    <t>LAS PALMAS</t>
  </si>
  <si>
    <t>35</t>
  </si>
  <si>
    <t>ISLAS CANARIAS</t>
  </si>
  <si>
    <t>ES21</t>
  </si>
  <si>
    <t>COORDINADOR CANARIAS</t>
  </si>
  <si>
    <t>055016</t>
  </si>
  <si>
    <t>42815466T</t>
  </si>
  <si>
    <t>VICENTE</t>
  </si>
  <si>
    <t>PEREZ DORESTE</t>
  </si>
  <si>
    <t>6199</t>
  </si>
  <si>
    <t>Dirección Territorial Canarias</t>
  </si>
  <si>
    <t>DT04</t>
  </si>
  <si>
    <t>PALMAS DE GRAN CANARIA, LAS</t>
  </si>
  <si>
    <t>VICENTE PEREZ DORESTE</t>
  </si>
  <si>
    <t>popatente@hotmail.com</t>
  </si>
  <si>
    <t>619992421 (51229) /649413721</t>
  </si>
  <si>
    <t>CANARIAS</t>
  </si>
  <si>
    <t>055490</t>
  </si>
  <si>
    <t>54078840K</t>
  </si>
  <si>
    <t>ROSARIO ESTHER</t>
  </si>
  <si>
    <t>RUIZ RIVERO</t>
  </si>
  <si>
    <t>8606</t>
  </si>
  <si>
    <t>0B35</t>
  </si>
  <si>
    <t>SC0240 VIRTUAL LAS PALMAS</t>
  </si>
  <si>
    <t>ARINAGA</t>
  </si>
  <si>
    <t>ROSARIO ESTHER RUIZ RIVERO</t>
  </si>
  <si>
    <t>shori_t80@hotmail.com</t>
  </si>
  <si>
    <t>Grupo II - Nivel 9</t>
  </si>
  <si>
    <t>929-188-652/657-095-286</t>
  </si>
  <si>
    <t>CGC02</t>
  </si>
  <si>
    <t>GC02</t>
  </si>
  <si>
    <t>055268</t>
  </si>
  <si>
    <t>42891035Z</t>
  </si>
  <si>
    <t>ROSA DELIA</t>
  </si>
  <si>
    <t>SANTANA FAJARDO</t>
  </si>
  <si>
    <t>6118</t>
  </si>
  <si>
    <t>PUERTO DEL ROSARIO</t>
  </si>
  <si>
    <t>AMPUYENTA</t>
  </si>
  <si>
    <t>ROSA DELIA SANTANA FAJARDO</t>
  </si>
  <si>
    <t>rosantanaf@gmail.com</t>
  </si>
  <si>
    <t>646658079</t>
  </si>
  <si>
    <t>055259</t>
  </si>
  <si>
    <t>44716827C</t>
  </si>
  <si>
    <t>ELENA</t>
  </si>
  <si>
    <t>RODRIGUEZ LORENZO</t>
  </si>
  <si>
    <t>8633</t>
  </si>
  <si>
    <t>ELENA RODRIGUEZ LORENZO</t>
  </si>
  <si>
    <t>inaro77@hotmail.com</t>
  </si>
  <si>
    <t>646-948-864</t>
  </si>
  <si>
    <t>CGC03</t>
  </si>
  <si>
    <t>GC03</t>
  </si>
  <si>
    <t>055062</t>
  </si>
  <si>
    <t>42918620E</t>
  </si>
  <si>
    <t>JUAN CARLOS</t>
  </si>
  <si>
    <t>LOPEZ TOLEDO</t>
  </si>
  <si>
    <t>6126</t>
  </si>
  <si>
    <t>SAN BARTOLOME DE LANZAROTE</t>
  </si>
  <si>
    <t>TINAJO</t>
  </si>
  <si>
    <t>JUAN CARLOS LOPEZ TOLEDO</t>
  </si>
  <si>
    <t>juancarlosfamara@gmail.com</t>
  </si>
  <si>
    <t>928840020/652849193</t>
  </si>
  <si>
    <t>055404</t>
  </si>
  <si>
    <t>78498573X</t>
  </si>
  <si>
    <t>YAIZA RAQUEL</t>
  </si>
  <si>
    <t>SUAREZ DIAZ</t>
  </si>
  <si>
    <t>8603</t>
  </si>
  <si>
    <t>YAIZA RAQUEL SUAREZ DIAZ</t>
  </si>
  <si>
    <t>ysuarez@bcc.es</t>
  </si>
  <si>
    <t>ysuarez_80@hotmail.com</t>
  </si>
  <si>
    <t>928326512/606-17-67-99</t>
  </si>
  <si>
    <t>CGC04</t>
  </si>
  <si>
    <t>GC04</t>
  </si>
  <si>
    <t>055144</t>
  </si>
  <si>
    <t>42870920R</t>
  </si>
  <si>
    <t>MARTA</t>
  </si>
  <si>
    <t>SAAVEDRA RODRIGUEZ</t>
  </si>
  <si>
    <t>7977</t>
  </si>
  <si>
    <t>MARTA SAAVEDRA RODRIGUEZ</t>
  </si>
  <si>
    <t>msaavedrar@canarias.com</t>
  </si>
  <si>
    <t>martarguezsaavedra@hotmail.com</t>
  </si>
  <si>
    <t>619-239-916</t>
  </si>
  <si>
    <t>CGC05</t>
  </si>
  <si>
    <t>GC05</t>
  </si>
  <si>
    <t>055120</t>
  </si>
  <si>
    <t>45530627B</t>
  </si>
  <si>
    <t>JAVIER</t>
  </si>
  <si>
    <t>CABRERA FERNANDEZ</t>
  </si>
  <si>
    <t>6144</t>
  </si>
  <si>
    <t>CRUCE DE MELENARA</t>
  </si>
  <si>
    <t>PALMA DE GRAN CANARIA, LAS</t>
  </si>
  <si>
    <t>JAVIER CABRERA FERNANDEZ</t>
  </si>
  <si>
    <t>626-910-343</t>
  </si>
  <si>
    <t>CGR01</t>
  </si>
  <si>
    <t>GR01</t>
  </si>
  <si>
    <t>GRANADA</t>
  </si>
  <si>
    <t>T01</t>
  </si>
  <si>
    <t>003986</t>
  </si>
  <si>
    <t>44260827H</t>
  </si>
  <si>
    <t>CLARA ISABEL</t>
  </si>
  <si>
    <t>VELEZ MARQUEZ</t>
  </si>
  <si>
    <t>3006</t>
  </si>
  <si>
    <t>ARMILLA-PLAZA PONIENTE</t>
  </si>
  <si>
    <t>CLARA ISABEL VELEZ MARQUEZ</t>
  </si>
  <si>
    <t>615-514-460</t>
  </si>
  <si>
    <t>PR - ESTABA EN SUST. MALAGA-DELEGADA COMFIA</t>
  </si>
  <si>
    <t>CGR02</t>
  </si>
  <si>
    <t>GR02</t>
  </si>
  <si>
    <t>007782</t>
  </si>
  <si>
    <t>74644477R</t>
  </si>
  <si>
    <t>IRENE</t>
  </si>
  <si>
    <t>AGUILERA MARTINEZ</t>
  </si>
  <si>
    <t>3015</t>
  </si>
  <si>
    <t>LA ZUBIA-AVENIDA MADRID</t>
  </si>
  <si>
    <t>HUETOR VEGA</t>
  </si>
  <si>
    <t>IRENE AGUILERA MARTINEZ</t>
  </si>
  <si>
    <t>aguileramartinez@gmail.com</t>
  </si>
  <si>
    <t>687525535</t>
  </si>
  <si>
    <t>Posible candidata para eleciones NOV-2012</t>
  </si>
  <si>
    <t>CGR03</t>
  </si>
  <si>
    <t>GR03</t>
  </si>
  <si>
    <t>004902</t>
  </si>
  <si>
    <t>76149005F</t>
  </si>
  <si>
    <t>CORPUS</t>
  </si>
  <si>
    <t>CHECA LOPEZ</t>
  </si>
  <si>
    <t>3002</t>
  </si>
  <si>
    <t>GUADIX-AV. MEDINA OLMOS</t>
  </si>
  <si>
    <t>CORPUS CHECA LOPEZ</t>
  </si>
  <si>
    <t>corpuscheca@hotmail.com;</t>
  </si>
  <si>
    <t>DELEGADA COMFIA</t>
  </si>
  <si>
    <t>CGR04</t>
  </si>
  <si>
    <t>GR04</t>
  </si>
  <si>
    <t>004178</t>
  </si>
  <si>
    <t>23808801Y</t>
  </si>
  <si>
    <t>CELIA</t>
  </si>
  <si>
    <t>GUTIERREZ-RAVE MOLINA</t>
  </si>
  <si>
    <t>3009</t>
  </si>
  <si>
    <t>GRANADA-ALMINARES</t>
  </si>
  <si>
    <t>CELIA GUTIERREZ-RAVE MOLINA</t>
  </si>
  <si>
    <t>celiagu@hotmail.com</t>
  </si>
  <si>
    <t>TEMP - 0199</t>
  </si>
  <si>
    <t>CGR05</t>
  </si>
  <si>
    <t>GR05</t>
  </si>
  <si>
    <t>004608</t>
  </si>
  <si>
    <t>31721958J</t>
  </si>
  <si>
    <t>JESUS ALBERTO</t>
  </si>
  <si>
    <t>GOMEZ VILLEGAS</t>
  </si>
  <si>
    <t>3008</t>
  </si>
  <si>
    <t>GRANADA-AV. DILAR</t>
  </si>
  <si>
    <t>JESUS ALBERTO GOMEZ VILLEGAS</t>
  </si>
  <si>
    <t>jesusgv_granada@yahoo.es;</t>
  </si>
  <si>
    <t>607680991</t>
  </si>
  <si>
    <t>CH01</t>
  </si>
  <si>
    <t>H01</t>
  </si>
  <si>
    <t>HUELVA</t>
  </si>
  <si>
    <t>21</t>
  </si>
  <si>
    <t>002778</t>
  </si>
  <si>
    <t>31237889W</t>
  </si>
  <si>
    <t>GUILLERMO</t>
  </si>
  <si>
    <t>JARA QUIROS</t>
  </si>
  <si>
    <t>4600</t>
  </si>
  <si>
    <t>MOGUER</t>
  </si>
  <si>
    <t>GUILLERMO JARA QUIROS</t>
  </si>
  <si>
    <t>Grupo II - Nivel 1</t>
  </si>
  <si>
    <t>CITIBANK    DELEGADO COMFIA-05/10/2012 BAJA DE COMFIA POR IMPAGO DESDE ABRIL-2011-27/08/2013 RECUPERADA POR MIGUEL ESTEBAN (GTIA. ANTE LA SANCION)</t>
  </si>
  <si>
    <t>CJ01</t>
  </si>
  <si>
    <t>J01</t>
  </si>
  <si>
    <t>JAÉN</t>
  </si>
  <si>
    <t>23</t>
  </si>
  <si>
    <t>JAEN</t>
  </si>
  <si>
    <t>005195</t>
  </si>
  <si>
    <t>26041402C</t>
  </si>
  <si>
    <t>GUTIERREZ CAMERO</t>
  </si>
  <si>
    <t>3201</t>
  </si>
  <si>
    <t>ALCALA LA REAL-AV. ANDALUCIA</t>
  </si>
  <si>
    <t>ALCALA LA REAL</t>
  </si>
  <si>
    <t>MIGUEL ANGEL GUTIERREZ CAMERO</t>
  </si>
  <si>
    <t>626707325</t>
  </si>
  <si>
    <t>CLE03</t>
  </si>
  <si>
    <t>LE01</t>
  </si>
  <si>
    <t>LEÓN</t>
  </si>
  <si>
    <t>24</t>
  </si>
  <si>
    <t>LEON</t>
  </si>
  <si>
    <t>007182</t>
  </si>
  <si>
    <t>09807233X</t>
  </si>
  <si>
    <t>ARTURO</t>
  </si>
  <si>
    <t>TORIO LILLO</t>
  </si>
  <si>
    <t>5401</t>
  </si>
  <si>
    <t>LEON-GRAN VIA</t>
  </si>
  <si>
    <t>LORENZANA</t>
  </si>
  <si>
    <t>ARTURO TORIO LILLO</t>
  </si>
  <si>
    <t>atorioli@gmail.com</t>
  </si>
  <si>
    <t>676904406</t>
  </si>
  <si>
    <t>CLE01</t>
  </si>
  <si>
    <t>007320</t>
  </si>
  <si>
    <t>71424129K</t>
  </si>
  <si>
    <t>KATYA</t>
  </si>
  <si>
    <t>RODRIGUEZ PEREZ</t>
  </si>
  <si>
    <t>5404</t>
  </si>
  <si>
    <t>TROBAJO DEL CAMINO-AV. PARROCO PABLO DIEZ</t>
  </si>
  <si>
    <t>KATYA RODRIGUEZ PEREZ</t>
  </si>
  <si>
    <t>katyarp@hotmail.com</t>
  </si>
  <si>
    <t>646-182-552</t>
  </si>
  <si>
    <t>CLE02</t>
  </si>
  <si>
    <t>LEO1</t>
  </si>
  <si>
    <t>007270</t>
  </si>
  <si>
    <t>71440078P</t>
  </si>
  <si>
    <t>BEATRIZ</t>
  </si>
  <si>
    <t>GUTIERREZ VILLADANGOS</t>
  </si>
  <si>
    <t>5406</t>
  </si>
  <si>
    <t>MANSILLA DE LAS MULAS</t>
  </si>
  <si>
    <t>TROBAJO DEL CAMINO</t>
  </si>
  <si>
    <t>BEATRIZ GUTIERREZ VILLADANGOS</t>
  </si>
  <si>
    <t>bgutierrezvilladangos@gmail.com</t>
  </si>
  <si>
    <t>987006433/685163297</t>
  </si>
  <si>
    <t>CM01</t>
  </si>
  <si>
    <t>M01</t>
  </si>
  <si>
    <t>MADRID</t>
  </si>
  <si>
    <t>28</t>
  </si>
  <si>
    <t>ES19</t>
  </si>
  <si>
    <t>COORDINADORA ZONA CENTRO</t>
  </si>
  <si>
    <t>002784</t>
  </si>
  <si>
    <t>39662545B</t>
  </si>
  <si>
    <t>ESTHER</t>
  </si>
  <si>
    <t>SANZ HERRAIZ</t>
  </si>
  <si>
    <t>COLABORACIÓN EN EL ÁMBITO DE RURALES</t>
  </si>
  <si>
    <t>0989</t>
  </si>
  <si>
    <t>Dirección Territorial Centro</t>
  </si>
  <si>
    <t>EL ESCORIAL</t>
  </si>
  <si>
    <t>esther.sanzherraiz@cajamar.com;</t>
  </si>
  <si>
    <t>esther.sanzh@gmail.com</t>
  </si>
  <si>
    <t>638055947 (55317)/914066471 / 030096</t>
  </si>
  <si>
    <t>CITIBANK-DELEGADA COMFIA</t>
  </si>
  <si>
    <t>003643</t>
  </si>
  <si>
    <t>51911267Z</t>
  </si>
  <si>
    <t>JUAN JOSE</t>
  </si>
  <si>
    <t>MARTIN HERAS</t>
  </si>
  <si>
    <t>8587</t>
  </si>
  <si>
    <t>0B28</t>
  </si>
  <si>
    <t>SC0240 VIRTUAL MADRID</t>
  </si>
  <si>
    <t>JUAN JOSE MARTIN HERAS</t>
  </si>
  <si>
    <t>juanjosemartin@cajamar.com;</t>
  </si>
  <si>
    <t>609-293-207 (52514)</t>
  </si>
  <si>
    <t>CM03</t>
  </si>
  <si>
    <t>M02</t>
  </si>
  <si>
    <t>002782</t>
  </si>
  <si>
    <t>07219384Y</t>
  </si>
  <si>
    <t>MARIA CARMEN</t>
  </si>
  <si>
    <t>FERNANDEZ REVUELTA</t>
  </si>
  <si>
    <t>MARIA CARMEN FERNANDEZ REVUELTA</t>
  </si>
  <si>
    <t>686112001</t>
  </si>
  <si>
    <t>CITIBANK</t>
  </si>
  <si>
    <t>CM02</t>
  </si>
  <si>
    <t>002804</t>
  </si>
  <si>
    <t>50825801X</t>
  </si>
  <si>
    <t>PALOMA</t>
  </si>
  <si>
    <t>LOPEZ RUBIO</t>
  </si>
  <si>
    <t>0967</t>
  </si>
  <si>
    <t>MADRID-MERCAMADRID</t>
  </si>
  <si>
    <t>RIVAS-VACIAMADRID</t>
  </si>
  <si>
    <t>PALOMA LOPEZ RUBIO</t>
  </si>
  <si>
    <t>plopez@cajamar.com</t>
  </si>
  <si>
    <t>paloma.lopezrubio@hotmail.com</t>
  </si>
  <si>
    <t>913012004/646851752</t>
  </si>
  <si>
    <t>M03</t>
  </si>
  <si>
    <t>003934</t>
  </si>
  <si>
    <t>07468072H</t>
  </si>
  <si>
    <t>LUIS MARIANO</t>
  </si>
  <si>
    <t>MORENO BERMEJO</t>
  </si>
  <si>
    <t>1931</t>
  </si>
  <si>
    <t>MADRID-MORATALAZ</t>
  </si>
  <si>
    <t>ALCOBENDAS</t>
  </si>
  <si>
    <t>LUIS MARIANO MORENO BERMEJO</t>
  </si>
  <si>
    <t>lmorenobermejo@cajamar.com</t>
  </si>
  <si>
    <t>679222470</t>
  </si>
  <si>
    <t>001792</t>
  </si>
  <si>
    <t>50168205F</t>
  </si>
  <si>
    <t>AMOR HORNERO</t>
  </si>
  <si>
    <t>8575</t>
  </si>
  <si>
    <t>0BCC</t>
  </si>
  <si>
    <t>SERVICIOS CENTRALES0240</t>
  </si>
  <si>
    <t>SC99</t>
  </si>
  <si>
    <t>LAS TORRES DE COTILLAS</t>
  </si>
  <si>
    <t>JOSE MARIA AMOR HORNERO</t>
  </si>
  <si>
    <t>chemita67@gmail.com;</t>
  </si>
  <si>
    <t>696665518</t>
  </si>
  <si>
    <t>CANDIDATO UGT 2006</t>
  </si>
  <si>
    <t>CM04</t>
  </si>
  <si>
    <t>M04</t>
  </si>
  <si>
    <t>003852</t>
  </si>
  <si>
    <t>08927084W</t>
  </si>
  <si>
    <t>YOLANDA</t>
  </si>
  <si>
    <t>ALCAZAR CRUCES</t>
  </si>
  <si>
    <t>0971</t>
  </si>
  <si>
    <t>MADRID-MANUEL BECERRA</t>
  </si>
  <si>
    <t>ALCORCON</t>
  </si>
  <si>
    <t>YOLANDA ALCAZAR CRUCES</t>
  </si>
  <si>
    <t>91-6100013 629321869</t>
  </si>
  <si>
    <t>CM05</t>
  </si>
  <si>
    <t>M05</t>
  </si>
  <si>
    <t>002840</t>
  </si>
  <si>
    <t>04197428C</t>
  </si>
  <si>
    <t>JOSE CARLOS</t>
  </si>
  <si>
    <t>GARVIN RODRIGUEZ</t>
  </si>
  <si>
    <t>0977</t>
  </si>
  <si>
    <t>LEGANES-AV. JUAN CARLOS I</t>
  </si>
  <si>
    <t>TALAVERA</t>
  </si>
  <si>
    <t>JOSE CARLOS GARVIN RODRIGUEZ</t>
  </si>
  <si>
    <t>925280219</t>
  </si>
  <si>
    <t>TEMP-DELEGADO COMFIA 2008-2012</t>
  </si>
  <si>
    <t>CM06</t>
  </si>
  <si>
    <t>M06</t>
  </si>
  <si>
    <t>005009</t>
  </si>
  <si>
    <t>46876998P</t>
  </si>
  <si>
    <t>NIETO LEON</t>
  </si>
  <si>
    <t>1938</t>
  </si>
  <si>
    <t>ARGANDA DEL REY-AVDA. DEL EJERCITO</t>
  </si>
  <si>
    <t>GUILLERMO NIETO LEON</t>
  </si>
  <si>
    <t>gnieto@cajamar.com</t>
  </si>
  <si>
    <t>oh_rey_zinedine@hotmail.com</t>
  </si>
  <si>
    <t>659124973/918759787</t>
  </si>
  <si>
    <t>CM07</t>
  </si>
  <si>
    <t>M07</t>
  </si>
  <si>
    <t>003838</t>
  </si>
  <si>
    <t>50854427R</t>
  </si>
  <si>
    <t>NATALIA</t>
  </si>
  <si>
    <t>ANDRES BALSALOBRE</t>
  </si>
  <si>
    <t>0964</t>
  </si>
  <si>
    <t>MADRID-VALLECAS</t>
  </si>
  <si>
    <t>NATALIA ANDRES BALSALOBRE</t>
  </si>
  <si>
    <t>917750463/626087978</t>
  </si>
  <si>
    <t>CM08</t>
  </si>
  <si>
    <t>M08</t>
  </si>
  <si>
    <t>002792</t>
  </si>
  <si>
    <t>51351275A</t>
  </si>
  <si>
    <t>GUADALUPE</t>
  </si>
  <si>
    <t>SANCHEZ ESTEVEZ</t>
  </si>
  <si>
    <t>0962</t>
  </si>
  <si>
    <t>MADRID-DR. FLEMING</t>
  </si>
  <si>
    <t>guadalupez.sanchezestevez@cajamar.com</t>
  </si>
  <si>
    <t>29562956@movistar.es</t>
  </si>
  <si>
    <t>629086257/917342332</t>
  </si>
  <si>
    <t xml:space="preserve">ND - ERE 2015 o EXC 2017 - EXCEDENCIA CVAR -  - APROBADA01/04/2017 - </t>
  </si>
  <si>
    <t>CITIBANK-DELEGADA COMFIA[Ana 31/03/2017: excedencia especial se actualizan datos y se cambia la forma de pago a recibo].].</t>
  </si>
  <si>
    <t>CM09</t>
  </si>
  <si>
    <t>M09</t>
  </si>
  <si>
    <t>004400</t>
  </si>
  <si>
    <t>50318115A</t>
  </si>
  <si>
    <t>ALAN ROBERTO</t>
  </si>
  <si>
    <t>MACHUCA GARCIA</t>
  </si>
  <si>
    <t>0979</t>
  </si>
  <si>
    <t>MOSTOLES-PLAZA DEL PRADILLO</t>
  </si>
  <si>
    <t>ALAN ROBERTO MACHUCA GARCIA</t>
  </si>
  <si>
    <t>agarciamachuca@cajamar.com;</t>
  </si>
  <si>
    <t>654331778</t>
  </si>
  <si>
    <t>CMA01</t>
  </si>
  <si>
    <t>MA01</t>
  </si>
  <si>
    <t>MÁLAGA</t>
  </si>
  <si>
    <t>29</t>
  </si>
  <si>
    <t>ES15</t>
  </si>
  <si>
    <t>COORDINADOR ANDALUCÍA OCCIDENTAL</t>
  </si>
  <si>
    <t>003341</t>
  </si>
  <si>
    <t>27380783L</t>
  </si>
  <si>
    <t>ANTONIO</t>
  </si>
  <si>
    <t>PAZ GARCIA</t>
  </si>
  <si>
    <t>0899</t>
  </si>
  <si>
    <t>Dirección Territorial Andalucía Occidental</t>
  </si>
  <si>
    <t>ARDALES</t>
  </si>
  <si>
    <t>ANTONIO PAZ GARCIA</t>
  </si>
  <si>
    <t>apaz@cajamar.com;</t>
  </si>
  <si>
    <t>apazgarcia@hotmail.com;</t>
  </si>
  <si>
    <t>638049376 (55313)/952138892</t>
  </si>
  <si>
    <t>CMA01S</t>
  </si>
  <si>
    <t>MALAGA SS.CC.</t>
  </si>
  <si>
    <t>003416</t>
  </si>
  <si>
    <t>25075392X</t>
  </si>
  <si>
    <t>GARCIA MORALES</t>
  </si>
  <si>
    <t>8639</t>
  </si>
  <si>
    <t>0B29</t>
  </si>
  <si>
    <t>SC0240 VIRTUAL MALAGA</t>
  </si>
  <si>
    <t>MIGUEL ANGEL GARCIA MORALES</t>
  </si>
  <si>
    <t>952654770</t>
  </si>
  <si>
    <t>DT ANALISIS OPERACIONES</t>
  </si>
  <si>
    <t>CMA02</t>
  </si>
  <si>
    <t>MA02</t>
  </si>
  <si>
    <t>ES08</t>
  </si>
  <si>
    <t>SECRETARÍA DE RSE</t>
  </si>
  <si>
    <t>003873</t>
  </si>
  <si>
    <t>52584502Q</t>
  </si>
  <si>
    <t>PRADOS BRAVO</t>
  </si>
  <si>
    <t>SECRETARIÍA DE RSE COMFIA ANDALUCÍA</t>
  </si>
  <si>
    <t>TORROX - COSTA</t>
  </si>
  <si>
    <t>MARIA JOSE PRADOS BRAVO</t>
  </si>
  <si>
    <t>mjprados@cajamar.com</t>
  </si>
  <si>
    <t>mjprados@comfia.ccoo.es;</t>
  </si>
  <si>
    <t>665-040-639 (952138893 / 70899)</t>
  </si>
  <si>
    <t>EV -  - 952-967214 - 3058-0737-37-2750008890-DELEGADA COMFIA</t>
  </si>
  <si>
    <t>CMA03</t>
  </si>
  <si>
    <t>MA03</t>
  </si>
  <si>
    <t>003269</t>
  </si>
  <si>
    <t>24889819R</t>
  </si>
  <si>
    <t>JUAN</t>
  </si>
  <si>
    <t>SANTAMARIA PELAEZ</t>
  </si>
  <si>
    <t>SECRETARIÍA GENERAL COMFIA MÁLAGA</t>
  </si>
  <si>
    <t>ARENAS</t>
  </si>
  <si>
    <t>JUAN SANTAMARIA PELAEZ</t>
  </si>
  <si>
    <t>CMA04</t>
  </si>
  <si>
    <t>MA04</t>
  </si>
  <si>
    <t>003777</t>
  </si>
  <si>
    <t>X2605445M</t>
  </si>
  <si>
    <t>DANIELA</t>
  </si>
  <si>
    <t>MIGLIAVACCA</t>
  </si>
  <si>
    <t>0701</t>
  </si>
  <si>
    <t>ALAMEDA</t>
  </si>
  <si>
    <t>DANIELA MIGLIAVACCA</t>
  </si>
  <si>
    <t>CMA05</t>
  </si>
  <si>
    <t>MA05</t>
  </si>
  <si>
    <t>COORDINADOR ADJUNTO MÁLAGA</t>
  </si>
  <si>
    <t>T05</t>
  </si>
  <si>
    <t>003310</t>
  </si>
  <si>
    <t>74816377E</t>
  </si>
  <si>
    <t>ANTONIO ISAAC</t>
  </si>
  <si>
    <t>NAVAS SANCHEZ</t>
  </si>
  <si>
    <t>FRIGILIANA</t>
  </si>
  <si>
    <t>ANTONIO ISAAC NAVAS SANCHEZ</t>
  </si>
  <si>
    <t>696848196/676697741(55046)</t>
  </si>
  <si>
    <t>CMA06</t>
  </si>
  <si>
    <t>MA06</t>
  </si>
  <si>
    <t>002733</t>
  </si>
  <si>
    <t>25337976A</t>
  </si>
  <si>
    <t>ENCARNACION</t>
  </si>
  <si>
    <t>ROMERO LUQUE</t>
  </si>
  <si>
    <t>0825</t>
  </si>
  <si>
    <t>HUMILLADERO</t>
  </si>
  <si>
    <t>ANTEQUERA</t>
  </si>
  <si>
    <t>ENCARNACION ROMERO LUQUE</t>
  </si>
  <si>
    <t>nanirolu8@hotmail.com</t>
  </si>
  <si>
    <t>676878520</t>
  </si>
  <si>
    <t>EV - 3058-0866-40-2750000077 POSIBLE CANDIDATA 2006 952-704588-DELEGADA COMFIA</t>
  </si>
  <si>
    <t>CMA07</t>
  </si>
  <si>
    <t>MA07</t>
  </si>
  <si>
    <t>003218</t>
  </si>
  <si>
    <t>24883909W</t>
  </si>
  <si>
    <t>NAVARRO DIAZ</t>
  </si>
  <si>
    <t>0821</t>
  </si>
  <si>
    <t>ARROYO DE LA MIEL-AV. TIVOLI</t>
  </si>
  <si>
    <t>BENALMADENA COSTA</t>
  </si>
  <si>
    <t>FRANCISCO JAVIER NAVARRO DIAZ</t>
  </si>
  <si>
    <t>fjnavarro@cajamar.com</t>
  </si>
  <si>
    <t>paconavarrodiaz@gmail.com</t>
  </si>
  <si>
    <t>606141524 / 952562047</t>
  </si>
  <si>
    <t>CMA09</t>
  </si>
  <si>
    <t>MA99</t>
  </si>
  <si>
    <t>003479</t>
  </si>
  <si>
    <t>25097091C</t>
  </si>
  <si>
    <t>FRANCISCO MIGUEL</t>
  </si>
  <si>
    <t>CUETO MUÑOZ</t>
  </si>
  <si>
    <t>0810</t>
  </si>
  <si>
    <t>MALAGA-LAS PIRAMIDES</t>
  </si>
  <si>
    <t>FRANCISCO MIGUEL CUETO MUÑOZ</t>
  </si>
  <si>
    <t>952316863</t>
  </si>
  <si>
    <t>619-366920 - 55994 --DELEGADO COMFIA</t>
  </si>
  <si>
    <t>CML01</t>
  </si>
  <si>
    <t>ML01</t>
  </si>
  <si>
    <t>MELILLA</t>
  </si>
  <si>
    <t>52</t>
  </si>
  <si>
    <t>19</t>
  </si>
  <si>
    <t>003491</t>
  </si>
  <si>
    <t>45283567V</t>
  </si>
  <si>
    <t>FRANCISCO MANUEL</t>
  </si>
  <si>
    <t>MOLINA GARCIA</t>
  </si>
  <si>
    <t>0960</t>
  </si>
  <si>
    <t>FRANCISCO MANUEL MOLINA GARCIA</t>
  </si>
  <si>
    <t>952-684660</t>
  </si>
  <si>
    <t>3058-0960-09-2750000032</t>
  </si>
  <si>
    <t>CMU01</t>
  </si>
  <si>
    <t>MU01</t>
  </si>
  <si>
    <t>MURCIA</t>
  </si>
  <si>
    <t>30</t>
  </si>
  <si>
    <t>REGIÓN DE MURCIA</t>
  </si>
  <si>
    <t>ES16</t>
  </si>
  <si>
    <t>COORDINADOR MURCIA</t>
  </si>
  <si>
    <t>MU</t>
  </si>
  <si>
    <t>T04</t>
  </si>
  <si>
    <t>000837</t>
  </si>
  <si>
    <t>22931468P</t>
  </si>
  <si>
    <t>CASAS SANCHEZ</t>
  </si>
  <si>
    <t>0299</t>
  </si>
  <si>
    <t>Dirección Territorial Murcia</t>
  </si>
  <si>
    <t>DT08</t>
  </si>
  <si>
    <t>LA PALMA</t>
  </si>
  <si>
    <t>JOSE CASAS SANCHEZ</t>
  </si>
  <si>
    <t>jcasas@cajamar.com;</t>
  </si>
  <si>
    <t>jose.casas59@gmail.com</t>
  </si>
  <si>
    <t>662075755/638058044 (55318)/968265640</t>
  </si>
  <si>
    <t>Miembro Ejecutiva Regional Comfia Murcia y Responsable Comunicación de Cooperativas de Crédito</t>
  </si>
  <si>
    <t>000860</t>
  </si>
  <si>
    <t>27459809V</t>
  </si>
  <si>
    <t>MIGUEL ENRIQUE</t>
  </si>
  <si>
    <t>ALBACETE PEREA</t>
  </si>
  <si>
    <t>9010</t>
  </si>
  <si>
    <t>0B30</t>
  </si>
  <si>
    <t>SC0240 VIRTUAL MURCIA</t>
  </si>
  <si>
    <t>MIGUEL ENRIQUE ALBACETE PEREA</t>
  </si>
  <si>
    <t>968-248-334</t>
  </si>
  <si>
    <t>CMU02</t>
  </si>
  <si>
    <t>MU02</t>
  </si>
  <si>
    <t>001209</t>
  </si>
  <si>
    <t>22944890K</t>
  </si>
  <si>
    <t>ANDRES PEDRO</t>
  </si>
  <si>
    <t>IRLES SAAVEDRA</t>
  </si>
  <si>
    <t>0288</t>
  </si>
  <si>
    <t>CARTAGENA-BARRIO PERAL</t>
  </si>
  <si>
    <t>CARTAGENA</t>
  </si>
  <si>
    <t>ANDRES PEDRO IRLES SAAVEDRA</t>
  </si>
  <si>
    <t>968-082736</t>
  </si>
  <si>
    <t>3058-0245-38-2750000049-DELEGADO COMFIA</t>
  </si>
  <si>
    <t>COORDINADORA ADJUNTA MURCIA</t>
  </si>
  <si>
    <t>001830</t>
  </si>
  <si>
    <t>27485255W</t>
  </si>
  <si>
    <t>MARIA PALOMA</t>
  </si>
  <si>
    <t>VIVANCOS MORENO</t>
  </si>
  <si>
    <t>MARIA PALOMA VIVANCOS MORENO</t>
  </si>
  <si>
    <t>mpvivancos@cajamar.com;</t>
  </si>
  <si>
    <t>cano2000@gmail.com</t>
  </si>
  <si>
    <t>686019996/699304414(55049)</t>
  </si>
  <si>
    <t>palomilla13@hotmail.com-06/03/2009 DESCUENTO EN NOMINA-01/12/2013 CAMBIO A CUENTA POR BAJA TEMPORAL CAJA</t>
  </si>
  <si>
    <t>CMU03</t>
  </si>
  <si>
    <t>MU03</t>
  </si>
  <si>
    <t>005277</t>
  </si>
  <si>
    <t>23027003R</t>
  </si>
  <si>
    <t>ESTEBAN GUZMAN</t>
  </si>
  <si>
    <t>0381</t>
  </si>
  <si>
    <t>CARTAGENA-LOS BARREROS</t>
  </si>
  <si>
    <t>SONIA ESTEBAN GUZMAN</t>
  </si>
  <si>
    <t>sesteban@cajamar.com</t>
  </si>
  <si>
    <t>sonipe5@hotmail.com</t>
  </si>
  <si>
    <t>630843431</t>
  </si>
  <si>
    <t>CMU04</t>
  </si>
  <si>
    <t>MU04</t>
  </si>
  <si>
    <t>000923</t>
  </si>
  <si>
    <t>27446962G</t>
  </si>
  <si>
    <t>ALFONSO</t>
  </si>
  <si>
    <t>MARTINEZ FERNANDEZ</t>
  </si>
  <si>
    <t>0255</t>
  </si>
  <si>
    <t>ALCANTARILLA-CENTRO</t>
  </si>
  <si>
    <t>ALCANTARILLA</t>
  </si>
  <si>
    <t>ALFONSO MARTINEZ FERNANDEZ</t>
  </si>
  <si>
    <t>amartinez923@cajamar.com;</t>
  </si>
  <si>
    <t>676-722-613</t>
  </si>
  <si>
    <t>CMU05</t>
  </si>
  <si>
    <t>MU05</t>
  </si>
  <si>
    <t>000938</t>
  </si>
  <si>
    <t>52812546S</t>
  </si>
  <si>
    <t>MEDINA SANCHEZ-OCAÑA</t>
  </si>
  <si>
    <t>0369</t>
  </si>
  <si>
    <t>ARCHIVEL</t>
  </si>
  <si>
    <t>CARAVACA DE LA CRUZ</t>
  </si>
  <si>
    <t>SALVADOR MEDINA SANCHEZ-OCAÑA</t>
  </si>
  <si>
    <t>smedinasanchez@cajamar.com</t>
  </si>
  <si>
    <t>rosaljoan@hotmail.com</t>
  </si>
  <si>
    <t>618734829</t>
  </si>
  <si>
    <t>CMU06</t>
  </si>
  <si>
    <t>MU06</t>
  </si>
  <si>
    <t>004740</t>
  </si>
  <si>
    <t>23052156S</t>
  </si>
  <si>
    <t>ESTEFANIA</t>
  </si>
  <si>
    <t>SANCHEZ RAMOS</t>
  </si>
  <si>
    <t>0357</t>
  </si>
  <si>
    <t>MOLINOS MARFAGONES-CARTAGENA</t>
  </si>
  <si>
    <t>ESTEFANIA SANCHEZ RAMOS</t>
  </si>
  <si>
    <t>miguelyfanny02@hotmail.com</t>
  </si>
  <si>
    <t>968-111111</t>
  </si>
  <si>
    <t>CANDIDATURA UGT 12/2010 - AFILIADO A UGT-11/10/2013 RECUPERADO POR SONIA ESTEBAN</t>
  </si>
  <si>
    <t>CMU07</t>
  </si>
  <si>
    <t>MU99</t>
  </si>
  <si>
    <t>001263</t>
  </si>
  <si>
    <t>22947089N</t>
  </si>
  <si>
    <t>FRANCISCO</t>
  </si>
  <si>
    <t>MARIN SAURA</t>
  </si>
  <si>
    <t>0269</t>
  </si>
  <si>
    <t>MURCIA-BARRIO PROGRESO</t>
  </si>
  <si>
    <t>FRANCISCO MARIN SAURA</t>
  </si>
  <si>
    <t>franciscomarin@cajamar.com</t>
  </si>
  <si>
    <t>marinsaura.francisco@gmail.com</t>
  </si>
  <si>
    <t>616460533</t>
  </si>
  <si>
    <t>antes UGT</t>
  </si>
  <si>
    <t>CP01</t>
  </si>
  <si>
    <t>P01</t>
  </si>
  <si>
    <t>PALENCIA</t>
  </si>
  <si>
    <t>34</t>
  </si>
  <si>
    <t>007186</t>
  </si>
  <si>
    <t>12764676K</t>
  </si>
  <si>
    <t>RUBEN</t>
  </si>
  <si>
    <t>DIEZ HERNANSANZ</t>
  </si>
  <si>
    <t>5201</t>
  </si>
  <si>
    <t>PALENCIA-CALLE MAYOR</t>
  </si>
  <si>
    <t>RUBEN DIEZ HERNANSANZ</t>
  </si>
  <si>
    <t>615232126</t>
  </si>
  <si>
    <t>DELEGADO COMFIA 2007-DELEGADO COMFIA 2011</t>
  </si>
  <si>
    <t>CP02</t>
  </si>
  <si>
    <t>P02</t>
  </si>
  <si>
    <t>007100</t>
  </si>
  <si>
    <t>09297277X</t>
  </si>
  <si>
    <t>RAFAEL</t>
  </si>
  <si>
    <t>ARANDA CARRILLO</t>
  </si>
  <si>
    <t>5219</t>
  </si>
  <si>
    <t>FROMISTA</t>
  </si>
  <si>
    <t>aranda.palencia@hotmail.com;</t>
  </si>
  <si>
    <t>620529706/677530865</t>
  </si>
  <si>
    <t>DELEGADO COMFIA 2011</t>
  </si>
  <si>
    <t>CPM01</t>
  </si>
  <si>
    <t>PM01</t>
  </si>
  <si>
    <t>ILLES BALEARS</t>
  </si>
  <si>
    <t>BALEARES</t>
  </si>
  <si>
    <t>ISLAS BALEARES</t>
  </si>
  <si>
    <t>008194</t>
  </si>
  <si>
    <t>43068942Q</t>
  </si>
  <si>
    <t>ANTONIO JAIME</t>
  </si>
  <si>
    <t>SALVA PIZA</t>
  </si>
  <si>
    <t>4502</t>
  </si>
  <si>
    <t>CAMPOS</t>
  </si>
  <si>
    <t>LLUCMAJOR</t>
  </si>
  <si>
    <t>ANTONIO JAIME SALVA PIZA</t>
  </si>
  <si>
    <t>tonijsalvap@eresmas.com;</t>
  </si>
  <si>
    <t>696405675</t>
  </si>
  <si>
    <t>DELEGADO 2010</t>
  </si>
  <si>
    <t>CPM02</t>
  </si>
  <si>
    <t>PM02</t>
  </si>
  <si>
    <t>008230</t>
  </si>
  <si>
    <t>43102034B</t>
  </si>
  <si>
    <t>SARA</t>
  </si>
  <si>
    <t>GARI RUIZ</t>
  </si>
  <si>
    <t>4522</t>
  </si>
  <si>
    <t>INCA</t>
  </si>
  <si>
    <t>SARA GARI RUIZ</t>
  </si>
  <si>
    <t>sgari_crbaleares@cajarural.com;</t>
  </si>
  <si>
    <t>600635408</t>
  </si>
  <si>
    <t>CPM03</t>
  </si>
  <si>
    <t>PM03</t>
  </si>
  <si>
    <t>008216</t>
  </si>
  <si>
    <t>41520122Q</t>
  </si>
  <si>
    <t>ANTONIA</t>
  </si>
  <si>
    <t>BAUZA NICOLAU</t>
  </si>
  <si>
    <t>4516</t>
  </si>
  <si>
    <t>SANTANYI</t>
  </si>
  <si>
    <t>MANACOR</t>
  </si>
  <si>
    <t>ANTONIA BAUZA NICOLAU</t>
  </si>
  <si>
    <t>banzonicolau@gmail.com;</t>
  </si>
  <si>
    <t>665245556</t>
  </si>
  <si>
    <t>CRI01</t>
  </si>
  <si>
    <t>RI01</t>
  </si>
  <si>
    <t>RIOJA, LA</t>
  </si>
  <si>
    <t>26</t>
  </si>
  <si>
    <t>LA RIOJA</t>
  </si>
  <si>
    <t>002988</t>
  </si>
  <si>
    <t>07976188H</t>
  </si>
  <si>
    <t>JUAN ANTONIO</t>
  </si>
  <si>
    <t>REDERO GARCIA</t>
  </si>
  <si>
    <t>4902</t>
  </si>
  <si>
    <t>CALAHORRA</t>
  </si>
  <si>
    <t>JUAN ANTONIO REDERO GARCIA</t>
  </si>
  <si>
    <t>S01</t>
  </si>
  <si>
    <t>CANTABRIA</t>
  </si>
  <si>
    <t>39</t>
  </si>
  <si>
    <t>06</t>
  </si>
  <si>
    <t>007877</t>
  </si>
  <si>
    <t>13936425N</t>
  </si>
  <si>
    <t>OLGA</t>
  </si>
  <si>
    <t>GOMEZ GARCIA</t>
  </si>
  <si>
    <t>6001</t>
  </si>
  <si>
    <t>TORRELAVEGA-CUATRO CAMINOS</t>
  </si>
  <si>
    <t>TORRELAVEGA</t>
  </si>
  <si>
    <t>OLGA GOMEZ GARCIA</t>
  </si>
  <si>
    <t>ogomes@cajamar.com</t>
  </si>
  <si>
    <t>olguis10@gmx.es</t>
  </si>
  <si>
    <t>630631165</t>
  </si>
  <si>
    <t>01/01/2011 BAJA COMFIA  - IMPAGO - ESTABA AFILIADA DESDE 18/08/2008-01/10/2013 RECUPERADA POR JAVIER CUEVAS</t>
  </si>
  <si>
    <t>SALAMANCA</t>
  </si>
  <si>
    <t>37</t>
  </si>
  <si>
    <t>007148</t>
  </si>
  <si>
    <t>09337603V</t>
  </si>
  <si>
    <t>FERNANDO LUIS</t>
  </si>
  <si>
    <t>BRAGADO MARTIN</t>
  </si>
  <si>
    <t>5701</t>
  </si>
  <si>
    <t>SALAMANCA-PLAZA ESPAÑA</t>
  </si>
  <si>
    <t>FERNANDO LUIS BRAGADO MARTIN</t>
  </si>
  <si>
    <t>ferbramar@gmail.com</t>
  </si>
  <si>
    <t>923-137046/657-275879</t>
  </si>
  <si>
    <t>CAL01S</t>
  </si>
  <si>
    <t>SC01</t>
  </si>
  <si>
    <t>ALMERÍA SS.CC.</t>
  </si>
  <si>
    <t>ES02</t>
  </si>
  <si>
    <t>SECRETARÍA DE ORGANIZACIÓN</t>
  </si>
  <si>
    <t>000569</t>
  </si>
  <si>
    <t>08905900R</t>
  </si>
  <si>
    <t>ANGELES</t>
  </si>
  <si>
    <t>ACIEN FERNANDEZ</t>
  </si>
  <si>
    <t>SECRETARIÍA DE IGUALDAD Y EMPODERAMIENTO COMFIA ANDALUCÍA</t>
  </si>
  <si>
    <t>8614</t>
  </si>
  <si>
    <t>ANGELES ACIEN FERNANDEZ</t>
  </si>
  <si>
    <t>angelesacien@bcc.es</t>
  </si>
  <si>
    <t>angeles.acien@servicios.ccoo.es</t>
  </si>
  <si>
    <t>638-066-008 (55323) (950182401 / 11754)</t>
  </si>
  <si>
    <t>CAL02S</t>
  </si>
  <si>
    <t>SC02</t>
  </si>
  <si>
    <t>ES10</t>
  </si>
  <si>
    <t>COORDINADORA ALMERÍA Y JAÉN</t>
  </si>
  <si>
    <t>001527</t>
  </si>
  <si>
    <t>75221532D</t>
  </si>
  <si>
    <t>MERCEDES</t>
  </si>
  <si>
    <t>GONZALVEZ PEREZ</t>
  </si>
  <si>
    <t>MERCEDES GONZALVEZ PEREZ</t>
  </si>
  <si>
    <t>gonzalvezperez@gmail.com</t>
  </si>
  <si>
    <t>649075991/683667375 (55572)</t>
  </si>
  <si>
    <t>DELEGADO COMFIA-2012-AFILIACIÓN REACTIVADA 01/01/08, SE DIO DE BAJA 24/04/07</t>
  </si>
  <si>
    <t>CAL03S</t>
  </si>
  <si>
    <t>SC03</t>
  </si>
  <si>
    <t>001749</t>
  </si>
  <si>
    <t>34849414K</t>
  </si>
  <si>
    <t>FERNANDEZ RODRIGUEZ</t>
  </si>
  <si>
    <t>9285</t>
  </si>
  <si>
    <t>MARIA DOLORES FERNANDEZ RODRIGUEZ</t>
  </si>
  <si>
    <t>marilolifer@gmail.com</t>
  </si>
  <si>
    <t>619-033-627</t>
  </si>
  <si>
    <t>DELEGADO COMFIA-2012</t>
  </si>
  <si>
    <t>CAL04S</t>
  </si>
  <si>
    <t>SC04</t>
  </si>
  <si>
    <t>002436</t>
  </si>
  <si>
    <t>45580994P</t>
  </si>
  <si>
    <t>MORENO DIAZ</t>
  </si>
  <si>
    <t>9017</t>
  </si>
  <si>
    <t>JOSE MARIA MORENO DIAZ</t>
  </si>
  <si>
    <t>joseico2040@gmail.com</t>
  </si>
  <si>
    <t>670704762</t>
  </si>
  <si>
    <t>01/02/2008 BAJA COMFIA - FALTA DE UTILIDAD</t>
  </si>
  <si>
    <t>CAL05S</t>
  </si>
  <si>
    <t>SC05</t>
  </si>
  <si>
    <t>000739</t>
  </si>
  <si>
    <t>27535503H</t>
  </si>
  <si>
    <t>CRISTOBAL</t>
  </si>
  <si>
    <t>MORENO GARCIA</t>
  </si>
  <si>
    <t>9283</t>
  </si>
  <si>
    <t>CRISTOBAL MORENO GARCIA</t>
  </si>
  <si>
    <t>crismoreg@yahoo.es</t>
  </si>
  <si>
    <t>644352790</t>
  </si>
  <si>
    <t>CAL06S</t>
  </si>
  <si>
    <t>SC06</t>
  </si>
  <si>
    <t>001334</t>
  </si>
  <si>
    <t>08909950A</t>
  </si>
  <si>
    <t>ORTIZ LOPEZ</t>
  </si>
  <si>
    <t>9427</t>
  </si>
  <si>
    <t>JUAN ORTIZ LOPEZ</t>
  </si>
  <si>
    <t>jortizlopez@bcc.es</t>
  </si>
  <si>
    <t>juanortizlopez@hotmail.es</t>
  </si>
  <si>
    <t>652-489-732</t>
  </si>
  <si>
    <t>DELEGADO COMFIA-2012-Asiste a nuestra reunion sscc junio 2010</t>
  </si>
  <si>
    <t>CAL07S</t>
  </si>
  <si>
    <t>SC07</t>
  </si>
  <si>
    <t>002368</t>
  </si>
  <si>
    <t>75236847Y</t>
  </si>
  <si>
    <t>FERNANDEZ RUIZ</t>
  </si>
  <si>
    <t>8635</t>
  </si>
  <si>
    <t>IRENE FERNANDEZ RUIZ</t>
  </si>
  <si>
    <t>irenuch76@yahoo.es</t>
  </si>
  <si>
    <t>627-352-468</t>
  </si>
  <si>
    <t>DELEGADO COMFIA-2012-Asiste a nuestra reunion sscc nov. 2010</t>
  </si>
  <si>
    <t>CAL08S</t>
  </si>
  <si>
    <t>SC08</t>
  </si>
  <si>
    <t>001747</t>
  </si>
  <si>
    <t>34852721Q</t>
  </si>
  <si>
    <t>ROSARIO</t>
  </si>
  <si>
    <t>CARRILLO SANCHEZ</t>
  </si>
  <si>
    <t>9265</t>
  </si>
  <si>
    <t>ROSARIO CARRILLO SANCHEZ</t>
  </si>
  <si>
    <t>CAL09S</t>
  </si>
  <si>
    <t>SC09</t>
  </si>
  <si>
    <t>001155</t>
  </si>
  <si>
    <t>34842172R</t>
  </si>
  <si>
    <t>FRANCISCO JOSE</t>
  </si>
  <si>
    <t>BURGOS IBAÑEZ</t>
  </si>
  <si>
    <t>8557</t>
  </si>
  <si>
    <t>EL TOYO</t>
  </si>
  <si>
    <t>FRANCISCO JOSE BURGOS IBAÑEZ</t>
  </si>
  <si>
    <t>fbi1155@gmail.com</t>
  </si>
  <si>
    <t>950209533/630885226</t>
  </si>
  <si>
    <t>CAL10S</t>
  </si>
  <si>
    <t>SC10</t>
  </si>
  <si>
    <t>002068</t>
  </si>
  <si>
    <t>34842449W</t>
  </si>
  <si>
    <t>UBEDA RUEDA</t>
  </si>
  <si>
    <t>MIGUEL ANGEL UBEDA RUEDA</t>
  </si>
  <si>
    <t>mubedarueda@cajamar.es;</t>
  </si>
  <si>
    <t>maurman@gmail.com</t>
  </si>
  <si>
    <t>950-244-621 / 606-707-506</t>
  </si>
  <si>
    <t>CAL11S</t>
  </si>
  <si>
    <t>SC11</t>
  </si>
  <si>
    <t>005672</t>
  </si>
  <si>
    <t>75264633P</t>
  </si>
  <si>
    <t>ENRIQUE</t>
  </si>
  <si>
    <t>DIAZ MARTINEZ</t>
  </si>
  <si>
    <t>9640</t>
  </si>
  <si>
    <t>ENRIQUE DIAZ MARTINEZ</t>
  </si>
  <si>
    <t>enrikediaz@hotmail.com</t>
  </si>
  <si>
    <t>609198867</t>
  </si>
  <si>
    <t>asiste a nuestra reunion sscc agosto 2010</t>
  </si>
  <si>
    <t>CAL12S</t>
  </si>
  <si>
    <t>SC12</t>
  </si>
  <si>
    <t>004264</t>
  </si>
  <si>
    <t>75239247Z</t>
  </si>
  <si>
    <t>JOSE MIGUEL</t>
  </si>
  <si>
    <t>MARQUEZ MUÑOZ</t>
  </si>
  <si>
    <t>9275</t>
  </si>
  <si>
    <t>JOSE MIGUEL MARQUEZ MUÑOZ</t>
  </si>
  <si>
    <t>jmarquezm@cajamar.com;</t>
  </si>
  <si>
    <t>687413057</t>
  </si>
  <si>
    <t>CAL13S</t>
  </si>
  <si>
    <t>SC13</t>
  </si>
  <si>
    <t>001053</t>
  </si>
  <si>
    <t>27531151J</t>
  </si>
  <si>
    <t>ALARCON VALERO</t>
  </si>
  <si>
    <t>9015</t>
  </si>
  <si>
    <t>FRANCISCA ALARCON VALERO</t>
  </si>
  <si>
    <t>palarcon@cajamar.es;</t>
  </si>
  <si>
    <t>639702104</t>
  </si>
  <si>
    <t>CAL14S</t>
  </si>
  <si>
    <t>SC14</t>
  </si>
  <si>
    <t>005755</t>
  </si>
  <si>
    <t>75261662G</t>
  </si>
  <si>
    <t>ISABEL MARIA</t>
  </si>
  <si>
    <t>AGUILAR DEL AGUILA</t>
  </si>
  <si>
    <t>8578</t>
  </si>
  <si>
    <t>ISABEL MARIA AGUILAR DEL AGUILA</t>
  </si>
  <si>
    <t>applecilla@gmail.com;</t>
  </si>
  <si>
    <t>645521143</t>
  </si>
  <si>
    <t>CAL16S</t>
  </si>
  <si>
    <t>ALMERIA SS.CC.</t>
  </si>
  <si>
    <t>001073</t>
  </si>
  <si>
    <t>34842305L</t>
  </si>
  <si>
    <t>CONTRERAS BARON</t>
  </si>
  <si>
    <t>SORBAS</t>
  </si>
  <si>
    <t>JUAN CONTRERAS BARON</t>
  </si>
  <si>
    <t>950-364019</t>
  </si>
  <si>
    <t>CSE01</t>
  </si>
  <si>
    <t>SE01</t>
  </si>
  <si>
    <t>SEVILLA</t>
  </si>
  <si>
    <t>41</t>
  </si>
  <si>
    <t>003738</t>
  </si>
  <si>
    <t>28582427M</t>
  </si>
  <si>
    <t>DIAZ ROCA</t>
  </si>
  <si>
    <t>3505</t>
  </si>
  <si>
    <t>DOS HERMANAS-C/CANONIGO</t>
  </si>
  <si>
    <t>MIGUEL ANGEL DIAZ ROCA</t>
  </si>
  <si>
    <t>655617321</t>
  </si>
  <si>
    <t>ERA DIR DE 842</t>
  </si>
  <si>
    <t>CSG01</t>
  </si>
  <si>
    <t>SG01</t>
  </si>
  <si>
    <t>SEGOVIA</t>
  </si>
  <si>
    <t>40</t>
  </si>
  <si>
    <t>002755</t>
  </si>
  <si>
    <t>03458783C</t>
  </si>
  <si>
    <t>SANTOS</t>
  </si>
  <si>
    <t>GARCIA DE MARIA</t>
  </si>
  <si>
    <t>2901</t>
  </si>
  <si>
    <t>SEGOVIA-CERVANTES</t>
  </si>
  <si>
    <t>SANTOS GARCIA DE MARIA</t>
  </si>
  <si>
    <t>683375438</t>
  </si>
  <si>
    <t>CITIBANK[Ana 08/02/2016 detectamos que se le descuenta la cuota en nómina desde el mes de noviembre y se le comunica a la federación para que le devuelvan las cuotas duplicadas de noviembre, diciembre y enero]</t>
  </si>
  <si>
    <t>CTF01</t>
  </si>
  <si>
    <t>TF01</t>
  </si>
  <si>
    <t>SANTA CRUZ DE TENERIFE</t>
  </si>
  <si>
    <t>38</t>
  </si>
  <si>
    <t>COORDINADOR ADJUNTO TENERIFE</t>
  </si>
  <si>
    <t>057016</t>
  </si>
  <si>
    <t>43801390Y</t>
  </si>
  <si>
    <t>CARLOS JAVIER</t>
  </si>
  <si>
    <t>SANCHEZ FELIPE</t>
  </si>
  <si>
    <t>1312</t>
  </si>
  <si>
    <t>LA CUESTA</t>
  </si>
  <si>
    <t>CARLOS JAVIER SANCHEZ FELIPE</t>
  </si>
  <si>
    <t>cjsanchez@comfia.ccoo.es</t>
  </si>
  <si>
    <t>600-682-387/922-285-909</t>
  </si>
  <si>
    <t>CTF02</t>
  </si>
  <si>
    <t>TF02</t>
  </si>
  <si>
    <t>057023</t>
  </si>
  <si>
    <t>42875725E</t>
  </si>
  <si>
    <t>MONTSERRAT</t>
  </si>
  <si>
    <t>GODOY LOPEZ</t>
  </si>
  <si>
    <t>1305</t>
  </si>
  <si>
    <t>LA LAGUNA</t>
  </si>
  <si>
    <t>CUESTA DE ARGUIJO, LA</t>
  </si>
  <si>
    <t>MONTSERRAT GODOY LOPEZ</t>
  </si>
  <si>
    <t>mgodoy@canariascr.com</t>
  </si>
  <si>
    <t>mtgl@hotmail.com</t>
  </si>
  <si>
    <t>922661185/664456978</t>
  </si>
  <si>
    <t>CTF03</t>
  </si>
  <si>
    <t>TF03</t>
  </si>
  <si>
    <t>057015</t>
  </si>
  <si>
    <t>X0619878M</t>
  </si>
  <si>
    <t>FELIPE</t>
  </si>
  <si>
    <t>SCHWEIZER</t>
  </si>
  <si>
    <t>1306</t>
  </si>
  <si>
    <t>LA VICTORIA DE ACENTEJO</t>
  </si>
  <si>
    <t>PUERTO DE LA CRUZ</t>
  </si>
  <si>
    <t>FELIPE SCHWEIZER</t>
  </si>
  <si>
    <t>fschweizer@canariascr.com</t>
  </si>
  <si>
    <t>felipemrta@hotmail.com</t>
  </si>
  <si>
    <t>922580020/648015148</t>
  </si>
  <si>
    <t>CTF04</t>
  </si>
  <si>
    <t>TF04</t>
  </si>
  <si>
    <t>057006</t>
  </si>
  <si>
    <t>42165482L</t>
  </si>
  <si>
    <t>FAUSTO</t>
  </si>
  <si>
    <t>CABRERA GUELMES</t>
  </si>
  <si>
    <t>1301</t>
  </si>
  <si>
    <t>SANTA CRUZ DE LA PALMA</t>
  </si>
  <si>
    <t>FAUSTO CABRERA GUELMES</t>
  </si>
  <si>
    <t>camitato@telefonica.net</t>
  </si>
  <si>
    <t>699-089-806</t>
  </si>
  <si>
    <t>CTF05</t>
  </si>
  <si>
    <t>TF05</t>
  </si>
  <si>
    <t>055487</t>
  </si>
  <si>
    <t>78482980B</t>
  </si>
  <si>
    <t>MARIA BELEN</t>
  </si>
  <si>
    <t>1302</t>
  </si>
  <si>
    <t>S.C. TENERIFE-VILLALBA HERVAS</t>
  </si>
  <si>
    <t>EL ORTIGAL-LA LAGUNA</t>
  </si>
  <si>
    <t>MARIA BELEN GODOY LOPEZ</t>
  </si>
  <si>
    <t>bgodoy_canariascr.com</t>
  </si>
  <si>
    <t>interbgl@hotmail.com</t>
  </si>
  <si>
    <t>922639694/600867532</t>
  </si>
  <si>
    <t>CV01</t>
  </si>
  <si>
    <t>V01</t>
  </si>
  <si>
    <t>VALENCIA</t>
  </si>
  <si>
    <t>46</t>
  </si>
  <si>
    <t>ES07</t>
  </si>
  <si>
    <t>SECRETARÍA DE IGUALDAD Y CONCILIACIÓN</t>
  </si>
  <si>
    <t>020655</t>
  </si>
  <si>
    <t>20148671G</t>
  </si>
  <si>
    <t>ADELAIDA</t>
  </si>
  <si>
    <t>CLEMENTE MICO</t>
  </si>
  <si>
    <t>7000</t>
  </si>
  <si>
    <t>Dirección Territorial Valencia Castellón</t>
  </si>
  <si>
    <t>ADELAIDA CLEMENTE MICO</t>
  </si>
  <si>
    <t>adelaclemente@cajamar.com</t>
  </si>
  <si>
    <t>laidaclemente@yahoo.es</t>
  </si>
  <si>
    <t>657510408/683667396 (55563)/ 961860114</t>
  </si>
  <si>
    <t>3123</t>
  </si>
  <si>
    <t>048023</t>
  </si>
  <si>
    <t>25416041Y</t>
  </si>
  <si>
    <t>NURIA</t>
  </si>
  <si>
    <t>PERELLO GAYANO</t>
  </si>
  <si>
    <t>7271</t>
  </si>
  <si>
    <t>TURIS-PLAZA CONSTITUCION</t>
  </si>
  <si>
    <t>GC62</t>
  </si>
  <si>
    <t>TURIS</t>
  </si>
  <si>
    <t>NURIA PERELLO GAYANO</t>
  </si>
  <si>
    <t>nperello@caixaturis.es</t>
  </si>
  <si>
    <t>nuriaperellog@gmail.com</t>
  </si>
  <si>
    <t>695945371</t>
  </si>
  <si>
    <t>3121</t>
  </si>
  <si>
    <t>052830</t>
  </si>
  <si>
    <t>25418450T</t>
  </si>
  <si>
    <t>CASAS PARIS</t>
  </si>
  <si>
    <t>2370</t>
  </si>
  <si>
    <t>SS.CC. CAJA RURAL DE CHESTE</t>
  </si>
  <si>
    <t>GC61</t>
  </si>
  <si>
    <t>CHESTE</t>
  </si>
  <si>
    <t>JOSE CASAS PARIS</t>
  </si>
  <si>
    <t>jcasas@crcheste.es</t>
  </si>
  <si>
    <t>jcasasparis@yahoo.es</t>
  </si>
  <si>
    <t>616109682</t>
  </si>
  <si>
    <t>3179</t>
  </si>
  <si>
    <t>053415</t>
  </si>
  <si>
    <t>52644560K</t>
  </si>
  <si>
    <t>ESTER</t>
  </si>
  <si>
    <t>BENAVENT ROJAS</t>
  </si>
  <si>
    <t>2375</t>
  </si>
  <si>
    <t>ALGINET-VALENCIA 13</t>
  </si>
  <si>
    <t>GC68</t>
  </si>
  <si>
    <t>ALGINET</t>
  </si>
  <si>
    <t>ESTER BENAVENT ROJAS</t>
  </si>
  <si>
    <t>ebenavent@caixaruralalginet.es</t>
  </si>
  <si>
    <t>esterbenavent@gmail.com</t>
  </si>
  <si>
    <t>655317440/85582</t>
  </si>
  <si>
    <t>CV06</t>
  </si>
  <si>
    <t>3118</t>
  </si>
  <si>
    <t>051009</t>
  </si>
  <si>
    <t>73540894G</t>
  </si>
  <si>
    <t>MORA ORTI</t>
  </si>
  <si>
    <t>2051</t>
  </si>
  <si>
    <t>TORRENT-AVDA. AL VEDAT 138</t>
  </si>
  <si>
    <t>GC59</t>
  </si>
  <si>
    <t>TORRENT</t>
  </si>
  <si>
    <t>649867928</t>
  </si>
  <si>
    <t>CV05</t>
  </si>
  <si>
    <t>023011</t>
  </si>
  <si>
    <t>73650916V</t>
  </si>
  <si>
    <t>AMPARO</t>
  </si>
  <si>
    <t>PUIG MORA</t>
  </si>
  <si>
    <t>8579</t>
  </si>
  <si>
    <t>0B46</t>
  </si>
  <si>
    <t>SC0240 VIRTUAL VALENCIA</t>
  </si>
  <si>
    <t>amparopuigmora@bcc.es</t>
  </si>
  <si>
    <t>3152</t>
  </si>
  <si>
    <t>051514</t>
  </si>
  <si>
    <t>73775737V</t>
  </si>
  <si>
    <t>DESIREE</t>
  </si>
  <si>
    <t>CERVERA BALAGUER</t>
  </si>
  <si>
    <t>2371</t>
  </si>
  <si>
    <t>VILLAR DEL ARZOBISPO-LAS CRUCES</t>
  </si>
  <si>
    <t>GC64</t>
  </si>
  <si>
    <t>VILLAR DEL ARZOBISPO</t>
  </si>
  <si>
    <t>DESIREE CERVERA BALAGUER</t>
  </si>
  <si>
    <t>dcervera.3152@cajarural.com</t>
  </si>
  <si>
    <t>690830814</t>
  </si>
  <si>
    <t>[Ana 11/05/2015: Alta con datos de la UAR]</t>
  </si>
  <si>
    <t>CV02</t>
  </si>
  <si>
    <t>V02</t>
  </si>
  <si>
    <t>051203</t>
  </si>
  <si>
    <t>20159544K</t>
  </si>
  <si>
    <t>DE HARO ANDREU</t>
  </si>
  <si>
    <t>2025</t>
  </si>
  <si>
    <t>PICANYA-SANT JOSEP</t>
  </si>
  <si>
    <t>PATERNA</t>
  </si>
  <si>
    <t>MIGUEL ANGEL DE HARO ANDREU</t>
  </si>
  <si>
    <t>migueldeharo@ruraltorrent.es</t>
  </si>
  <si>
    <t>migueraid@gmail.com</t>
  </si>
  <si>
    <t>699462769</t>
  </si>
  <si>
    <t>020060</t>
  </si>
  <si>
    <t>20788351P</t>
  </si>
  <si>
    <t>PASCUAL</t>
  </si>
  <si>
    <t>CRESPO ARCON</t>
  </si>
  <si>
    <t>AGRUPACIÓN SECTOR FINANCIERO-COMISIÓN DE RURALES</t>
  </si>
  <si>
    <t>625-451-620 (963870800) 30060</t>
  </si>
  <si>
    <t>BAJA COMFIA</t>
  </si>
  <si>
    <t>[Ana 01/09/2015: se pasa a UGT]</t>
  </si>
  <si>
    <t>022999</t>
  </si>
  <si>
    <t>52649944T</t>
  </si>
  <si>
    <t>ROYO ALBA</t>
  </si>
  <si>
    <t>8641</t>
  </si>
  <si>
    <t>ESTHER ROYO ALBA</t>
  </si>
  <si>
    <t>esterroyo@cajamar.com</t>
  </si>
  <si>
    <t>esroyalb@hotmail.com</t>
  </si>
  <si>
    <t>961131086/639850850/32671</t>
  </si>
  <si>
    <t>CV03</t>
  </si>
  <si>
    <t>V03</t>
  </si>
  <si>
    <t>020362</t>
  </si>
  <si>
    <t>24365951G</t>
  </si>
  <si>
    <t>ROSA MARIA</t>
  </si>
  <si>
    <t>GAMEZ ARAGO</t>
  </si>
  <si>
    <t>ROSA MARIA GAMEZ ARAGO</t>
  </si>
  <si>
    <t>rosamariagamez@cajamar.com</t>
  </si>
  <si>
    <t>rosamariagamez@ono.com</t>
  </si>
  <si>
    <t>629125415/963870800/30362</t>
  </si>
  <si>
    <t>051181</t>
  </si>
  <si>
    <t>53095131E</t>
  </si>
  <si>
    <t>MARIA DEL MAR</t>
  </si>
  <si>
    <t>FERNANDEZ CERVERA</t>
  </si>
  <si>
    <t>2036</t>
  </si>
  <si>
    <t>TORRENT-CAMI REAL</t>
  </si>
  <si>
    <t>MARIA DEL MAR FERNANDEZ CERVERA</t>
  </si>
  <si>
    <t>ES12</t>
  </si>
  <si>
    <t>COORDINADORA VALENCIA</t>
  </si>
  <si>
    <t>T02</t>
  </si>
  <si>
    <t>020848</t>
  </si>
  <si>
    <t>73547964J</t>
  </si>
  <si>
    <t>LAZARO CABALLERO</t>
  </si>
  <si>
    <t>MARIA CARMEN LAZARO CABALLERO</t>
  </si>
  <si>
    <t>carmenlazaro@cajamar.com</t>
  </si>
  <si>
    <t>clazaroc@servicios.ccoo.es</t>
  </si>
  <si>
    <t>683667378(55567)/963870800</t>
  </si>
  <si>
    <t>Miembro Ejecutiva Comfia C.Valenciana</t>
  </si>
  <si>
    <t>CV04</t>
  </si>
  <si>
    <t>V04</t>
  </si>
  <si>
    <t>ES11</t>
  </si>
  <si>
    <t>COORDINADOR C. VALENCIANA</t>
  </si>
  <si>
    <t>004832</t>
  </si>
  <si>
    <t>19838480Z</t>
  </si>
  <si>
    <t>DANIEL</t>
  </si>
  <si>
    <t>ROBERTO ROBERTO</t>
  </si>
  <si>
    <t>DANIEL ROBERTO ROBERTO</t>
  </si>
  <si>
    <t>daniel.robertoroberto@cajamar.com;</t>
  </si>
  <si>
    <t>daniel.roberto@servicios.ccoo.es</t>
  </si>
  <si>
    <t>638058152(55321)/963691112</t>
  </si>
  <si>
    <t>020400</t>
  </si>
  <si>
    <t>22541629L</t>
  </si>
  <si>
    <t>CARLOS</t>
  </si>
  <si>
    <t>MARTINEZ HERNANDEZ</t>
  </si>
  <si>
    <t>CARLOS MARTINEZ HERNANDEZ</t>
  </si>
  <si>
    <t>carlosmartinez@cajamar.com</t>
  </si>
  <si>
    <t>carlos.martinez.0263@gmail.com</t>
  </si>
  <si>
    <t>600250101/963870800/30400</t>
  </si>
  <si>
    <t>051270</t>
  </si>
  <si>
    <t>24367808K</t>
  </si>
  <si>
    <t>VANESSA</t>
  </si>
  <si>
    <t>RODRIGUEZ VERCHER</t>
  </si>
  <si>
    <t>2044</t>
  </si>
  <si>
    <t>TORRENT-AVDA. AL VEDAT 70</t>
  </si>
  <si>
    <t>VANESSA RODRIGUEZ VERCHER</t>
  </si>
  <si>
    <t>vanessarodriguezv@ruraltorrent.es</t>
  </si>
  <si>
    <t>mvanerv@hotmail.com</t>
  </si>
  <si>
    <t>652790485</t>
  </si>
  <si>
    <t>V05</t>
  </si>
  <si>
    <t>COORDINADOR ADJUNTO VALENCIA</t>
  </si>
  <si>
    <t>020649</t>
  </si>
  <si>
    <t>29161749A</t>
  </si>
  <si>
    <t>JOAQUIN</t>
  </si>
  <si>
    <t>HERNANDEZ SANCHEZ</t>
  </si>
  <si>
    <t>JOAQUIN HERNANDEZ SANCHEZ</t>
  </si>
  <si>
    <t>chimoargentina@hotmail.com</t>
  </si>
  <si>
    <t>963251205/607411249/689788662 55055</t>
  </si>
  <si>
    <t>051085</t>
  </si>
  <si>
    <t>52634962Z</t>
  </si>
  <si>
    <t>BARBERA LAHIGUERA</t>
  </si>
  <si>
    <t>2041</t>
  </si>
  <si>
    <t>MONTROI-AVDA. BLASCO IBAÑEZ</t>
  </si>
  <si>
    <t>FRANCISCO JOSE BARBERA LAHIGUERA</t>
  </si>
  <si>
    <t>franciscobarbera@ruraltorrent.es</t>
  </si>
  <si>
    <t>pacobl@hotmail.com</t>
  </si>
  <si>
    <t>630934487</t>
  </si>
  <si>
    <t>[Ana 23/12/2016: cambio solicitado por el sistema]</t>
  </si>
  <si>
    <t>V06</t>
  </si>
  <si>
    <t>022346</t>
  </si>
  <si>
    <t>20439673X</t>
  </si>
  <si>
    <t>INMACULADA</t>
  </si>
  <si>
    <t>DIEGO VENTURA</t>
  </si>
  <si>
    <t>2147</t>
  </si>
  <si>
    <t>ONTINYENT-DOS DE MAYO</t>
  </si>
  <si>
    <t>INMACULADA DIEGO VENTURA</t>
  </si>
  <si>
    <t>inmaculadadiego@cajamar.com</t>
  </si>
  <si>
    <t>immdiegovent@yahoo.es</t>
  </si>
  <si>
    <t>CV07</t>
  </si>
  <si>
    <t>V07</t>
  </si>
  <si>
    <t>052097</t>
  </si>
  <si>
    <t>24331316F</t>
  </si>
  <si>
    <t>MORANTE RICART</t>
  </si>
  <si>
    <t>7097</t>
  </si>
  <si>
    <t>LLIRIA-MIGUEL ABRIAT CANTO</t>
  </si>
  <si>
    <t>BETERA</t>
  </si>
  <si>
    <t>JOAQUIN MORANTE RICART</t>
  </si>
  <si>
    <t>xmorante@cajamar.com</t>
  </si>
  <si>
    <t>ximomorante@gmail.com</t>
  </si>
  <si>
    <t>961600708/685978708</t>
  </si>
  <si>
    <t>CV08</t>
  </si>
  <si>
    <t>V08</t>
  </si>
  <si>
    <t>020049</t>
  </si>
  <si>
    <t>73911394C</t>
  </si>
  <si>
    <t>BALDUINO</t>
  </si>
  <si>
    <t>REQUENA MORA</t>
  </si>
  <si>
    <t>2118</t>
  </si>
  <si>
    <t>MONTAVERNER-NOU</t>
  </si>
  <si>
    <t>BALDUINO REQUENA MORA</t>
  </si>
  <si>
    <t>balduinorequena@.com</t>
  </si>
  <si>
    <t>waldorequena@hotmail.com</t>
  </si>
  <si>
    <t>636-176-274/962-298-688</t>
  </si>
  <si>
    <t>CV09</t>
  </si>
  <si>
    <t>V09</t>
  </si>
  <si>
    <t>052011</t>
  </si>
  <si>
    <t>73762356E</t>
  </si>
  <si>
    <t>JOSEFINA</t>
  </si>
  <si>
    <t>GOMEZ VIDAGANY</t>
  </si>
  <si>
    <t>LLIRIA</t>
  </si>
  <si>
    <t>JOSEFINA GOMEZ VIDAGANY</t>
  </si>
  <si>
    <t>finagomez@cajamar.com</t>
  </si>
  <si>
    <t>jgomezlliria@credit.es</t>
  </si>
  <si>
    <t>962791032/620292348</t>
  </si>
  <si>
    <t>CV10</t>
  </si>
  <si>
    <t>V10</t>
  </si>
  <si>
    <t>021168</t>
  </si>
  <si>
    <t>48308547Z</t>
  </si>
  <si>
    <t>FAMBUENA AGUILERA</t>
  </si>
  <si>
    <t>2249</t>
  </si>
  <si>
    <t>VALENCIA-GENERAL URRUTIA</t>
  </si>
  <si>
    <t>JUAN CARLOS FAMBUENA AGUILERA</t>
  </si>
  <si>
    <t>juancarlosfambuena@cajamar.com</t>
  </si>
  <si>
    <t>slimer81@gmail.com</t>
  </si>
  <si>
    <t>650407396/963964270</t>
  </si>
  <si>
    <t>CV11</t>
  </si>
  <si>
    <t>V11</t>
  </si>
  <si>
    <t>040167</t>
  </si>
  <si>
    <t>44854188W</t>
  </si>
  <si>
    <t>MILAGROS</t>
  </si>
  <si>
    <t>LUNA CERDA</t>
  </si>
  <si>
    <t>2253</t>
  </si>
  <si>
    <t>PINEDO-PINTOR MANUEL SIGÜENZA</t>
  </si>
  <si>
    <t>MILAGROS LUNA CERDA</t>
  </si>
  <si>
    <t>milagros.luna@cajamar.com</t>
  </si>
  <si>
    <t>lunac76@hotmail.es</t>
  </si>
  <si>
    <t>645923494</t>
  </si>
  <si>
    <t>CV12</t>
  </si>
  <si>
    <t>V12</t>
  </si>
  <si>
    <t>021906</t>
  </si>
  <si>
    <t>21514392P</t>
  </si>
  <si>
    <t>GALIANA MOLINA</t>
  </si>
  <si>
    <t>2011</t>
  </si>
  <si>
    <t>XIRIVELLA-AVDA. CAMI NOU</t>
  </si>
  <si>
    <t>JOSE FRANCISCO GALIANA MOLINA</t>
  </si>
  <si>
    <t>josefranciscogaliana@cajamar.com</t>
  </si>
  <si>
    <t>ryu_gal@hotmail.com</t>
  </si>
  <si>
    <t>963-870800/606-200-499</t>
  </si>
  <si>
    <t>CV13</t>
  </si>
  <si>
    <t>V13</t>
  </si>
  <si>
    <t>052107</t>
  </si>
  <si>
    <t>20781972T</t>
  </si>
  <si>
    <t>PEDRO</t>
  </si>
  <si>
    <t>MORELL ANDRES</t>
  </si>
  <si>
    <t>2288</t>
  </si>
  <si>
    <t>ALZIRA-HORT DELS FRARES</t>
  </si>
  <si>
    <t>ALZIRA</t>
  </si>
  <si>
    <t>pmorell@cajamar.com</t>
  </si>
  <si>
    <t>pmorell@hotmail.es</t>
  </si>
  <si>
    <t>962413518/673547975</t>
  </si>
  <si>
    <t>[Ana 03/05/2017; excedencias compensadas se modifica la forma de pago]</t>
  </si>
  <si>
    <t>CV14</t>
  </si>
  <si>
    <t>V14</t>
  </si>
  <si>
    <t>020964</t>
  </si>
  <si>
    <t>33409771V</t>
  </si>
  <si>
    <t>MANUEL JESUS</t>
  </si>
  <si>
    <t>CONCHA HERNANDEZ</t>
  </si>
  <si>
    <t>2318</t>
  </si>
  <si>
    <t>ESTIVELLA-PL. JERONIMO MONSORIU</t>
  </si>
  <si>
    <t>ESTIVELLA</t>
  </si>
  <si>
    <t>MANUEL JESUS CONCHA HERNANDEZ</t>
  </si>
  <si>
    <t>manuelconcha@cajamar.es</t>
  </si>
  <si>
    <t>majeconhen@hotmail.com</t>
  </si>
  <si>
    <t>962-626-030/655-852-176</t>
  </si>
  <si>
    <t>CV15</t>
  </si>
  <si>
    <t>V15</t>
  </si>
  <si>
    <t>052093</t>
  </si>
  <si>
    <t>20806692H</t>
  </si>
  <si>
    <t>ELISA</t>
  </si>
  <si>
    <t>MERI SANCHO</t>
  </si>
  <si>
    <t>2171</t>
  </si>
  <si>
    <t>CULLERA-PL. ESPAÑA</t>
  </si>
  <si>
    <t>ELISA MERI SANCHO</t>
  </si>
  <si>
    <t>emeri@cajamar.com</t>
  </si>
  <si>
    <t>itm@gmail.com</t>
  </si>
  <si>
    <t>653-060-075/961-784-642</t>
  </si>
  <si>
    <t>[Ana 02/05/2014; aparece dada de alta en la UAR 06/02/2012, al corriente de pago en recibos, al cambiar a nomina no esta dada de alta en la BD]</t>
  </si>
  <si>
    <t>CV16</t>
  </si>
  <si>
    <t>V16</t>
  </si>
  <si>
    <t>020829</t>
  </si>
  <si>
    <t>52724366V</t>
  </si>
  <si>
    <t>MARIA PILAR</t>
  </si>
  <si>
    <t>RODRIGUEZ MARTINEZ</t>
  </si>
  <si>
    <t>7011</t>
  </si>
  <si>
    <t>BUÑOL-VENTAS</t>
  </si>
  <si>
    <t>MARIA PILAR RODRIGUEZ MARTINEZ</t>
  </si>
  <si>
    <t>pilarrodriguez@cajamar.com</t>
  </si>
  <si>
    <t>piromar@yahoo.es</t>
  </si>
  <si>
    <t>608-537-417/962-501-553</t>
  </si>
  <si>
    <t>CV18</t>
  </si>
  <si>
    <t>V17</t>
  </si>
  <si>
    <t>022640</t>
  </si>
  <si>
    <t>29169154W</t>
  </si>
  <si>
    <t>VICENTE JOSE</t>
  </si>
  <si>
    <t>GARCIA CLAVER</t>
  </si>
  <si>
    <t>2231</t>
  </si>
  <si>
    <t>CARCAIXENT-JULIAN RIBERA</t>
  </si>
  <si>
    <t>VICENTE JOSE GARCIA CLAVER</t>
  </si>
  <si>
    <t>vicentegarcia@cajamar.com</t>
  </si>
  <si>
    <t>vicentgc@hotmail.com</t>
  </si>
  <si>
    <t>615924416/699504782/962430331</t>
  </si>
  <si>
    <t>CV36</t>
  </si>
  <si>
    <t>V99</t>
  </si>
  <si>
    <t>020264</t>
  </si>
  <si>
    <t>22545719S</t>
  </si>
  <si>
    <t>JAVIER CARLOS</t>
  </si>
  <si>
    <t>CRIADO ALBERICH</t>
  </si>
  <si>
    <t>7035</t>
  </si>
  <si>
    <t>ALAQUAS</t>
  </si>
  <si>
    <t>javiercarloscriado@cajamar.com</t>
  </si>
  <si>
    <t>xavicarlosvalencia@ono.com</t>
  </si>
  <si>
    <t>610478330/961505754</t>
  </si>
  <si>
    <t>delegado LOLS, Valencia.[Ana 05/05/2017: excedencia voluntaria compensada: no descuento de la cuota sindical en la nómina de abril se cambia a recibo].</t>
  </si>
  <si>
    <t>CV28</t>
  </si>
  <si>
    <t>045004</t>
  </si>
  <si>
    <t>52726179J</t>
  </si>
  <si>
    <t>VEINTIMILLA ASUNCION</t>
  </si>
  <si>
    <t>7073</t>
  </si>
  <si>
    <t>TUEJAR</t>
  </si>
  <si>
    <t>MIGUEL VEINTIMILLA ASUNCION</t>
  </si>
  <si>
    <t>veinti@cajamar.com</t>
  </si>
  <si>
    <t>mikalet69.mv@gmail.com</t>
  </si>
  <si>
    <t>619153724/962700008</t>
  </si>
  <si>
    <t>[Ana;06/02/2014; Fecha de Antigüedad historica 20-12-2006, Fecha de alta en la UAR 07-06-2010. Caja Rural de Casinos].</t>
  </si>
  <si>
    <t>CVA01</t>
  </si>
  <si>
    <t>VA01</t>
  </si>
  <si>
    <t>VALLADOLID</t>
  </si>
  <si>
    <t>47</t>
  </si>
  <si>
    <t>ES20</t>
  </si>
  <si>
    <t>COORDINADOR ZONA NORTE</t>
  </si>
  <si>
    <t>T03</t>
  </si>
  <si>
    <t>007129</t>
  </si>
  <si>
    <t>12772396J</t>
  </si>
  <si>
    <t>CUEVAS FERNANDEZ</t>
  </si>
  <si>
    <t>5199</t>
  </si>
  <si>
    <t>Dirección Territorial Norte</t>
  </si>
  <si>
    <t>JAVIER CUEVAS FERNANDEZ</t>
  </si>
  <si>
    <t>jcuevas@cajamar.com;</t>
  </si>
  <si>
    <t>jcf7129@gmail.com</t>
  </si>
  <si>
    <t>687423842/683667380 (55565) /983607222</t>
  </si>
  <si>
    <t>CVA02</t>
  </si>
  <si>
    <t>VA02</t>
  </si>
  <si>
    <t>007116</t>
  </si>
  <si>
    <t>12367266M</t>
  </si>
  <si>
    <t>SANCHEZ VELASCO</t>
  </si>
  <si>
    <t>5018</t>
  </si>
  <si>
    <t>LAGUNA DE DUERO-CTRA. MADRID</t>
  </si>
  <si>
    <t>JUAN ANTONIO SANCHEZ VELASCO</t>
  </si>
  <si>
    <t>jsanchez@cajamar.com</t>
  </si>
  <si>
    <t>jasanvel@gmail.com</t>
  </si>
  <si>
    <t>679139327/609181415</t>
  </si>
  <si>
    <t>29/03/11 DELEGADO COMFIA 2011</t>
  </si>
  <si>
    <t>CVA07</t>
  </si>
  <si>
    <t>VA03</t>
  </si>
  <si>
    <t>007044</t>
  </si>
  <si>
    <t>12327258V</t>
  </si>
  <si>
    <t>RAQUEL</t>
  </si>
  <si>
    <t>ARRANZ VEGAS</t>
  </si>
  <si>
    <t>5058</t>
  </si>
  <si>
    <t>OLMEDO</t>
  </si>
  <si>
    <t>RAQUEL ARRANZ VEGAS</t>
  </si>
  <si>
    <t>arroyomaroto@hotmail.com;</t>
  </si>
  <si>
    <t>983601178</t>
  </si>
  <si>
    <t>29/03/11 FUE DELEGADA EN 2007</t>
  </si>
  <si>
    <t>CVA04</t>
  </si>
  <si>
    <t>VA04</t>
  </si>
  <si>
    <t>007161</t>
  </si>
  <si>
    <t>09327851V</t>
  </si>
  <si>
    <t>ROMAN PEREZ</t>
  </si>
  <si>
    <t>5068</t>
  </si>
  <si>
    <t>ALAEJOS</t>
  </si>
  <si>
    <t>LUIS ROMAN PEREZ</t>
  </si>
  <si>
    <t>lromanpe@cajamar.com</t>
  </si>
  <si>
    <t>luisromanp@yahoo.es;</t>
  </si>
  <si>
    <t>645942465</t>
  </si>
  <si>
    <t>[Ana 23/12/2016: cambo solicitado por el sistema].</t>
  </si>
  <si>
    <t>CVA06</t>
  </si>
  <si>
    <t>VA05</t>
  </si>
  <si>
    <t>007167</t>
  </si>
  <si>
    <t>12768648Z</t>
  </si>
  <si>
    <t>PEREZ GONZALEZ</t>
  </si>
  <si>
    <t>CERVERA DE PISUERGA</t>
  </si>
  <si>
    <t>MIGUEL ANGEL PEREZ GONZALEZ</t>
  </si>
  <si>
    <t>669804245</t>
  </si>
  <si>
    <t>CZA01</t>
  </si>
  <si>
    <t>ZA01</t>
  </si>
  <si>
    <t>ZAMORA</t>
  </si>
  <si>
    <t>49</t>
  </si>
  <si>
    <t>005811</t>
  </si>
  <si>
    <t>71024795J</t>
  </si>
  <si>
    <t>PAYO Y HERNANDEZ</t>
  </si>
  <si>
    <t>5502</t>
  </si>
  <si>
    <t>ZAMORA-ALFONSO IX</t>
  </si>
  <si>
    <t>DOMINGO PAYO Y HERNANDEZ</t>
  </si>
  <si>
    <t>depayo@cajamar.com</t>
  </si>
  <si>
    <t>payo15@hotmail.com</t>
  </si>
  <si>
    <t>659795038</t>
  </si>
  <si>
    <t>PENDIENTE BOLETIN ORIGINAL FIRMADO - RECLAMADO A DUQUE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</si>
</sst>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_(* #,##0.00_);_(* \(#,##0.00\);_(* &quot;-&quot;??_);_(@_)"/>
    <numFmt numFmtId="165" formatCode="_-* #,##0\ _€_-;\-* #,##0\ _€_-;_-* &quot;-&quot;??\ _€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D85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165" fontId="4" fillId="0" borderId="0" xfId="1" applyNumberFormat="1" applyFont="1" applyAlignment="1">
      <alignment horizontal="left" indent="2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 indent="20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7" fillId="0" borderId="0" xfId="0" applyFont="1" applyAlignment="1"/>
    <xf numFmtId="3" fontId="0" fillId="0" borderId="0" xfId="0" applyNumberFormat="1"/>
    <xf numFmtId="0" fontId="8" fillId="0" borderId="0" xfId="2" applyAlignment="1" applyProtection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2" borderId="0" xfId="0" applyFont="1" applyFill="1"/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/>
    <xf numFmtId="165" fontId="4" fillId="3" borderId="0" xfId="1" applyNumberFormat="1" applyFont="1" applyFill="1" applyAlignment="1">
      <alignment horizontal="left" indent="2"/>
    </xf>
    <xf numFmtId="165" fontId="4" fillId="4" borderId="0" xfId="1" applyNumberFormat="1" applyFont="1" applyFill="1" applyAlignment="1">
      <alignment horizontal="left" indent="2"/>
    </xf>
    <xf numFmtId="0" fontId="4" fillId="0" borderId="0" xfId="0" applyFont="1" applyAlignment="1">
      <alignment horizontal="left"/>
    </xf>
    <xf numFmtId="164" fontId="0" fillId="0" borderId="0" xfId="1" applyNumberFormat="1" applyFont="1"/>
    <xf numFmtId="0" fontId="4" fillId="0" borderId="0" xfId="0" applyFont="1"/>
    <xf numFmtId="0" fontId="4" fillId="4" borderId="0" xfId="0" applyFont="1" applyFill="1"/>
  </cellXfs>
  <cellStyles count="3">
    <cellStyle name="Hipervínculo" xfId="2" builtinId="8"/>
    <cellStyle name="Millares" xfId="1" builtinId="3"/>
    <cellStyle name="Normal" xfId="0" builtinId="0"/>
  </cellStyles>
  <dxfs count="34">
    <dxf>
      <numFmt numFmtId="19" formatCode="dd/mm/yyyy"/>
    </dxf>
    <dxf>
      <numFmt numFmtId="19" formatCode="dd/mm/yyyy"/>
    </dxf>
    <dxf>
      <numFmt numFmtId="19" formatCode="dd/mm/yyyy"/>
      <alignment horizontal="general" vertical="bottom" textRotation="0" wrapText="0" indent="0" relativeIndent="0" justifyLastLine="0" shrinkToFit="0" mergeCell="0" readingOrder="0"/>
    </dxf>
    <dxf>
      <numFmt numFmtId="19" formatCode="dd/mm/yyyy"/>
    </dxf>
    <dxf>
      <numFmt numFmtId="19" formatCode="dd/mm/yyyy"/>
      <alignment horizontal="center" vertical="bottom" textRotation="0" wrapText="0" indent="0" relativeIndent="0" justifyLastLine="0" shrinkToFit="0" mergeCell="0" readingOrder="0"/>
    </dxf>
    <dxf>
      <numFmt numFmtId="19" formatCode="dd/mm/yyyy"/>
      <alignment horizontal="center" vertical="bottom" textRotation="0" wrapText="0" indent="0" relativeIndent="0" justifyLastLine="0" shrinkToFit="0" mergeCell="0" readingOrder="0"/>
    </dxf>
    <dxf>
      <numFmt numFmtId="19" formatCode="dd/mm/yyyy"/>
    </dxf>
    <dxf>
      <numFmt numFmtId="19" formatCode="dd/mm/yyyy"/>
      <alignment horizontal="center" vertical="bottom" textRotation="0" wrapText="0" indent="0" relativeIndent="0" justifyLastLine="0" shrinkToFit="0" mergeCell="0" readingOrder="0"/>
    </dxf>
    <dxf>
      <numFmt numFmtId="19" formatCode="dd/mm/yyyy"/>
      <alignment horizontal="center" vertical="bottom" textRotation="0" wrapText="0" indent="0" relativeIndent="0" justifyLastLine="0" shrinkToFit="0" mergeCell="0" readingOrder="0"/>
    </dxf>
    <dxf>
      <numFmt numFmtId="19" formatCode="dd/mm/yyyy"/>
    </dxf>
    <dxf>
      <numFmt numFmtId="19" formatCode="dd/mm/yyyy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19" formatCode="dd/mm/yyyy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19" formatCode="dd/mm/yyyy"/>
      <alignment horizontal="center" vertical="bottom" textRotation="0" wrapText="0" indent="0" relativeIndent="0" justifyLastLine="0" shrinkToFit="0" mergeCell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19" formatCode="dd/mm/yyyy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19" formatCode="dd/mm/yyyy"/>
    </dxf>
    <dxf>
      <alignment horizontal="general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hyperlink" Target="#'Mi cuadro de mando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47625</xdr:rowOff>
    </xdr:from>
    <xdr:to>
      <xdr:col>1</xdr:col>
      <xdr:colOff>230505</xdr:colOff>
      <xdr:row>0</xdr:row>
      <xdr:rowOff>257175</xdr:rowOff>
    </xdr:to>
    <xdr:sp macro="" textlink="">
      <xdr:nvSpPr>
        <xdr:cNvPr id="2" name="1 Flecha izquierda">
          <a:hlinkClick xmlns:r="http://schemas.openxmlformats.org/officeDocument/2006/relationships" r:id="rId1"/>
        </xdr:cNvPr>
        <xdr:cNvSpPr/>
      </xdr:nvSpPr>
      <xdr:spPr>
        <a:xfrm>
          <a:off x="47625" y="47625"/>
          <a:ext cx="182880" cy="209550"/>
        </a:xfrm>
        <a:prstGeom prst="lef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 editAs="oneCell">
    <xdr:from>
      <xdr:col>6</xdr:col>
      <xdr:colOff>1719453</xdr:colOff>
      <xdr:row>0</xdr:row>
      <xdr:rowOff>47625</xdr:rowOff>
    </xdr:from>
    <xdr:to>
      <xdr:col>6</xdr:col>
      <xdr:colOff>1414653</xdr:colOff>
      <xdr:row>0</xdr:row>
      <xdr:rowOff>248568</xdr:rowOff>
    </xdr:to>
    <xdr:pic>
      <xdr:nvPicPr>
        <xdr:cNvPr id="3" name="2 Imagen" descr="Wor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996053" y="47625"/>
          <a:ext cx="0" cy="200943"/>
        </a:xfrm>
        <a:prstGeom prst="rect">
          <a:avLst/>
        </a:prstGeom>
      </xdr:spPr>
    </xdr:pic>
    <xdr:clientData/>
  </xdr:twoCellAnchor>
  <xdr:twoCellAnchor editAs="oneCell">
    <xdr:from>
      <xdr:col>5</xdr:col>
      <xdr:colOff>1400175</xdr:colOff>
      <xdr:row>0</xdr:row>
      <xdr:rowOff>47625</xdr:rowOff>
    </xdr:from>
    <xdr:to>
      <xdr:col>6</xdr:col>
      <xdr:colOff>333375</xdr:colOff>
      <xdr:row>0</xdr:row>
      <xdr:rowOff>285750</xdr:rowOff>
    </xdr:to>
    <xdr:pic>
      <xdr:nvPicPr>
        <xdr:cNvPr id="4" name="3 Imagen" descr="excel-logo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579495" y="47625"/>
          <a:ext cx="0" cy="2381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1719453</xdr:colOff>
      <xdr:row>0</xdr:row>
      <xdr:rowOff>47625</xdr:rowOff>
    </xdr:from>
    <xdr:to>
      <xdr:col>6</xdr:col>
      <xdr:colOff>1414653</xdr:colOff>
      <xdr:row>0</xdr:row>
      <xdr:rowOff>248568</xdr:rowOff>
    </xdr:to>
    <xdr:pic>
      <xdr:nvPicPr>
        <xdr:cNvPr id="5" name="4 Imagen" descr="Wor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996053" y="47625"/>
          <a:ext cx="0" cy="200943"/>
        </a:xfrm>
        <a:prstGeom prst="rect">
          <a:avLst/>
        </a:prstGeom>
      </xdr:spPr>
    </xdr:pic>
    <xdr:clientData/>
  </xdr:twoCellAnchor>
  <xdr:twoCellAnchor editAs="oneCell">
    <xdr:from>
      <xdr:col>5</xdr:col>
      <xdr:colOff>1400175</xdr:colOff>
      <xdr:row>0</xdr:row>
      <xdr:rowOff>47625</xdr:rowOff>
    </xdr:from>
    <xdr:to>
      <xdr:col>6</xdr:col>
      <xdr:colOff>333375</xdr:colOff>
      <xdr:row>0</xdr:row>
      <xdr:rowOff>285750</xdr:rowOff>
    </xdr:to>
    <xdr:pic>
      <xdr:nvPicPr>
        <xdr:cNvPr id="6" name="5 Imagen" descr="excel-logo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579495" y="47625"/>
          <a:ext cx="0" cy="238125"/>
        </a:xfrm>
        <a:prstGeom prst="rect">
          <a:avLst/>
        </a:prstGeom>
      </xdr:spPr>
    </xdr:pic>
    <xdr:clientData/>
  </xdr:twoCellAnchor>
  <xdr:twoCellAnchor editAs="oneCell">
    <xdr:from>
      <xdr:col>26</xdr:col>
      <xdr:colOff>1719453</xdr:colOff>
      <xdr:row>0</xdr:row>
      <xdr:rowOff>47625</xdr:rowOff>
    </xdr:from>
    <xdr:to>
      <xdr:col>27</xdr:col>
      <xdr:colOff>43053</xdr:colOff>
      <xdr:row>0</xdr:row>
      <xdr:rowOff>248568</xdr:rowOff>
    </xdr:to>
    <xdr:pic>
      <xdr:nvPicPr>
        <xdr:cNvPr id="7" name="6 Imagen" descr="Wor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289393" y="47625"/>
          <a:ext cx="0" cy="200943"/>
        </a:xfrm>
        <a:prstGeom prst="rect">
          <a:avLst/>
        </a:prstGeom>
      </xdr:spPr>
    </xdr:pic>
    <xdr:clientData/>
  </xdr:twoCellAnchor>
  <xdr:twoCellAnchor editAs="oneCell">
    <xdr:from>
      <xdr:col>26</xdr:col>
      <xdr:colOff>1719453</xdr:colOff>
      <xdr:row>0</xdr:row>
      <xdr:rowOff>47625</xdr:rowOff>
    </xdr:from>
    <xdr:to>
      <xdr:col>27</xdr:col>
      <xdr:colOff>43053</xdr:colOff>
      <xdr:row>0</xdr:row>
      <xdr:rowOff>248568</xdr:rowOff>
    </xdr:to>
    <xdr:pic>
      <xdr:nvPicPr>
        <xdr:cNvPr id="8" name="7 Imagen" descr="Wor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289393" y="47625"/>
          <a:ext cx="0" cy="20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SE%20DE%20DATOS/DATOS/0-Mi%20cuadro%20de%20Mando.%20Organizaci&#243;n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i cuadro de mando"/>
      <sheetName val="ejemplo asignación plenario"/>
      <sheetName val="Distribución crédito horario"/>
      <sheetName val="resumen eess ccaa"/>
      <sheetName val="EESS-comparativas"/>
      <sheetName val="Elecciones"/>
      <sheetName val="EESS informe"/>
      <sheetName val="Elecciones_tabla_BD"/>
      <sheetName val="Entidades del Grupo"/>
      <sheetName val="DATOS SINDICATOS"/>
      <sheetName val="eess ene-feb 2015"/>
      <sheetName val="Organos Representación"/>
      <sheetName val="Resultados por centro"/>
      <sheetName val="ejemplo reparto delegados"/>
      <sheetName val="Delegados"/>
      <sheetName val="ejemplo candidatura única"/>
      <sheetName val="Vacaciones Ejecutiva"/>
      <sheetName val="Coordinadores Territoriales"/>
      <sheetName val="Delegados Cajamar"/>
      <sheetName val="Delegados Edad y Género"/>
      <sheetName val="Asistencia vs presupuesto"/>
      <sheetName val="DatosAfiliaciónPlenario"/>
      <sheetName val="detalle coste delegados"/>
      <sheetName val="Asistentes_detalle"/>
      <sheetName val="Subv_Entidad"/>
      <sheetName val="Cronograma"/>
      <sheetName val="Usuarios vs perfiles"/>
      <sheetName val="Hoja1"/>
      <sheetName val="Normativa y Regulación"/>
      <sheetName val="Composición mesas"/>
      <sheetName val="Mapa sindical"/>
      <sheetName val="Análisis causal mapa sindical"/>
      <sheetName val="Análisis CE una provincia"/>
      <sheetName val="Mapa sindical 3058 + 0240"/>
      <sheetName val="Análisis causal mapa 3058+0240"/>
      <sheetName val="Mapa sindical 3058"/>
      <sheetName val="Análisis causal mapa sindi 3058"/>
      <sheetName val="Mapa sindical 0240"/>
      <sheetName val="Análisis causal mapa sindi 0240"/>
      <sheetName val="Mapa sindical 7777"/>
      <sheetName val="Análisis causal mapa sindi 7777"/>
      <sheetName val="Liberados"/>
      <sheetName val="Distribución teórica provincias"/>
      <sheetName val="Composición"/>
      <sheetName val="EJECUTIVA"/>
      <sheetName val="SIGA"/>
      <sheetName val="Candidaturas"/>
      <sheetName val="BD Candidaturas"/>
    </sheetNames>
    <sheetDataSet>
      <sheetData sheetId="0" refreshError="1"/>
      <sheetData sheetId="1" refreshError="1"/>
      <sheetData sheetId="2">
        <row r="19">
          <cell r="L19">
            <v>158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queryTables/queryTable1.xml><?xml version="1.0" encoding="utf-8"?>
<queryTable xmlns="http://schemas.openxmlformats.org/spreadsheetml/2006/main" name="SECCIÓN SINDICAL REAL.ACCDB_1" growShrinkType="overwriteClear" adjustColumnWidth="0" connectionId="1" autoFormatId="16" applyNumberFormats="0" applyBorderFormats="0" applyFontFormats="0" applyPatternFormats="0" applyAlignmentFormats="0" applyWidthHeightFormats="0">
  <queryTableRefresh preserveSortFilterLayout="0" nextId="60">
    <queryTableFields count="59">
      <queryTableField id="1" name="Candidato" tableColumnId="60"/>
      <queryTableField id="2" name="COM_EMP" tableColumnId="61"/>
      <queryTableField id="3" name="Centro_censo" tableColumnId="62"/>
      <queryTableField id="4" name="ENTIDAD" tableColumnId="63"/>
      <queryTableField id="5" name="cd_prov_censo" tableColumnId="64"/>
      <queryTableField id="6" name="Provincias.PROVINCIA" tableColumnId="65"/>
      <queryTableField id="7" name="Id" tableColumnId="66"/>
      <queryTableField id="8" name="comunidad" tableColumnId="67"/>
      <queryTableField id="9" name="Cargo_Com_Emp" tableColumnId="68"/>
      <queryTableField id="10" name="COM_SEG_SAL" tableColumnId="69"/>
      <queryTableField id="11" name="Cargo_Com_Seg_Sal" tableColumnId="70"/>
      <queryTableField id="12" name="COM-GES" tableColumnId="71"/>
      <queryTableField id="13" name="EJE_ENT" tableColumnId="72"/>
      <queryTableField id="14" name="Cargo_Eje_Ent" tableColumnId="73"/>
      <queryTableField id="15" name="EJE_PRO" tableColumnId="74"/>
      <queryTableField id="16" name="COM_OPE" tableColumnId="75"/>
      <queryTableField id="17" name="DEL_SIND" tableColumnId="76"/>
      <queryTableField id="18" name="1-C" tableColumnId="77"/>
      <queryTableField id="19" name="2-C" tableColumnId="78"/>
      <queryTableField id="20" name="3-C" tableColumnId="79"/>
      <queryTableField id="21" name="4-C" tableColumnId="80"/>
      <queryTableField id="22" name="5-C" tableColumnId="81"/>
      <queryTableField id="23" name="COM_CON_PLA_PEN" tableColumnId="82"/>
      <queryTableField id="24" name="Cargo_CCPP" tableColumnId="83"/>
      <queryTableField id="25" name="n_emp" tableColumnId="84"/>
      <queryTableField id="26" name="DNI" tableColumnId="85"/>
      <queryTableField id="27" name="TITULARES.NOMBRE" tableColumnId="86"/>
      <queryTableField id="28" name="APELL1" tableColumnId="87"/>
      <queryTableField id="29" name="ESTADO" tableColumnId="88"/>
      <queryTableField id="30" name="CRE_HOR" tableColumnId="89"/>
      <queryTableField id="31" name="HORAS_CEDIDAS" tableColumnId="90"/>
      <queryTableField id="32" name="TOTAL_HORAS" tableColumnId="91"/>
      <queryTableField id="33" name="CESIÓN_SINDICATO" tableColumnId="92"/>
      <queryTableField id="34" name="DETALLE_CESIÓN_SINDICATO" tableColumnId="93"/>
      <queryTableField id="35" name="OFICINA" tableColumnId="94"/>
      <queryTableField id="36" name="Oficina_Física" tableColumnId="95"/>
      <queryTableField id="37" name="OFICINAS.NOMBRE" tableColumnId="96"/>
      <queryTableField id="38" name="DT" tableColumnId="97"/>
      <queryTableField id="39" name="POBLACION" tableColumnId="98"/>
      <queryTableField id="40" name="OFICINAS.PROVINCIA" tableColumnId="99"/>
      <queryTableField id="41" name="correo_interno_cajamar" tableColumnId="100"/>
      <queryTableField id="42" name="correo_externo_cajamar" tableColumnId="101"/>
      <queryTableField id="43" name="correo_externo_propio" tableColumnId="102"/>
      <queryTableField id="44" name="F Antig" tableColumnId="103"/>
      <queryTableField id="45" name="Antigüedad" tableColumnId="104"/>
      <queryTableField id="46" name="FECHNAC" tableColumnId="105"/>
      <queryTableField id="47" name="Edad" tableColumnId="106"/>
      <queryTableField id="48" name="NIVEL" tableColumnId="107"/>
      <queryTableField id="49" name="Fec_Cat_Prof" tableColumnId="108"/>
      <queryTableField id="50" name="TELEFONO" tableColumnId="109"/>
      <queryTableField id="51" name="AFI" tableColumnId="110"/>
      <queryTableField id="52" name="SEXO" tableColumnId="111"/>
      <queryTableField id="53" name="SOC" tableColumnId="112"/>
      <queryTableField id="54" name="DELEGADO" tableColumnId="113"/>
      <queryTableField id="55" name="Fec_Cen" tableColumnId="114"/>
      <queryTableField id="56" name="SITUACIÓN" tableColumnId="115"/>
      <queryTableField id="57" name="OBSERVACIONES" tableColumnId="116"/>
      <queryTableField id="58" name="FBAJACAJA" tableColumnId="117"/>
      <queryTableField id="59" name="ENT_ORI" tableColumnId="1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_SECCIÓN_SINDICAL_REAL.ACCDB_1" displayName="Tabla_SECCIÓN_SINDICAL_REAL.ACCDB_1" ref="B2:BH186" tableType="queryTable" totalsRowShown="0">
  <autoFilter ref="B2:BH186"/>
  <sortState ref="B3:BH183">
    <sortCondition ref="N2:N190"/>
  </sortState>
  <tableColumns count="59">
    <tableColumn id="60" uniqueName="60" name="Candidato" queryTableFieldId="1" dataDxfId="33"/>
    <tableColumn id="61" uniqueName="61" name="COM_EMP" queryTableFieldId="2" dataDxfId="32"/>
    <tableColumn id="62" uniqueName="62" name="Centro_censo" queryTableFieldId="3"/>
    <tableColumn id="63" uniqueName="63" name="ENTIDAD" queryTableFieldId="4" dataDxfId="31"/>
    <tableColumn id="64" uniqueName="64" name="cd_prov_censo" queryTableFieldId="5" dataDxfId="30"/>
    <tableColumn id="65" uniqueName="65" name="Provincias.PROVINCIA" queryTableFieldId="6"/>
    <tableColumn id="66" uniqueName="66" name="Id" queryTableFieldId="7" dataDxfId="29"/>
    <tableColumn id="67" uniqueName="67" name="comunidad" queryTableFieldId="8"/>
    <tableColumn id="68" uniqueName="68" name="Cargo_Com_Emp" queryTableFieldId="9"/>
    <tableColumn id="69" uniqueName="69" name="COM_SEG_SAL" queryTableFieldId="10"/>
    <tableColumn id="70" uniqueName="70" name="Cargo_Com_Seg_Sal" queryTableFieldId="11"/>
    <tableColumn id="71" uniqueName="71" name="COM-GES" queryTableFieldId="12"/>
    <tableColumn id="72" uniqueName="72" name="EJE_ENT" queryTableFieldId="13" dataDxfId="28"/>
    <tableColumn id="73" uniqueName="73" name="Cargo_Eje_Ent" queryTableFieldId="14"/>
    <tableColumn id="74" uniqueName="74" name="EJE_PRO" queryTableFieldId="15"/>
    <tableColumn id="75" uniqueName="75" name="COM_OPE" queryTableFieldId="16"/>
    <tableColumn id="76" uniqueName="76" name="DEL_SIND" queryTableFieldId="17" dataDxfId="27"/>
    <tableColumn id="77" uniqueName="77" name="1-C" queryTableFieldId="18"/>
    <tableColumn id="78" uniqueName="78" name="2-C" queryTableFieldId="19"/>
    <tableColumn id="79" uniqueName="79" name="3-C" queryTableFieldId="20" dataDxfId="26"/>
    <tableColumn id="80" uniqueName="80" name="4-C" queryTableFieldId="21"/>
    <tableColumn id="81" uniqueName="81" name="5-C" queryTableFieldId="22"/>
    <tableColumn id="82" uniqueName="82" name="COM_CON_PLA_PEN" queryTableFieldId="23"/>
    <tableColumn id="83" uniqueName="83" name="Cargo_CCPP" queryTableFieldId="24"/>
    <tableColumn id="84" uniqueName="84" name="n_emp" queryTableFieldId="25" dataDxfId="25"/>
    <tableColumn id="85" uniqueName="85" name="DNI" queryTableFieldId="26" dataDxfId="24"/>
    <tableColumn id="86" uniqueName="86" name="TITULARES.NOMBRE" queryTableFieldId="27"/>
    <tableColumn id="87" uniqueName="87" name="APELL1" queryTableFieldId="28"/>
    <tableColumn id="88" uniqueName="88" name="ESTADO" queryTableFieldId="29"/>
    <tableColumn id="89" uniqueName="89" name="CRE_HOR" queryTableFieldId="30"/>
    <tableColumn id="90" uniqueName="90" name="HORAS_CEDIDAS" queryTableFieldId="31"/>
    <tableColumn id="91" uniqueName="91" name="TOTAL_HORAS" queryTableFieldId="32"/>
    <tableColumn id="92" uniqueName="92" name="CESIÓN_SINDICATO" queryTableFieldId="33" dataDxfId="23"/>
    <tableColumn id="93" uniqueName="93" name="DETALLE_CESIÓN_SINDICATO" queryTableFieldId="34"/>
    <tableColumn id="94" uniqueName="94" name="OFICINA" queryTableFieldId="35" dataDxfId="22"/>
    <tableColumn id="95" uniqueName="95" name="Oficina_Física" queryTableFieldId="36" dataDxfId="21"/>
    <tableColumn id="96" uniqueName="96" name="OFICINAS.NOMBRE" queryTableFieldId="37"/>
    <tableColumn id="97" uniqueName="97" name="DT" queryTableFieldId="38" dataDxfId="20"/>
    <tableColumn id="98" uniqueName="98" name="POBLACION" queryTableFieldId="39" dataDxfId="19"/>
    <tableColumn id="99" uniqueName="99" name="OFICINAS.PROVINCIA" queryTableFieldId="40" dataDxfId="18"/>
    <tableColumn id="100" uniqueName="100" name="correo_interno_cajamar" queryTableFieldId="41" dataDxfId="17"/>
    <tableColumn id="101" uniqueName="101" name="correo_externo_cajamar" queryTableFieldId="42" dataDxfId="16"/>
    <tableColumn id="102" uniqueName="102" name="correo_externo_propio" queryTableFieldId="43" dataDxfId="15"/>
    <tableColumn id="103" uniqueName="103" name="F Antig" queryTableFieldId="44" dataDxfId="14"/>
    <tableColumn id="104" uniqueName="104" name="Antigüedad" queryTableFieldId="45" dataDxfId="13"/>
    <tableColumn id="105" uniqueName="105" name="FECHNAC" queryTableFieldId="46" dataDxfId="12"/>
    <tableColumn id="106" uniqueName="106" name="Edad" queryTableFieldId="47" dataDxfId="11"/>
    <tableColumn id="107" uniqueName="107" name="NIVEL" queryTableFieldId="48"/>
    <tableColumn id="108" uniqueName="108" name="Fec_Cat_Prof" queryTableFieldId="49" dataDxfId="10"/>
    <tableColumn id="109" uniqueName="109" name="TELEFONO" queryTableFieldId="50" dataDxfId="9"/>
    <tableColumn id="110" uniqueName="110" name="AFI" queryTableFieldId="51" dataDxfId="8"/>
    <tableColumn id="111" uniqueName="111" name="SEXO" queryTableFieldId="52" dataDxfId="7"/>
    <tableColumn id="112" uniqueName="112" name="SOC" queryTableFieldId="53" dataDxfId="6"/>
    <tableColumn id="113" uniqueName="113" name="DELEGADO" queryTableFieldId="54" dataDxfId="5"/>
    <tableColumn id="114" uniqueName="114" name="Fec_Cen" queryTableFieldId="55" dataDxfId="4"/>
    <tableColumn id="115" uniqueName="115" name="SITUACIÓN" queryTableFieldId="56" dataDxfId="3"/>
    <tableColumn id="116" uniqueName="116" name="OBSERVACIONES" queryTableFieldId="57" dataDxfId="2"/>
    <tableColumn id="117" uniqueName="117" name="FBAJACAJA" queryTableFieldId="58" dataDxfId="1"/>
    <tableColumn id="118" uniqueName="118" name="ENT_ORI" queryTableFieldId="59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mailto:miglesias@servicios.ccoo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91"/>
  <sheetViews>
    <sheetView tabSelected="1" topLeftCell="B1" workbookViewId="0">
      <selection sqref="A1:XFD1048576"/>
    </sheetView>
  </sheetViews>
  <sheetFormatPr baseColWidth="10" defaultRowHeight="14.4"/>
  <cols>
    <col min="1" max="1" width="8.6640625" style="24" hidden="1" customWidth="1"/>
    <col min="2" max="3" width="6.6640625" style="7" customWidth="1"/>
    <col min="4" max="4" width="23.5546875" customWidth="1"/>
    <col min="5" max="5" width="8.6640625" style="7" customWidth="1"/>
    <col min="6" max="6" width="6.6640625" style="7" customWidth="1"/>
    <col min="7" max="7" width="20.6640625" customWidth="1"/>
    <col min="8" max="8" width="4.6640625" style="7" customWidth="1"/>
    <col min="9" max="9" width="24.6640625" customWidth="1"/>
    <col min="10" max="10" width="20.6640625" customWidth="1"/>
    <col min="11" max="13" width="10.6640625" customWidth="1"/>
    <col min="14" max="14" width="5.6640625" style="7" customWidth="1"/>
    <col min="15" max="15" width="40.6640625" customWidth="1"/>
    <col min="16" max="16" width="10" customWidth="1"/>
    <col min="17" max="17" width="6.6640625" customWidth="1"/>
    <col min="18" max="18" width="6.6640625" style="8" customWidth="1"/>
    <col min="19" max="23" width="3.88671875" customWidth="1"/>
    <col min="24" max="24" width="11.6640625" customWidth="1"/>
    <col min="25" max="25" width="20.6640625" customWidth="1"/>
    <col min="26" max="26" width="8.6640625" style="7" customWidth="1"/>
    <col min="27" max="27" width="10.88671875" style="7" customWidth="1"/>
    <col min="28" max="29" width="24.6640625" customWidth="1"/>
    <col min="30" max="30" width="9.109375" customWidth="1"/>
    <col min="31" max="33" width="8.6640625" customWidth="1"/>
    <col min="34" max="34" width="10.6640625" customWidth="1"/>
    <col min="35" max="35" width="30.6640625" customWidth="1"/>
    <col min="36" max="37" width="8.6640625" style="7" customWidth="1"/>
    <col min="38" max="38" width="22.6640625" customWidth="1"/>
    <col min="39" max="39" width="9" style="7" customWidth="1"/>
    <col min="40" max="41" width="20.6640625" customWidth="1"/>
    <col min="42" max="44" width="30.6640625" customWidth="1"/>
    <col min="45" max="45" width="12.109375" style="7" customWidth="1"/>
    <col min="46" max="46" width="5.6640625" style="7" customWidth="1"/>
    <col min="47" max="47" width="12.109375" style="7" hidden="1" customWidth="1"/>
    <col min="48" max="48" width="5.6640625" style="7" hidden="1" customWidth="1"/>
    <col min="49" max="49" width="15.6640625" customWidth="1"/>
    <col min="50" max="50" width="12.6640625" style="7" customWidth="1"/>
    <col min="51" max="51" width="37.109375" bestFit="1" customWidth="1"/>
    <col min="52" max="52" width="12.109375" style="7" bestFit="1" customWidth="1"/>
    <col min="53" max="53" width="6.6640625" style="7" customWidth="1"/>
    <col min="54" max="54" width="12.88671875" bestFit="1" customWidth="1"/>
    <col min="55" max="55" width="12.109375" style="7" customWidth="1"/>
    <col min="56" max="56" width="10.5546875" style="7" bestFit="1" customWidth="1"/>
    <col min="57" max="57" width="12.6640625" bestFit="1" customWidth="1"/>
    <col min="58" max="58" width="12.109375" style="8" customWidth="1"/>
    <col min="59" max="59" width="12.5546875" bestFit="1" customWidth="1"/>
    <col min="60" max="60" width="27.6640625" bestFit="1" customWidth="1"/>
    <col min="61" max="61" width="81.109375" customWidth="1"/>
    <col min="62" max="62" width="13.109375" bestFit="1" customWidth="1"/>
    <col min="69" max="69" width="13" bestFit="1" customWidth="1"/>
    <col min="70" max="70" width="7.88671875" bestFit="1" customWidth="1"/>
    <col min="71" max="71" width="6.88671875" bestFit="1" customWidth="1"/>
    <col min="74" max="74" width="12.88671875" bestFit="1" customWidth="1"/>
    <col min="75" max="75" width="10.6640625" customWidth="1"/>
    <col min="77" max="77" width="10.6640625" customWidth="1"/>
  </cols>
  <sheetData>
    <row r="1" spans="1:60" ht="32.1" customHeight="1">
      <c r="A1" s="1">
        <f>COUNTA(Z:Z)-1</f>
        <v>184</v>
      </c>
      <c r="B1" s="2" t="str">
        <f>"Existen "&amp;TEXT(A1,"#00")&amp;" delegados sindicales en el GCC."</f>
        <v>Existen 184 delegados sindicales en el GCC.</v>
      </c>
      <c r="C1" s="3"/>
      <c r="D1" s="4"/>
      <c r="E1" s="5"/>
      <c r="F1" s="5"/>
      <c r="H1" s="6" t="str">
        <f>"Seleccionados "&amp;SUBTOTAL(3,Z3:Z1011)&amp;" registros"</f>
        <v>Seleccionados 184 registros</v>
      </c>
      <c r="AB1" s="9" t="str">
        <f>"Seleccionados "&amp;SUBTOTAL(3,AB3:AB1011)&amp;" registros"</f>
        <v>Seleccionados 184 registros</v>
      </c>
      <c r="AE1" s="10">
        <f>SUBTOTAL(9,AE3:AE1000)</f>
        <v>4860</v>
      </c>
      <c r="AF1" s="10">
        <f>SUBTOTAL(9,AF3:AF1000)</f>
        <v>22</v>
      </c>
      <c r="AG1" s="10">
        <f>SUBTOTAL(9,AG3:AG1000)</f>
        <v>4882</v>
      </c>
      <c r="AP1" s="11" t="s">
        <v>0</v>
      </c>
    </row>
    <row r="2" spans="1:60" ht="28.8">
      <c r="A2" s="1">
        <f>COUNTIF(R:R,"LOLS")</f>
        <v>10</v>
      </c>
      <c r="B2" s="12" t="s">
        <v>1</v>
      </c>
      <c r="C2" s="12" t="s">
        <v>2</v>
      </c>
      <c r="D2" t="s">
        <v>3</v>
      </c>
      <c r="E2" s="7" t="s">
        <v>4</v>
      </c>
      <c r="F2" s="7" t="s">
        <v>5</v>
      </c>
      <c r="G2" t="s">
        <v>6</v>
      </c>
      <c r="H2" s="7" t="s">
        <v>7</v>
      </c>
      <c r="I2" t="s">
        <v>8</v>
      </c>
      <c r="J2" t="s">
        <v>9</v>
      </c>
      <c r="K2" s="13" t="s">
        <v>10</v>
      </c>
      <c r="L2" s="13" t="s">
        <v>11</v>
      </c>
      <c r="M2" s="13" t="s">
        <v>12</v>
      </c>
      <c r="N2" s="14" t="s">
        <v>13</v>
      </c>
      <c r="O2" t="s">
        <v>14</v>
      </c>
      <c r="P2" t="s">
        <v>15</v>
      </c>
      <c r="Q2" s="13" t="s">
        <v>16</v>
      </c>
      <c r="R2" s="13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s="13" t="s">
        <v>23</v>
      </c>
      <c r="Y2" t="s">
        <v>24</v>
      </c>
      <c r="Z2" s="12" t="s">
        <v>25</v>
      </c>
      <c r="AA2" s="12" t="s">
        <v>26</v>
      </c>
      <c r="AB2" s="13" t="s">
        <v>27</v>
      </c>
      <c r="AC2" s="13" t="s">
        <v>28</v>
      </c>
      <c r="AD2" s="13" t="s">
        <v>29</v>
      </c>
      <c r="AE2" s="13" t="s">
        <v>30</v>
      </c>
      <c r="AF2" s="13" t="s">
        <v>31</v>
      </c>
      <c r="AG2" s="13" t="s">
        <v>32</v>
      </c>
      <c r="AH2" s="13" t="s">
        <v>33</v>
      </c>
      <c r="AI2" t="s">
        <v>34</v>
      </c>
      <c r="AJ2" s="15" t="s">
        <v>35</v>
      </c>
      <c r="AK2" s="7" t="s">
        <v>36</v>
      </c>
      <c r="AL2" t="s">
        <v>37</v>
      </c>
      <c r="AM2" s="7" t="s">
        <v>38</v>
      </c>
      <c r="AN2" t="s">
        <v>39</v>
      </c>
      <c r="AO2" t="s">
        <v>40</v>
      </c>
      <c r="AP2" s="16" t="s">
        <v>41</v>
      </c>
      <c r="AQ2" t="s">
        <v>42</v>
      </c>
      <c r="AR2" t="s">
        <v>43</v>
      </c>
      <c r="AS2" s="7" t="s">
        <v>44</v>
      </c>
      <c r="AT2" s="8" t="s">
        <v>45</v>
      </c>
      <c r="AU2" s="7" t="s">
        <v>46</v>
      </c>
      <c r="AV2" s="7" t="s">
        <v>47</v>
      </c>
      <c r="AW2" t="s">
        <v>48</v>
      </c>
      <c r="AX2" s="7" t="s">
        <v>49</v>
      </c>
      <c r="AY2" t="s">
        <v>50</v>
      </c>
      <c r="AZ2" s="7" t="s">
        <v>51</v>
      </c>
      <c r="BA2" s="7" t="s">
        <v>52</v>
      </c>
      <c r="BB2" t="s">
        <v>53</v>
      </c>
      <c r="BC2" s="7" t="s">
        <v>54</v>
      </c>
      <c r="BD2" s="7" t="s">
        <v>55</v>
      </c>
      <c r="BE2" t="s">
        <v>56</v>
      </c>
      <c r="BF2" s="8" t="s">
        <v>57</v>
      </c>
      <c r="BG2" t="s">
        <v>58</v>
      </c>
      <c r="BH2" t="s">
        <v>59</v>
      </c>
    </row>
    <row r="3" spans="1:60" hidden="1">
      <c r="A3" s="1">
        <f>COUNTA(N:N)-1-COUNTIF(N:N, "ESTR")-COUNTIF(N:N,"INVI")</f>
        <v>21</v>
      </c>
      <c r="B3" s="7" t="s">
        <v>60</v>
      </c>
      <c r="C3" s="7" t="s">
        <v>61</v>
      </c>
      <c r="D3" t="s">
        <v>62</v>
      </c>
      <c r="E3" s="7" t="s">
        <v>63</v>
      </c>
      <c r="F3" s="7" t="s">
        <v>64</v>
      </c>
      <c r="G3" t="s">
        <v>62</v>
      </c>
      <c r="H3" s="7" t="s">
        <v>65</v>
      </c>
      <c r="I3" t="s">
        <v>66</v>
      </c>
      <c r="U3" s="17"/>
      <c r="Z3" s="7" t="s">
        <v>67</v>
      </c>
      <c r="AA3" s="7" t="s">
        <v>68</v>
      </c>
      <c r="AB3" t="s">
        <v>69</v>
      </c>
      <c r="AC3" t="s">
        <v>70</v>
      </c>
      <c r="AD3" t="s">
        <v>71</v>
      </c>
      <c r="AE3">
        <v>15</v>
      </c>
      <c r="AF3">
        <v>-1</v>
      </c>
      <c r="AG3">
        <v>14</v>
      </c>
      <c r="AH3" s="17"/>
      <c r="AJ3" s="7" t="s">
        <v>72</v>
      </c>
      <c r="AK3" s="7" t="s">
        <v>72</v>
      </c>
      <c r="AL3" t="s">
        <v>73</v>
      </c>
      <c r="AM3" s="7" t="s">
        <v>74</v>
      </c>
      <c r="AN3" s="17" t="s">
        <v>75</v>
      </c>
      <c r="AO3" s="17" t="s">
        <v>62</v>
      </c>
      <c r="AP3" s="17" t="s">
        <v>76</v>
      </c>
      <c r="AQ3" s="17"/>
      <c r="AR3" s="17" t="s">
        <v>77</v>
      </c>
      <c r="AS3" s="18">
        <v>38565</v>
      </c>
      <c r="AT3" s="7">
        <v>11</v>
      </c>
      <c r="AU3" s="18">
        <v>27747</v>
      </c>
      <c r="AV3" s="7">
        <v>41</v>
      </c>
      <c r="AW3" t="s">
        <v>78</v>
      </c>
      <c r="AX3" s="18">
        <v>42005</v>
      </c>
      <c r="AY3" s="17" t="s">
        <v>79</v>
      </c>
      <c r="AZ3" s="18" t="s">
        <v>80</v>
      </c>
      <c r="BA3" s="18" t="s">
        <v>81</v>
      </c>
      <c r="BB3" s="17"/>
      <c r="BC3" s="18" t="b">
        <v>1</v>
      </c>
      <c r="BD3" s="18">
        <v>42825</v>
      </c>
      <c r="BE3" s="17" t="s">
        <v>82</v>
      </c>
      <c r="BF3" s="19"/>
      <c r="BG3" s="17"/>
      <c r="BH3" s="17"/>
    </row>
    <row r="4" spans="1:60" hidden="1">
      <c r="A4" s="1">
        <f>COUNTIF(M:M,"AL")</f>
        <v>2</v>
      </c>
      <c r="B4" s="7" t="s">
        <v>83</v>
      </c>
      <c r="C4" s="7" t="s">
        <v>61</v>
      </c>
      <c r="D4" t="s">
        <v>62</v>
      </c>
      <c r="E4" s="7" t="s">
        <v>84</v>
      </c>
      <c r="F4" s="7" t="s">
        <v>64</v>
      </c>
      <c r="G4" t="s">
        <v>62</v>
      </c>
      <c r="H4" s="7" t="s">
        <v>65</v>
      </c>
      <c r="I4" t="s">
        <v>66</v>
      </c>
      <c r="U4" s="17"/>
      <c r="Z4" s="7" t="s">
        <v>85</v>
      </c>
      <c r="AA4" s="7" t="s">
        <v>86</v>
      </c>
      <c r="AB4" t="s">
        <v>87</v>
      </c>
      <c r="AC4" t="s">
        <v>88</v>
      </c>
      <c r="AD4" t="s">
        <v>71</v>
      </c>
      <c r="AE4">
        <v>15</v>
      </c>
      <c r="AF4">
        <v>-8</v>
      </c>
      <c r="AG4">
        <v>7</v>
      </c>
      <c r="AH4" s="17"/>
      <c r="AJ4" s="7" t="s">
        <v>89</v>
      </c>
      <c r="AK4" s="7" t="s">
        <v>89</v>
      </c>
      <c r="AL4" t="s">
        <v>90</v>
      </c>
      <c r="AM4" s="7" t="s">
        <v>91</v>
      </c>
      <c r="AN4" s="17" t="s">
        <v>92</v>
      </c>
      <c r="AO4" s="17" t="s">
        <v>62</v>
      </c>
      <c r="AP4" s="17" t="s">
        <v>93</v>
      </c>
      <c r="AQ4" s="17" t="s">
        <v>94</v>
      </c>
      <c r="AR4" s="17" t="s">
        <v>95</v>
      </c>
      <c r="AS4" s="18">
        <v>36199</v>
      </c>
      <c r="AT4" s="7">
        <v>18</v>
      </c>
      <c r="AU4" s="18">
        <v>27636</v>
      </c>
      <c r="AV4" s="7">
        <v>41</v>
      </c>
      <c r="AW4" t="s">
        <v>96</v>
      </c>
      <c r="AX4" s="18">
        <v>42126</v>
      </c>
      <c r="AY4" s="17" t="s">
        <v>97</v>
      </c>
      <c r="AZ4" s="18" t="s">
        <v>80</v>
      </c>
      <c r="BA4" s="18" t="s">
        <v>98</v>
      </c>
      <c r="BB4" s="17"/>
      <c r="BC4" s="18" t="b">
        <v>1</v>
      </c>
      <c r="BD4" s="18">
        <v>42825</v>
      </c>
      <c r="BE4" s="17" t="s">
        <v>82</v>
      </c>
      <c r="BF4" s="19" t="s">
        <v>99</v>
      </c>
      <c r="BG4" s="17"/>
      <c r="BH4" s="17"/>
    </row>
    <row r="5" spans="1:60">
      <c r="A5" s="20">
        <f>SUM(AE3:AE1008)</f>
        <v>4860</v>
      </c>
      <c r="B5" s="7" t="s">
        <v>60</v>
      </c>
      <c r="C5" s="7" t="s">
        <v>61</v>
      </c>
      <c r="D5" t="s">
        <v>62</v>
      </c>
      <c r="E5" s="7" t="s">
        <v>100</v>
      </c>
      <c r="F5" s="7" t="s">
        <v>64</v>
      </c>
      <c r="G5" t="s">
        <v>62</v>
      </c>
      <c r="H5" s="7" t="s">
        <v>65</v>
      </c>
      <c r="I5" t="s">
        <v>66</v>
      </c>
      <c r="J5" t="s">
        <v>101</v>
      </c>
      <c r="K5" t="s">
        <v>102</v>
      </c>
      <c r="N5" s="7" t="s">
        <v>103</v>
      </c>
      <c r="O5" t="s">
        <v>104</v>
      </c>
      <c r="U5" s="17"/>
      <c r="Z5" s="7" t="s">
        <v>105</v>
      </c>
      <c r="AA5" s="7" t="s">
        <v>106</v>
      </c>
      <c r="AB5" t="s">
        <v>107</v>
      </c>
      <c r="AC5" t="s">
        <v>108</v>
      </c>
      <c r="AD5" t="s">
        <v>71</v>
      </c>
      <c r="AE5">
        <v>30</v>
      </c>
      <c r="AF5">
        <v>100</v>
      </c>
      <c r="AG5">
        <v>130</v>
      </c>
      <c r="AH5" s="17"/>
      <c r="AJ5" s="7" t="s">
        <v>109</v>
      </c>
      <c r="AK5" s="7" t="s">
        <v>110</v>
      </c>
      <c r="AL5" t="s">
        <v>111</v>
      </c>
      <c r="AM5" s="7" t="s">
        <v>112</v>
      </c>
      <c r="AN5" s="17"/>
      <c r="AO5" s="17" t="s">
        <v>62</v>
      </c>
      <c r="AP5" s="17" t="s">
        <v>113</v>
      </c>
      <c r="AQ5" s="17"/>
      <c r="AR5" s="17" t="s">
        <v>114</v>
      </c>
      <c r="AS5" s="18">
        <v>35618</v>
      </c>
      <c r="AT5" s="7">
        <v>19</v>
      </c>
      <c r="AU5" s="18">
        <v>26267</v>
      </c>
      <c r="AV5" s="7">
        <v>45</v>
      </c>
      <c r="AW5" t="s">
        <v>96</v>
      </c>
      <c r="AX5" s="18">
        <v>37347</v>
      </c>
      <c r="AY5" s="17" t="s">
        <v>115</v>
      </c>
      <c r="AZ5" s="18" t="s">
        <v>80</v>
      </c>
      <c r="BA5" s="18" t="s">
        <v>81</v>
      </c>
      <c r="BB5" s="17"/>
      <c r="BC5" s="18" t="b">
        <v>1</v>
      </c>
      <c r="BD5" s="18">
        <v>42825</v>
      </c>
      <c r="BE5" s="17" t="s">
        <v>82</v>
      </c>
      <c r="BF5" s="19" t="s">
        <v>116</v>
      </c>
      <c r="BG5" s="17"/>
      <c r="BH5" s="17" t="s">
        <v>117</v>
      </c>
    </row>
    <row r="6" spans="1:60" hidden="1">
      <c r="A6" s="20">
        <f>SUM(AF3:AF1008)</f>
        <v>22</v>
      </c>
      <c r="B6" s="7" t="s">
        <v>60</v>
      </c>
      <c r="C6" s="7" t="s">
        <v>61</v>
      </c>
      <c r="D6" t="s">
        <v>62</v>
      </c>
      <c r="E6" s="7" t="s">
        <v>118</v>
      </c>
      <c r="F6" s="7" t="s">
        <v>64</v>
      </c>
      <c r="G6" t="s">
        <v>62</v>
      </c>
      <c r="H6" s="7" t="s">
        <v>65</v>
      </c>
      <c r="I6" t="s">
        <v>66</v>
      </c>
      <c r="K6" t="s">
        <v>102</v>
      </c>
      <c r="U6" s="17"/>
      <c r="Z6" s="7" t="s">
        <v>119</v>
      </c>
      <c r="AA6" s="7" t="s">
        <v>120</v>
      </c>
      <c r="AB6" t="s">
        <v>121</v>
      </c>
      <c r="AC6" t="s">
        <v>122</v>
      </c>
      <c r="AD6" t="s">
        <v>71</v>
      </c>
      <c r="AE6">
        <v>15</v>
      </c>
      <c r="AF6">
        <v>-8</v>
      </c>
      <c r="AG6">
        <v>7</v>
      </c>
      <c r="AH6" s="17"/>
      <c r="AI6" s="17"/>
      <c r="AJ6" s="18" t="s">
        <v>123</v>
      </c>
      <c r="AK6" s="7" t="s">
        <v>123</v>
      </c>
      <c r="AL6" t="s">
        <v>124</v>
      </c>
      <c r="AM6" s="7" t="s">
        <v>125</v>
      </c>
      <c r="AN6" s="17" t="s">
        <v>126</v>
      </c>
      <c r="AO6" s="17" t="s">
        <v>62</v>
      </c>
      <c r="AP6" s="17" t="s">
        <v>127</v>
      </c>
      <c r="AQ6" s="17" t="s">
        <v>128</v>
      </c>
      <c r="AR6" s="17" t="s">
        <v>129</v>
      </c>
      <c r="AS6" s="18">
        <v>32608</v>
      </c>
      <c r="AT6" s="7">
        <v>28</v>
      </c>
      <c r="AU6" s="18">
        <v>22834</v>
      </c>
      <c r="AV6" s="7">
        <v>54</v>
      </c>
      <c r="AW6" t="s">
        <v>96</v>
      </c>
      <c r="AX6" s="18">
        <v>42005</v>
      </c>
      <c r="AY6" s="17" t="s">
        <v>130</v>
      </c>
      <c r="AZ6" s="18" t="s">
        <v>80</v>
      </c>
      <c r="BA6" s="18" t="s">
        <v>98</v>
      </c>
      <c r="BB6" s="17"/>
      <c r="BC6" s="18" t="b">
        <v>1</v>
      </c>
      <c r="BD6" s="18">
        <v>42825</v>
      </c>
      <c r="BE6" s="17" t="s">
        <v>82</v>
      </c>
      <c r="BF6" s="19"/>
      <c r="BG6" s="17"/>
      <c r="BH6" s="17"/>
    </row>
    <row r="7" spans="1:60">
      <c r="A7" s="20">
        <f>SUM(AG3:AG1008)</f>
        <v>4882</v>
      </c>
      <c r="B7" s="7" t="s">
        <v>131</v>
      </c>
      <c r="C7" s="7" t="s">
        <v>132</v>
      </c>
      <c r="D7" t="s">
        <v>62</v>
      </c>
      <c r="E7" s="7" t="s">
        <v>100</v>
      </c>
      <c r="F7" s="7" t="s">
        <v>64</v>
      </c>
      <c r="G7" t="s">
        <v>62</v>
      </c>
      <c r="H7" s="7" t="s">
        <v>65</v>
      </c>
      <c r="I7" t="s">
        <v>66</v>
      </c>
      <c r="K7" t="s">
        <v>102</v>
      </c>
      <c r="N7" s="7" t="s">
        <v>133</v>
      </c>
      <c r="O7" t="s">
        <v>134</v>
      </c>
      <c r="U7" s="17"/>
      <c r="Z7" s="7" t="s">
        <v>135</v>
      </c>
      <c r="AA7" s="7" t="s">
        <v>136</v>
      </c>
      <c r="AB7" t="s">
        <v>137</v>
      </c>
      <c r="AC7" t="s">
        <v>138</v>
      </c>
      <c r="AD7" t="s">
        <v>71</v>
      </c>
      <c r="AE7">
        <v>30</v>
      </c>
      <c r="AF7">
        <v>100</v>
      </c>
      <c r="AG7">
        <v>130</v>
      </c>
      <c r="AH7" s="17"/>
      <c r="AJ7" s="7" t="s">
        <v>109</v>
      </c>
      <c r="AK7" s="7" t="s">
        <v>110</v>
      </c>
      <c r="AL7" t="s">
        <v>111</v>
      </c>
      <c r="AM7" s="7" t="s">
        <v>112</v>
      </c>
      <c r="AN7" s="17"/>
      <c r="AO7" s="17" t="s">
        <v>62</v>
      </c>
      <c r="AP7" s="17" t="s">
        <v>139</v>
      </c>
      <c r="AQ7" s="17" t="s">
        <v>140</v>
      </c>
      <c r="AR7" s="17" t="s">
        <v>141</v>
      </c>
      <c r="AS7" s="18">
        <v>37042</v>
      </c>
      <c r="AT7" s="7">
        <v>16</v>
      </c>
      <c r="AU7" s="18">
        <v>27086</v>
      </c>
      <c r="AV7" s="7">
        <v>43</v>
      </c>
      <c r="AW7" t="s">
        <v>96</v>
      </c>
      <c r="AX7" s="18">
        <v>41852</v>
      </c>
      <c r="AY7" s="17" t="s">
        <v>142</v>
      </c>
      <c r="AZ7" s="18" t="s">
        <v>80</v>
      </c>
      <c r="BA7" s="18" t="s">
        <v>81</v>
      </c>
      <c r="BB7" s="17"/>
      <c r="BC7" s="18" t="b">
        <v>1</v>
      </c>
      <c r="BD7" s="18">
        <v>42825</v>
      </c>
      <c r="BE7" s="17" t="s">
        <v>82</v>
      </c>
      <c r="BF7" s="19" t="s">
        <v>116</v>
      </c>
      <c r="BG7" s="17"/>
      <c r="BH7" s="17"/>
    </row>
    <row r="8" spans="1:60" hidden="1">
      <c r="A8" s="1">
        <f>COUNTIF(AG:AG,130)</f>
        <v>27</v>
      </c>
      <c r="B8" s="7" t="s">
        <v>131</v>
      </c>
      <c r="C8" s="7" t="s">
        <v>132</v>
      </c>
      <c r="D8" t="s">
        <v>62</v>
      </c>
      <c r="E8" s="7" t="s">
        <v>63</v>
      </c>
      <c r="F8" s="7" t="s">
        <v>64</v>
      </c>
      <c r="G8" t="s">
        <v>62</v>
      </c>
      <c r="H8" s="7" t="s">
        <v>65</v>
      </c>
      <c r="I8" t="s">
        <v>66</v>
      </c>
      <c r="U8" s="17"/>
      <c r="Z8" s="7" t="s">
        <v>143</v>
      </c>
      <c r="AA8" s="7" t="s">
        <v>144</v>
      </c>
      <c r="AB8" t="s">
        <v>145</v>
      </c>
      <c r="AC8" t="s">
        <v>146</v>
      </c>
      <c r="AD8" t="s">
        <v>71</v>
      </c>
      <c r="AE8">
        <v>15</v>
      </c>
      <c r="AF8">
        <v>-8</v>
      </c>
      <c r="AG8">
        <v>7</v>
      </c>
      <c r="AH8" s="17"/>
      <c r="AJ8" s="7" t="s">
        <v>147</v>
      </c>
      <c r="AK8" s="7" t="s">
        <v>147</v>
      </c>
      <c r="AL8" t="s">
        <v>148</v>
      </c>
      <c r="AM8" s="7" t="s">
        <v>74</v>
      </c>
      <c r="AN8" s="17" t="s">
        <v>149</v>
      </c>
      <c r="AO8" s="17" t="s">
        <v>62</v>
      </c>
      <c r="AP8" s="17" t="s">
        <v>150</v>
      </c>
      <c r="AQ8" s="17"/>
      <c r="AR8" s="17" t="s">
        <v>151</v>
      </c>
      <c r="AS8" s="18">
        <v>37760</v>
      </c>
      <c r="AT8" s="7">
        <v>14</v>
      </c>
      <c r="AU8" s="18">
        <v>27572</v>
      </c>
      <c r="AV8" s="7">
        <v>42</v>
      </c>
      <c r="AW8" t="s">
        <v>78</v>
      </c>
      <c r="AX8" s="18">
        <v>41275</v>
      </c>
      <c r="AY8" s="17" t="s">
        <v>152</v>
      </c>
      <c r="AZ8" s="18" t="s">
        <v>80</v>
      </c>
      <c r="BA8" s="18" t="s">
        <v>81</v>
      </c>
      <c r="BB8" s="17"/>
      <c r="BC8" s="18" t="b">
        <v>1</v>
      </c>
      <c r="BD8" s="18">
        <v>42825</v>
      </c>
      <c r="BE8" s="17" t="s">
        <v>82</v>
      </c>
      <c r="BF8" s="19"/>
      <c r="BG8" s="17"/>
      <c r="BH8" s="17"/>
    </row>
    <row r="9" spans="1:60" hidden="1">
      <c r="A9" s="1">
        <f>SUMIF(AG:AG,130,AE:AE)</f>
        <v>965</v>
      </c>
      <c r="B9" s="7" t="s">
        <v>131</v>
      </c>
      <c r="C9" s="7" t="s">
        <v>132</v>
      </c>
      <c r="D9" t="s">
        <v>62</v>
      </c>
      <c r="E9" s="7" t="s">
        <v>118</v>
      </c>
      <c r="F9" s="7" t="s">
        <v>64</v>
      </c>
      <c r="G9" t="s">
        <v>62</v>
      </c>
      <c r="H9" s="7" t="s">
        <v>65</v>
      </c>
      <c r="I9" t="s">
        <v>66</v>
      </c>
      <c r="U9" s="17"/>
      <c r="Z9" s="7" t="s">
        <v>153</v>
      </c>
      <c r="AA9" s="7" t="s">
        <v>154</v>
      </c>
      <c r="AB9" t="s">
        <v>155</v>
      </c>
      <c r="AC9" t="s">
        <v>156</v>
      </c>
      <c r="AD9" t="s">
        <v>71</v>
      </c>
      <c r="AE9">
        <v>15</v>
      </c>
      <c r="AF9">
        <v>-8</v>
      </c>
      <c r="AG9">
        <v>7</v>
      </c>
      <c r="AH9" s="17"/>
      <c r="AJ9" s="7" t="s">
        <v>157</v>
      </c>
      <c r="AK9" s="7" t="s">
        <v>157</v>
      </c>
      <c r="AL9" t="s">
        <v>158</v>
      </c>
      <c r="AM9" s="7" t="s">
        <v>125</v>
      </c>
      <c r="AN9" s="17" t="s">
        <v>159</v>
      </c>
      <c r="AO9" s="17" t="s">
        <v>62</v>
      </c>
      <c r="AP9" s="17" t="s">
        <v>160</v>
      </c>
      <c r="AQ9" s="17"/>
      <c r="AR9" s="17"/>
      <c r="AS9" s="18">
        <v>32608</v>
      </c>
      <c r="AT9" s="7">
        <v>28</v>
      </c>
      <c r="AU9" s="18">
        <v>24233</v>
      </c>
      <c r="AV9" s="7">
        <v>51</v>
      </c>
      <c r="AW9" t="s">
        <v>161</v>
      </c>
      <c r="AX9" s="18">
        <v>40179</v>
      </c>
      <c r="AY9" s="17" t="s">
        <v>162</v>
      </c>
      <c r="AZ9" s="18" t="s">
        <v>80</v>
      </c>
      <c r="BA9" s="18" t="s">
        <v>98</v>
      </c>
      <c r="BB9" s="17"/>
      <c r="BC9" s="18" t="b">
        <v>1</v>
      </c>
      <c r="BD9" s="18">
        <v>42825</v>
      </c>
      <c r="BE9" s="17" t="s">
        <v>82</v>
      </c>
      <c r="BF9" s="19"/>
      <c r="BG9" s="17"/>
      <c r="BH9" s="17"/>
    </row>
    <row r="10" spans="1:60" hidden="1">
      <c r="A10" s="1">
        <f>SUMIF(AG:AG,130,AF:AF)</f>
        <v>2545</v>
      </c>
      <c r="B10" s="7" t="s">
        <v>83</v>
      </c>
      <c r="C10" s="7" t="s">
        <v>163</v>
      </c>
      <c r="D10" t="s">
        <v>62</v>
      </c>
      <c r="E10" s="7" t="s">
        <v>100</v>
      </c>
      <c r="F10" s="7" t="s">
        <v>64</v>
      </c>
      <c r="G10" t="s">
        <v>62</v>
      </c>
      <c r="H10" s="7" t="s">
        <v>65</v>
      </c>
      <c r="I10" t="s">
        <v>66</v>
      </c>
      <c r="K10" t="s">
        <v>102</v>
      </c>
      <c r="U10" s="17"/>
      <c r="Z10" s="7" t="s">
        <v>164</v>
      </c>
      <c r="AA10" s="7" t="s">
        <v>165</v>
      </c>
      <c r="AB10" t="s">
        <v>145</v>
      </c>
      <c r="AC10" t="s">
        <v>166</v>
      </c>
      <c r="AD10" t="s">
        <v>71</v>
      </c>
      <c r="AE10">
        <v>30</v>
      </c>
      <c r="AF10">
        <v>-23</v>
      </c>
      <c r="AG10">
        <v>7</v>
      </c>
      <c r="AH10" s="17"/>
      <c r="AI10" s="17"/>
      <c r="AJ10" s="18" t="s">
        <v>167</v>
      </c>
      <c r="AK10" s="7" t="s">
        <v>167</v>
      </c>
      <c r="AL10" t="s">
        <v>168</v>
      </c>
      <c r="AM10" s="7" t="s">
        <v>112</v>
      </c>
      <c r="AN10" s="17"/>
      <c r="AO10" s="17" t="s">
        <v>62</v>
      </c>
      <c r="AP10" s="17" t="s">
        <v>169</v>
      </c>
      <c r="AQ10" s="17" t="s">
        <v>169</v>
      </c>
      <c r="AR10" s="17" t="s">
        <v>170</v>
      </c>
      <c r="AS10" s="18">
        <v>35451</v>
      </c>
      <c r="AT10" s="7">
        <v>20</v>
      </c>
      <c r="AU10" s="18">
        <v>26031</v>
      </c>
      <c r="AV10" s="7">
        <v>46</v>
      </c>
      <c r="AW10" t="s">
        <v>171</v>
      </c>
      <c r="AX10" s="18">
        <v>37257</v>
      </c>
      <c r="AY10" s="17" t="s">
        <v>172</v>
      </c>
      <c r="AZ10" s="18" t="s">
        <v>80</v>
      </c>
      <c r="BA10" s="18" t="s">
        <v>81</v>
      </c>
      <c r="BB10" s="17"/>
      <c r="BC10" s="18" t="b">
        <v>0</v>
      </c>
      <c r="BD10" s="18">
        <v>42825</v>
      </c>
      <c r="BE10" s="17" t="s">
        <v>82</v>
      </c>
      <c r="BF10" s="19" t="s">
        <v>116</v>
      </c>
      <c r="BG10" s="17"/>
      <c r="BH10" s="17"/>
    </row>
    <row r="11" spans="1:60" hidden="1">
      <c r="A11" s="1">
        <f>SUMIF(AG:AG,130,AG:AG)</f>
        <v>3510</v>
      </c>
      <c r="B11" s="7" t="s">
        <v>173</v>
      </c>
      <c r="C11" s="7" t="s">
        <v>174</v>
      </c>
      <c r="D11" t="s">
        <v>62</v>
      </c>
      <c r="E11" s="7" t="s">
        <v>100</v>
      </c>
      <c r="F11" s="7" t="s">
        <v>64</v>
      </c>
      <c r="G11" t="s">
        <v>62</v>
      </c>
      <c r="H11" s="7" t="s">
        <v>65</v>
      </c>
      <c r="I11" t="s">
        <v>66</v>
      </c>
      <c r="U11" s="17"/>
      <c r="Z11" s="7" t="s">
        <v>175</v>
      </c>
      <c r="AA11" s="7" t="s">
        <v>176</v>
      </c>
      <c r="AB11" t="s">
        <v>177</v>
      </c>
      <c r="AC11" t="s">
        <v>178</v>
      </c>
      <c r="AD11" t="s">
        <v>71</v>
      </c>
      <c r="AE11">
        <v>30</v>
      </c>
      <c r="AF11">
        <v>-23</v>
      </c>
      <c r="AG11">
        <v>7</v>
      </c>
      <c r="AH11" s="17"/>
      <c r="AJ11" s="7" t="s">
        <v>179</v>
      </c>
      <c r="AK11" s="7" t="s">
        <v>179</v>
      </c>
      <c r="AL11" t="s">
        <v>180</v>
      </c>
      <c r="AM11" s="7" t="s">
        <v>112</v>
      </c>
      <c r="AN11" s="17"/>
      <c r="AO11" s="17" t="s">
        <v>62</v>
      </c>
      <c r="AP11" s="17" t="s">
        <v>181</v>
      </c>
      <c r="AQ11" s="17" t="s">
        <v>182</v>
      </c>
      <c r="AR11" s="17" t="s">
        <v>183</v>
      </c>
      <c r="AS11" s="18">
        <v>35735</v>
      </c>
      <c r="AT11" s="7">
        <v>19</v>
      </c>
      <c r="AU11" s="18">
        <v>26740</v>
      </c>
      <c r="AV11" s="7">
        <v>44</v>
      </c>
      <c r="AW11" t="s">
        <v>184</v>
      </c>
      <c r="AX11" s="18">
        <v>40544</v>
      </c>
      <c r="AY11" s="17" t="s">
        <v>185</v>
      </c>
      <c r="AZ11" s="18" t="s">
        <v>80</v>
      </c>
      <c r="BA11" s="18" t="s">
        <v>81</v>
      </c>
      <c r="BB11" s="17"/>
      <c r="BC11" s="18" t="b">
        <v>1</v>
      </c>
      <c r="BD11" s="18">
        <v>42825</v>
      </c>
      <c r="BE11" s="17" t="s">
        <v>82</v>
      </c>
      <c r="BF11" s="19" t="s">
        <v>116</v>
      </c>
      <c r="BG11" s="17"/>
      <c r="BH11" s="17"/>
    </row>
    <row r="12" spans="1:60" hidden="1">
      <c r="A12" s="1"/>
      <c r="B12" s="7" t="s">
        <v>186</v>
      </c>
      <c r="C12" s="7" t="s">
        <v>187</v>
      </c>
      <c r="D12" t="s">
        <v>62</v>
      </c>
      <c r="E12" s="7" t="s">
        <v>100</v>
      </c>
      <c r="F12" s="7" t="s">
        <v>64</v>
      </c>
      <c r="G12" t="s">
        <v>62</v>
      </c>
      <c r="H12" s="7" t="s">
        <v>65</v>
      </c>
      <c r="I12" t="s">
        <v>66</v>
      </c>
      <c r="U12" s="17"/>
      <c r="Z12" s="7" t="s">
        <v>188</v>
      </c>
      <c r="AA12" s="7" t="s">
        <v>189</v>
      </c>
      <c r="AB12" t="s">
        <v>190</v>
      </c>
      <c r="AC12" t="s">
        <v>191</v>
      </c>
      <c r="AD12" t="s">
        <v>71</v>
      </c>
      <c r="AE12">
        <v>30</v>
      </c>
      <c r="AF12">
        <v>-23</v>
      </c>
      <c r="AG12">
        <v>7</v>
      </c>
      <c r="AH12" s="17"/>
      <c r="AJ12" s="7" t="s">
        <v>192</v>
      </c>
      <c r="AK12" s="7" t="s">
        <v>192</v>
      </c>
      <c r="AL12" t="s">
        <v>193</v>
      </c>
      <c r="AM12" s="7" t="s">
        <v>112</v>
      </c>
      <c r="AN12" s="17"/>
      <c r="AO12" s="17" t="s">
        <v>62</v>
      </c>
      <c r="AP12" s="17" t="s">
        <v>194</v>
      </c>
      <c r="AQ12" s="17" t="s">
        <v>195</v>
      </c>
      <c r="AR12" s="17"/>
      <c r="AS12" s="18">
        <v>32706</v>
      </c>
      <c r="AT12" s="7">
        <v>27</v>
      </c>
      <c r="AU12" s="18">
        <v>24644</v>
      </c>
      <c r="AV12" s="7">
        <v>50</v>
      </c>
      <c r="AW12" t="s">
        <v>184</v>
      </c>
      <c r="AX12" s="18">
        <v>36617</v>
      </c>
      <c r="AY12" s="17"/>
      <c r="AZ12" s="18" t="s">
        <v>80</v>
      </c>
      <c r="BA12" s="18" t="s">
        <v>81</v>
      </c>
      <c r="BB12" s="17"/>
      <c r="BC12" s="18" t="b">
        <v>0</v>
      </c>
      <c r="BD12" s="18">
        <v>42825</v>
      </c>
      <c r="BE12" s="17" t="s">
        <v>82</v>
      </c>
      <c r="BF12" s="19" t="s">
        <v>116</v>
      </c>
      <c r="BG12" s="17"/>
      <c r="BH12" s="17"/>
    </row>
    <row r="13" spans="1:60" hidden="1">
      <c r="A13" s="20">
        <f>SUMIF(AG:AG,"&lt;130",AE:AE)</f>
        <v>3895</v>
      </c>
      <c r="B13" s="7" t="s">
        <v>196</v>
      </c>
      <c r="C13" s="7" t="s">
        <v>197</v>
      </c>
      <c r="D13" t="s">
        <v>62</v>
      </c>
      <c r="E13" s="7" t="s">
        <v>100</v>
      </c>
      <c r="F13" s="7" t="s">
        <v>64</v>
      </c>
      <c r="G13" t="s">
        <v>62</v>
      </c>
      <c r="H13" s="7" t="s">
        <v>65</v>
      </c>
      <c r="I13" t="s">
        <v>66</v>
      </c>
      <c r="U13" s="17"/>
      <c r="Z13" s="7" t="s">
        <v>198</v>
      </c>
      <c r="AA13" s="7" t="s">
        <v>199</v>
      </c>
      <c r="AB13" t="s">
        <v>200</v>
      </c>
      <c r="AC13" t="s">
        <v>201</v>
      </c>
      <c r="AD13" t="s">
        <v>71</v>
      </c>
      <c r="AE13">
        <v>30</v>
      </c>
      <c r="AF13">
        <v>-23</v>
      </c>
      <c r="AG13">
        <v>7</v>
      </c>
      <c r="AH13" s="17"/>
      <c r="AJ13" s="7" t="s">
        <v>202</v>
      </c>
      <c r="AK13" s="7" t="s">
        <v>202</v>
      </c>
      <c r="AL13" t="s">
        <v>203</v>
      </c>
      <c r="AM13" s="7" t="s">
        <v>112</v>
      </c>
      <c r="AN13" s="17"/>
      <c r="AO13" s="17" t="s">
        <v>62</v>
      </c>
      <c r="AP13" s="17" t="s">
        <v>204</v>
      </c>
      <c r="AQ13" s="17"/>
      <c r="AR13" s="17"/>
      <c r="AS13" s="18">
        <v>36542</v>
      </c>
      <c r="AT13" s="7">
        <v>17</v>
      </c>
      <c r="AU13" s="18">
        <v>26051</v>
      </c>
      <c r="AV13" s="7">
        <v>46</v>
      </c>
      <c r="AW13" t="s">
        <v>205</v>
      </c>
      <c r="AX13" s="18">
        <v>41852</v>
      </c>
      <c r="AY13" s="17"/>
      <c r="AZ13" s="18" t="s">
        <v>80</v>
      </c>
      <c r="BA13" s="18" t="s">
        <v>98</v>
      </c>
      <c r="BB13" s="17"/>
      <c r="BC13" s="18" t="b">
        <v>1</v>
      </c>
      <c r="BD13" s="18">
        <v>42825</v>
      </c>
      <c r="BE13" s="17" t="s">
        <v>82</v>
      </c>
      <c r="BF13" s="19" t="s">
        <v>116</v>
      </c>
      <c r="BG13" s="17"/>
      <c r="BH13" s="17"/>
    </row>
    <row r="14" spans="1:60" hidden="1">
      <c r="A14" s="20">
        <f>SUMIF(AG:AG,"&lt;130",AF:AF)</f>
        <v>-2523</v>
      </c>
      <c r="B14" s="7" t="s">
        <v>206</v>
      </c>
      <c r="C14" s="7" t="s">
        <v>207</v>
      </c>
      <c r="D14" t="s">
        <v>62</v>
      </c>
      <c r="E14" s="7" t="s">
        <v>100</v>
      </c>
      <c r="F14" s="7" t="s">
        <v>64</v>
      </c>
      <c r="G14" t="s">
        <v>62</v>
      </c>
      <c r="H14" s="7" t="s">
        <v>65</v>
      </c>
      <c r="I14" t="s">
        <v>66</v>
      </c>
      <c r="U14" s="17"/>
      <c r="Z14" s="7" t="s">
        <v>208</v>
      </c>
      <c r="AA14" s="7" t="s">
        <v>209</v>
      </c>
      <c r="AB14" t="s">
        <v>210</v>
      </c>
      <c r="AC14" t="s">
        <v>211</v>
      </c>
      <c r="AD14" t="s">
        <v>71</v>
      </c>
      <c r="AE14">
        <v>30</v>
      </c>
      <c r="AF14">
        <v>-23</v>
      </c>
      <c r="AG14">
        <v>7</v>
      </c>
      <c r="AH14" s="17"/>
      <c r="AI14" s="17"/>
      <c r="AJ14" s="18" t="s">
        <v>212</v>
      </c>
      <c r="AK14" s="7" t="s">
        <v>212</v>
      </c>
      <c r="AL14" t="s">
        <v>213</v>
      </c>
      <c r="AM14" s="7" t="s">
        <v>112</v>
      </c>
      <c r="AN14" s="17"/>
      <c r="AO14" s="17" t="s">
        <v>62</v>
      </c>
      <c r="AP14" s="17" t="s">
        <v>214</v>
      </c>
      <c r="AQ14" s="17" t="s">
        <v>215</v>
      </c>
      <c r="AR14" s="17"/>
      <c r="AS14" s="18">
        <v>39365</v>
      </c>
      <c r="AT14" s="7">
        <v>9</v>
      </c>
      <c r="AU14" s="18">
        <v>29282</v>
      </c>
      <c r="AV14" s="7">
        <v>37</v>
      </c>
      <c r="AW14" t="s">
        <v>78</v>
      </c>
      <c r="AX14" s="18">
        <v>42156</v>
      </c>
      <c r="AY14" s="17"/>
      <c r="AZ14" s="18" t="s">
        <v>80</v>
      </c>
      <c r="BA14" s="18" t="s">
        <v>98</v>
      </c>
      <c r="BB14" s="17"/>
      <c r="BC14" s="18" t="b">
        <v>1</v>
      </c>
      <c r="BD14" s="18">
        <v>42825</v>
      </c>
      <c r="BE14" s="17" t="s">
        <v>82</v>
      </c>
      <c r="BF14" s="19" t="s">
        <v>116</v>
      </c>
      <c r="BG14" s="17"/>
      <c r="BH14" s="17"/>
    </row>
    <row r="15" spans="1:60" hidden="1">
      <c r="A15" s="20">
        <f>SUMIF(AG:AG,"&lt;130",AG:AG)</f>
        <v>1372</v>
      </c>
      <c r="B15" s="7" t="s">
        <v>216</v>
      </c>
      <c r="C15" s="7" t="s">
        <v>217</v>
      </c>
      <c r="D15" t="s">
        <v>62</v>
      </c>
      <c r="E15" s="7" t="s">
        <v>100</v>
      </c>
      <c r="F15" s="7" t="s">
        <v>64</v>
      </c>
      <c r="G15" t="s">
        <v>62</v>
      </c>
      <c r="H15" s="7" t="s">
        <v>65</v>
      </c>
      <c r="I15" t="s">
        <v>66</v>
      </c>
      <c r="U15" s="17"/>
      <c r="Z15" s="7" t="s">
        <v>218</v>
      </c>
      <c r="AA15" s="7" t="s">
        <v>219</v>
      </c>
      <c r="AB15" t="s">
        <v>220</v>
      </c>
      <c r="AC15" t="s">
        <v>221</v>
      </c>
      <c r="AD15" t="s">
        <v>71</v>
      </c>
      <c r="AE15">
        <v>30</v>
      </c>
      <c r="AF15">
        <v>-23</v>
      </c>
      <c r="AG15">
        <v>7</v>
      </c>
      <c r="AH15" s="17"/>
      <c r="AI15" s="17"/>
      <c r="AJ15" s="18" t="s">
        <v>222</v>
      </c>
      <c r="AK15" s="7" t="s">
        <v>222</v>
      </c>
      <c r="AL15" t="s">
        <v>223</v>
      </c>
      <c r="AM15" s="7" t="s">
        <v>112</v>
      </c>
      <c r="AN15" s="17"/>
      <c r="AO15" s="17" t="s">
        <v>62</v>
      </c>
      <c r="AP15" s="17" t="s">
        <v>224</v>
      </c>
      <c r="AQ15" s="17" t="s">
        <v>225</v>
      </c>
      <c r="AR15" s="17" t="s">
        <v>226</v>
      </c>
      <c r="AS15" s="18">
        <v>32310</v>
      </c>
      <c r="AT15" s="7">
        <v>29</v>
      </c>
      <c r="AU15" s="18">
        <v>24957</v>
      </c>
      <c r="AV15" s="7">
        <v>49</v>
      </c>
      <c r="AW15" t="s">
        <v>171</v>
      </c>
      <c r="AX15" s="18">
        <v>37305</v>
      </c>
      <c r="AY15" s="17" t="s">
        <v>227</v>
      </c>
      <c r="AZ15" s="18" t="s">
        <v>80</v>
      </c>
      <c r="BA15" s="18" t="s">
        <v>81</v>
      </c>
      <c r="BB15" s="17"/>
      <c r="BC15" s="18" t="b">
        <v>1</v>
      </c>
      <c r="BD15" s="18">
        <v>42825</v>
      </c>
      <c r="BE15" s="17" t="s">
        <v>82</v>
      </c>
      <c r="BF15" s="19" t="s">
        <v>228</v>
      </c>
      <c r="BG15" s="17"/>
      <c r="BH15" s="17"/>
    </row>
    <row r="16" spans="1:60" hidden="1">
      <c r="A16" s="21">
        <f>COUNTIF(AH:AH,"TOTAL")</f>
        <v>3</v>
      </c>
      <c r="B16" s="7" t="s">
        <v>229</v>
      </c>
      <c r="C16" s="7" t="s">
        <v>230</v>
      </c>
      <c r="D16" t="s">
        <v>62</v>
      </c>
      <c r="E16" s="7" t="s">
        <v>100</v>
      </c>
      <c r="F16" s="7" t="s">
        <v>64</v>
      </c>
      <c r="G16" t="s">
        <v>62</v>
      </c>
      <c r="H16" s="7" t="s">
        <v>65</v>
      </c>
      <c r="I16" t="s">
        <v>66</v>
      </c>
      <c r="R16" s="8" t="s">
        <v>231</v>
      </c>
      <c r="U16" s="17"/>
      <c r="Z16" s="7" t="s">
        <v>232</v>
      </c>
      <c r="AA16" s="7" t="s">
        <v>233</v>
      </c>
      <c r="AB16" t="s">
        <v>234</v>
      </c>
      <c r="AC16" t="s">
        <v>235</v>
      </c>
      <c r="AD16" t="s">
        <v>71</v>
      </c>
      <c r="AE16">
        <v>30</v>
      </c>
      <c r="AF16">
        <v>-23</v>
      </c>
      <c r="AG16">
        <v>7</v>
      </c>
      <c r="AH16" s="17"/>
      <c r="AJ16" s="7" t="s">
        <v>236</v>
      </c>
      <c r="AK16" s="7" t="s">
        <v>236</v>
      </c>
      <c r="AL16" t="s">
        <v>237</v>
      </c>
      <c r="AM16" s="7" t="s">
        <v>112</v>
      </c>
      <c r="AN16" s="17"/>
      <c r="AO16" s="17" t="s">
        <v>62</v>
      </c>
      <c r="AP16" s="17" t="s">
        <v>238</v>
      </c>
      <c r="AQ16" s="17"/>
      <c r="AR16" s="17"/>
      <c r="AS16" s="18">
        <v>32953</v>
      </c>
      <c r="AT16" s="7">
        <v>27</v>
      </c>
      <c r="AU16" s="18">
        <v>24105</v>
      </c>
      <c r="AV16" s="7">
        <v>51</v>
      </c>
      <c r="AW16" t="s">
        <v>96</v>
      </c>
      <c r="AX16" s="18">
        <v>41852</v>
      </c>
      <c r="AY16" s="17"/>
      <c r="AZ16" s="18" t="s">
        <v>80</v>
      </c>
      <c r="BA16" s="18" t="s">
        <v>81</v>
      </c>
      <c r="BB16" s="17"/>
      <c r="BC16" s="18" t="b">
        <v>1</v>
      </c>
      <c r="BD16" s="18">
        <v>42825</v>
      </c>
      <c r="BE16" s="17" t="s">
        <v>82</v>
      </c>
      <c r="BF16" s="19" t="s">
        <v>116</v>
      </c>
      <c r="BG16" s="17"/>
      <c r="BH16" s="17"/>
    </row>
    <row r="17" spans="1:60" hidden="1">
      <c r="A17" s="21">
        <f>COUNTIF(AH:AH,"PARCIAL")</f>
        <v>8</v>
      </c>
      <c r="B17" s="7" t="s">
        <v>239</v>
      </c>
      <c r="C17" s="7" t="s">
        <v>240</v>
      </c>
      <c r="D17" t="s">
        <v>241</v>
      </c>
      <c r="E17" s="7" t="s">
        <v>100</v>
      </c>
      <c r="F17" s="7" t="s">
        <v>242</v>
      </c>
      <c r="G17" t="s">
        <v>241</v>
      </c>
      <c r="H17" s="7" t="s">
        <v>243</v>
      </c>
      <c r="I17" t="s">
        <v>244</v>
      </c>
      <c r="K17" t="s">
        <v>102</v>
      </c>
      <c r="U17" s="17"/>
      <c r="Z17" s="7" t="s">
        <v>245</v>
      </c>
      <c r="AA17" s="7" t="s">
        <v>246</v>
      </c>
      <c r="AB17" t="s">
        <v>247</v>
      </c>
      <c r="AC17" t="s">
        <v>248</v>
      </c>
      <c r="AD17" t="s">
        <v>71</v>
      </c>
      <c r="AE17">
        <v>15</v>
      </c>
      <c r="AF17">
        <v>-8</v>
      </c>
      <c r="AG17">
        <v>7</v>
      </c>
      <c r="AH17" s="17"/>
      <c r="AJ17" s="7" t="s">
        <v>249</v>
      </c>
      <c r="AK17" s="7" t="s">
        <v>249</v>
      </c>
      <c r="AL17" t="s">
        <v>250</v>
      </c>
      <c r="AM17" s="7" t="s">
        <v>251</v>
      </c>
      <c r="AN17" s="17"/>
      <c r="AO17" s="17" t="s">
        <v>241</v>
      </c>
      <c r="AP17" s="17" t="s">
        <v>252</v>
      </c>
      <c r="AQ17" s="17"/>
      <c r="AR17" s="17"/>
      <c r="AS17" s="18">
        <v>39104</v>
      </c>
      <c r="AT17" s="7">
        <v>10</v>
      </c>
      <c r="AU17" s="18">
        <v>28215</v>
      </c>
      <c r="AV17" s="7">
        <v>40</v>
      </c>
      <c r="AW17" t="s">
        <v>184</v>
      </c>
      <c r="AX17" s="18">
        <v>42217</v>
      </c>
      <c r="AY17" s="17" t="s">
        <v>253</v>
      </c>
      <c r="AZ17" s="18" t="s">
        <v>80</v>
      </c>
      <c r="BA17" s="18" t="s">
        <v>81</v>
      </c>
      <c r="BB17" s="17"/>
      <c r="BC17" s="18" t="b">
        <v>1</v>
      </c>
      <c r="BD17" s="18">
        <v>42825</v>
      </c>
      <c r="BE17" s="17" t="s">
        <v>82</v>
      </c>
      <c r="BF17" s="19" t="s">
        <v>116</v>
      </c>
      <c r="BG17" s="17"/>
      <c r="BH17" s="17"/>
    </row>
    <row r="18" spans="1:60">
      <c r="A18" s="21">
        <f>SUMIF(AH:AH,"TOTAL",AG:AG)</f>
        <v>267</v>
      </c>
      <c r="B18" s="7" t="s">
        <v>254</v>
      </c>
      <c r="C18" s="7" t="s">
        <v>255</v>
      </c>
      <c r="D18" t="s">
        <v>256</v>
      </c>
      <c r="E18" s="7" t="s">
        <v>100</v>
      </c>
      <c r="F18" s="7" t="s">
        <v>257</v>
      </c>
      <c r="G18" t="s">
        <v>258</v>
      </c>
      <c r="H18" s="7" t="s">
        <v>259</v>
      </c>
      <c r="I18" t="s">
        <v>260</v>
      </c>
      <c r="J18" t="s">
        <v>261</v>
      </c>
      <c r="K18" t="s">
        <v>102</v>
      </c>
      <c r="N18" s="7" t="s">
        <v>262</v>
      </c>
      <c r="O18" t="s">
        <v>263</v>
      </c>
      <c r="P18" t="s">
        <v>264</v>
      </c>
      <c r="Q18" t="s">
        <v>264</v>
      </c>
      <c r="U18" s="17" t="s">
        <v>264</v>
      </c>
      <c r="Z18" s="7" t="s">
        <v>265</v>
      </c>
      <c r="AA18" s="7" t="s">
        <v>266</v>
      </c>
      <c r="AB18" t="s">
        <v>267</v>
      </c>
      <c r="AC18" t="s">
        <v>268</v>
      </c>
      <c r="AD18" t="s">
        <v>71</v>
      </c>
      <c r="AE18">
        <v>40</v>
      </c>
      <c r="AF18">
        <v>90</v>
      </c>
      <c r="AG18">
        <v>130</v>
      </c>
      <c r="AH18" s="17" t="s">
        <v>269</v>
      </c>
      <c r="AI18" t="s">
        <v>270</v>
      </c>
      <c r="AJ18" s="7" t="s">
        <v>109</v>
      </c>
      <c r="AK18" s="7" t="s">
        <v>271</v>
      </c>
      <c r="AL18" t="s">
        <v>272</v>
      </c>
      <c r="AM18" s="7" t="s">
        <v>273</v>
      </c>
      <c r="AN18" s="17" t="s">
        <v>258</v>
      </c>
      <c r="AO18" s="17" t="s">
        <v>258</v>
      </c>
      <c r="AP18" s="17" t="s">
        <v>274</v>
      </c>
      <c r="AQ18" s="17" t="s">
        <v>275</v>
      </c>
      <c r="AR18" s="17" t="s">
        <v>276</v>
      </c>
      <c r="AS18" s="18">
        <v>28765</v>
      </c>
      <c r="AT18" s="7">
        <v>38</v>
      </c>
      <c r="AU18" s="18">
        <v>22274</v>
      </c>
      <c r="AV18" s="7">
        <v>56</v>
      </c>
      <c r="AW18" t="s">
        <v>161</v>
      </c>
      <c r="AX18" s="18">
        <v>38991</v>
      </c>
      <c r="AY18" s="17" t="s">
        <v>277</v>
      </c>
      <c r="AZ18" s="18" t="s">
        <v>80</v>
      </c>
      <c r="BA18" s="18" t="s">
        <v>98</v>
      </c>
      <c r="BB18" s="17"/>
      <c r="BC18" s="18" t="b">
        <v>1</v>
      </c>
      <c r="BD18" s="18">
        <v>42825</v>
      </c>
      <c r="BE18" s="17" t="s">
        <v>82</v>
      </c>
      <c r="BF18" s="19" t="s">
        <v>116</v>
      </c>
      <c r="BG18" s="17"/>
      <c r="BH18" s="17" t="s">
        <v>278</v>
      </c>
    </row>
    <row r="19" spans="1:60">
      <c r="A19" s="21">
        <f>SUMIF(AH:AH,"PARCIAL",AG:AG)</f>
        <v>1040</v>
      </c>
      <c r="B19" s="7" t="s">
        <v>279</v>
      </c>
      <c r="C19" s="7" t="s">
        <v>280</v>
      </c>
      <c r="D19" t="s">
        <v>256</v>
      </c>
      <c r="E19" s="7" t="s">
        <v>100</v>
      </c>
      <c r="F19" s="7" t="s">
        <v>257</v>
      </c>
      <c r="G19" t="s">
        <v>258</v>
      </c>
      <c r="H19" s="7" t="s">
        <v>259</v>
      </c>
      <c r="I19" t="s">
        <v>260</v>
      </c>
      <c r="M19" t="s">
        <v>264</v>
      </c>
      <c r="N19" s="7" t="s">
        <v>281</v>
      </c>
      <c r="O19" t="s">
        <v>282</v>
      </c>
      <c r="P19" t="s">
        <v>264</v>
      </c>
      <c r="U19" s="17"/>
      <c r="V19" t="s">
        <v>264</v>
      </c>
      <c r="X19" t="s">
        <v>283</v>
      </c>
      <c r="Z19" s="7" t="s">
        <v>284</v>
      </c>
      <c r="AA19" s="7" t="s">
        <v>285</v>
      </c>
      <c r="AB19" t="s">
        <v>286</v>
      </c>
      <c r="AC19" t="s">
        <v>287</v>
      </c>
      <c r="AD19" t="s">
        <v>71</v>
      </c>
      <c r="AE19">
        <v>40</v>
      </c>
      <c r="AF19">
        <v>90</v>
      </c>
      <c r="AG19">
        <v>130</v>
      </c>
      <c r="AH19" s="17"/>
      <c r="AJ19" s="7" t="s">
        <v>109</v>
      </c>
      <c r="AK19" s="7" t="s">
        <v>271</v>
      </c>
      <c r="AL19" t="s">
        <v>272</v>
      </c>
      <c r="AM19" s="7" t="s">
        <v>273</v>
      </c>
      <c r="AN19" s="17" t="s">
        <v>288</v>
      </c>
      <c r="AO19" s="17" t="s">
        <v>258</v>
      </c>
      <c r="AP19" s="17" t="s">
        <v>289</v>
      </c>
      <c r="AQ19" s="17" t="s">
        <v>290</v>
      </c>
      <c r="AR19" s="17" t="s">
        <v>291</v>
      </c>
      <c r="AS19" s="18">
        <v>34470</v>
      </c>
      <c r="AT19" s="7">
        <v>23</v>
      </c>
      <c r="AU19" s="18">
        <v>23989</v>
      </c>
      <c r="AV19" s="7">
        <v>51</v>
      </c>
      <c r="AW19" t="s">
        <v>184</v>
      </c>
      <c r="AX19" s="18">
        <v>38169</v>
      </c>
      <c r="AY19" s="17" t="s">
        <v>292</v>
      </c>
      <c r="AZ19" s="18" t="s">
        <v>80</v>
      </c>
      <c r="BA19" s="18" t="s">
        <v>81</v>
      </c>
      <c r="BB19" s="17"/>
      <c r="BC19" s="18" t="b">
        <v>1</v>
      </c>
      <c r="BD19" s="18">
        <v>42825</v>
      </c>
      <c r="BE19" s="17" t="s">
        <v>82</v>
      </c>
      <c r="BF19" s="19" t="s">
        <v>116</v>
      </c>
      <c r="BG19" s="17"/>
      <c r="BH19" s="17" t="s">
        <v>278</v>
      </c>
    </row>
    <row r="20" spans="1:60">
      <c r="A20" s="22"/>
      <c r="B20" s="7" t="s">
        <v>293</v>
      </c>
      <c r="C20" s="7" t="s">
        <v>294</v>
      </c>
      <c r="D20" t="s">
        <v>256</v>
      </c>
      <c r="E20" s="7" t="s">
        <v>100</v>
      </c>
      <c r="F20" s="7" t="s">
        <v>257</v>
      </c>
      <c r="G20" t="s">
        <v>258</v>
      </c>
      <c r="H20" s="7" t="s">
        <v>259</v>
      </c>
      <c r="I20" t="s">
        <v>260</v>
      </c>
      <c r="K20" t="s">
        <v>102</v>
      </c>
      <c r="L20" t="s">
        <v>261</v>
      </c>
      <c r="M20" t="s">
        <v>264</v>
      </c>
      <c r="N20" s="7" t="s">
        <v>295</v>
      </c>
      <c r="O20" t="s">
        <v>296</v>
      </c>
      <c r="P20" t="s">
        <v>264</v>
      </c>
      <c r="Q20" t="s">
        <v>264</v>
      </c>
      <c r="U20" s="17" t="s">
        <v>264</v>
      </c>
      <c r="W20" t="s">
        <v>264</v>
      </c>
      <c r="X20" t="s">
        <v>297</v>
      </c>
      <c r="Y20" t="s">
        <v>298</v>
      </c>
      <c r="Z20" s="7" t="s">
        <v>299</v>
      </c>
      <c r="AA20" s="7" t="s">
        <v>300</v>
      </c>
      <c r="AB20" t="s">
        <v>301</v>
      </c>
      <c r="AC20" t="s">
        <v>302</v>
      </c>
      <c r="AD20" t="s">
        <v>71</v>
      </c>
      <c r="AE20">
        <v>130</v>
      </c>
      <c r="AF20">
        <v>0</v>
      </c>
      <c r="AG20">
        <v>130</v>
      </c>
      <c r="AH20" s="17" t="s">
        <v>269</v>
      </c>
      <c r="AI20" t="s">
        <v>303</v>
      </c>
      <c r="AJ20" s="7" t="s">
        <v>109</v>
      </c>
      <c r="AK20" s="7" t="s">
        <v>271</v>
      </c>
      <c r="AL20" t="s">
        <v>272</v>
      </c>
      <c r="AM20" s="7" t="s">
        <v>273</v>
      </c>
      <c r="AN20" s="17" t="s">
        <v>304</v>
      </c>
      <c r="AO20" s="17" t="s">
        <v>258</v>
      </c>
      <c r="AP20" s="17" t="s">
        <v>305</v>
      </c>
      <c r="AQ20" s="17" t="s">
        <v>305</v>
      </c>
      <c r="AR20" s="17" t="s">
        <v>306</v>
      </c>
      <c r="AS20" s="18">
        <v>30214</v>
      </c>
      <c r="AT20" s="7">
        <v>34</v>
      </c>
      <c r="AU20" s="18">
        <v>24044</v>
      </c>
      <c r="AV20" s="7">
        <v>51</v>
      </c>
      <c r="AW20" t="s">
        <v>307</v>
      </c>
      <c r="AX20" s="18">
        <v>39630</v>
      </c>
      <c r="AY20" s="17" t="s">
        <v>308</v>
      </c>
      <c r="AZ20" s="18" t="s">
        <v>80</v>
      </c>
      <c r="BA20" s="18" t="s">
        <v>98</v>
      </c>
      <c r="BB20" s="17"/>
      <c r="BC20" s="18" t="b">
        <v>1</v>
      </c>
      <c r="BD20" s="18">
        <v>42825</v>
      </c>
      <c r="BE20" s="17" t="s">
        <v>82</v>
      </c>
      <c r="BF20" s="19" t="s">
        <v>309</v>
      </c>
      <c r="BG20" s="17"/>
      <c r="BH20" s="17" t="s">
        <v>278</v>
      </c>
    </row>
    <row r="21" spans="1:60" hidden="1">
      <c r="A21" s="20">
        <f>SUMIF(R:R,"LOLS",AE:AE)</f>
        <v>365</v>
      </c>
      <c r="B21" s="7" t="s">
        <v>310</v>
      </c>
      <c r="C21" s="7" t="s">
        <v>311</v>
      </c>
      <c r="D21" t="s">
        <v>256</v>
      </c>
      <c r="E21" s="7" t="s">
        <v>100</v>
      </c>
      <c r="F21" s="7" t="s">
        <v>257</v>
      </c>
      <c r="G21" t="s">
        <v>258</v>
      </c>
      <c r="H21" s="7" t="s">
        <v>259</v>
      </c>
      <c r="I21" t="s">
        <v>260</v>
      </c>
      <c r="K21" t="s">
        <v>102</v>
      </c>
      <c r="U21" s="17"/>
      <c r="Z21" s="7" t="s">
        <v>312</v>
      </c>
      <c r="AA21" s="7" t="s">
        <v>313</v>
      </c>
      <c r="AB21" t="s">
        <v>314</v>
      </c>
      <c r="AC21" t="s">
        <v>315</v>
      </c>
      <c r="AD21" t="s">
        <v>71</v>
      </c>
      <c r="AE21">
        <v>40</v>
      </c>
      <c r="AF21">
        <v>-26</v>
      </c>
      <c r="AG21">
        <v>14</v>
      </c>
      <c r="AH21" s="17"/>
      <c r="AJ21" s="7" t="s">
        <v>316</v>
      </c>
      <c r="AK21" s="7" t="s">
        <v>316</v>
      </c>
      <c r="AL21" t="s">
        <v>317</v>
      </c>
      <c r="AM21" s="7" t="s">
        <v>318</v>
      </c>
      <c r="AN21" s="17" t="s">
        <v>319</v>
      </c>
      <c r="AO21" s="17" t="s">
        <v>258</v>
      </c>
      <c r="AP21" s="17" t="s">
        <v>320</v>
      </c>
      <c r="AQ21" s="17" t="s">
        <v>321</v>
      </c>
      <c r="AR21" s="17" t="s">
        <v>322</v>
      </c>
      <c r="AS21" s="18">
        <v>34505</v>
      </c>
      <c r="AT21" s="7">
        <v>23</v>
      </c>
      <c r="AU21" s="18">
        <v>25479</v>
      </c>
      <c r="AV21" s="7">
        <v>47</v>
      </c>
      <c r="AW21" t="s">
        <v>96</v>
      </c>
      <c r="AX21" s="18">
        <v>38961</v>
      </c>
      <c r="AY21" s="17" t="s">
        <v>323</v>
      </c>
      <c r="AZ21" s="18" t="s">
        <v>80</v>
      </c>
      <c r="BA21" s="18" t="s">
        <v>81</v>
      </c>
      <c r="BB21" s="17"/>
      <c r="BC21" s="18" t="b">
        <v>1</v>
      </c>
      <c r="BD21" s="18">
        <v>42825</v>
      </c>
      <c r="BE21" s="17" t="s">
        <v>82</v>
      </c>
      <c r="BF21" s="19" t="s">
        <v>324</v>
      </c>
      <c r="BG21" s="17"/>
      <c r="BH21" s="17"/>
    </row>
    <row r="22" spans="1:60" hidden="1">
      <c r="A22" s="20">
        <f>SUMIF(R:R,"LOLS",AF:AF)</f>
        <v>88</v>
      </c>
      <c r="B22" s="7" t="s">
        <v>325</v>
      </c>
      <c r="C22" s="7" t="s">
        <v>326</v>
      </c>
      <c r="D22" t="s">
        <v>256</v>
      </c>
      <c r="E22" s="7" t="s">
        <v>100</v>
      </c>
      <c r="F22" s="7" t="s">
        <v>257</v>
      </c>
      <c r="G22" t="s">
        <v>258</v>
      </c>
      <c r="H22" s="7" t="s">
        <v>259</v>
      </c>
      <c r="I22" t="s">
        <v>260</v>
      </c>
      <c r="U22" s="17"/>
      <c r="Z22" s="7" t="s">
        <v>327</v>
      </c>
      <c r="AA22" s="7" t="s">
        <v>328</v>
      </c>
      <c r="AB22" t="s">
        <v>329</v>
      </c>
      <c r="AC22" t="s">
        <v>330</v>
      </c>
      <c r="AD22" t="s">
        <v>71</v>
      </c>
      <c r="AE22">
        <v>40</v>
      </c>
      <c r="AF22">
        <v>-26</v>
      </c>
      <c r="AG22">
        <v>14</v>
      </c>
      <c r="AH22" s="17"/>
      <c r="AJ22" s="7" t="s">
        <v>331</v>
      </c>
      <c r="AK22" s="7" t="s">
        <v>331</v>
      </c>
      <c r="AL22" t="s">
        <v>332</v>
      </c>
      <c r="AM22" s="7" t="s">
        <v>318</v>
      </c>
      <c r="AN22" s="17" t="s">
        <v>333</v>
      </c>
      <c r="AO22" s="17" t="s">
        <v>258</v>
      </c>
      <c r="AP22" s="17" t="s">
        <v>334</v>
      </c>
      <c r="AQ22" s="17" t="s">
        <v>334</v>
      </c>
      <c r="AR22" s="17" t="s">
        <v>335</v>
      </c>
      <c r="AS22" s="18">
        <v>34806</v>
      </c>
      <c r="AT22" s="7">
        <v>22</v>
      </c>
      <c r="AU22" s="18">
        <v>24512</v>
      </c>
      <c r="AV22" s="7">
        <v>50</v>
      </c>
      <c r="AW22" t="s">
        <v>184</v>
      </c>
      <c r="AX22" s="18">
        <v>37530</v>
      </c>
      <c r="AY22" s="17" t="s">
        <v>336</v>
      </c>
      <c r="AZ22" s="18" t="s">
        <v>80</v>
      </c>
      <c r="BA22" s="18" t="s">
        <v>98</v>
      </c>
      <c r="BB22" s="17"/>
      <c r="BC22" s="18" t="b">
        <v>1</v>
      </c>
      <c r="BD22" s="18">
        <v>42825</v>
      </c>
      <c r="BE22" s="17" t="s">
        <v>82</v>
      </c>
      <c r="BF22" s="19"/>
      <c r="BG22" s="17"/>
      <c r="BH22" s="17"/>
    </row>
    <row r="23" spans="1:60" hidden="1">
      <c r="A23" s="20">
        <f>SUMIF(R:R,"LOLS",AG:AG)</f>
        <v>453</v>
      </c>
      <c r="B23" s="7" t="s">
        <v>337</v>
      </c>
      <c r="C23" s="7" t="s">
        <v>338</v>
      </c>
      <c r="D23" t="s">
        <v>256</v>
      </c>
      <c r="E23" s="7" t="s">
        <v>100</v>
      </c>
      <c r="F23" s="7" t="s">
        <v>257</v>
      </c>
      <c r="G23" t="s">
        <v>258</v>
      </c>
      <c r="H23" s="7" t="s">
        <v>259</v>
      </c>
      <c r="I23" t="s">
        <v>260</v>
      </c>
      <c r="U23" s="17"/>
      <c r="Z23" s="7" t="s">
        <v>339</v>
      </c>
      <c r="AA23" s="7" t="s">
        <v>340</v>
      </c>
      <c r="AB23" t="s">
        <v>341</v>
      </c>
      <c r="AC23" t="s">
        <v>342</v>
      </c>
      <c r="AD23" t="s">
        <v>71</v>
      </c>
      <c r="AE23">
        <v>40</v>
      </c>
      <c r="AF23">
        <v>-33</v>
      </c>
      <c r="AG23">
        <v>7</v>
      </c>
      <c r="AH23" s="17"/>
      <c r="AJ23" s="7" t="s">
        <v>343</v>
      </c>
      <c r="AK23" s="7" t="s">
        <v>343</v>
      </c>
      <c r="AL23" t="s">
        <v>344</v>
      </c>
      <c r="AM23" s="7" t="s">
        <v>318</v>
      </c>
      <c r="AN23" s="17" t="s">
        <v>258</v>
      </c>
      <c r="AO23" s="17" t="s">
        <v>258</v>
      </c>
      <c r="AP23" s="17" t="s">
        <v>345</v>
      </c>
      <c r="AQ23" s="17"/>
      <c r="AR23" s="17" t="s">
        <v>346</v>
      </c>
      <c r="AS23" s="18">
        <v>37683</v>
      </c>
      <c r="AT23" s="7">
        <v>14</v>
      </c>
      <c r="AU23" s="18">
        <v>28654</v>
      </c>
      <c r="AV23" s="7">
        <v>39</v>
      </c>
      <c r="AW23" t="s">
        <v>184</v>
      </c>
      <c r="AX23" s="18">
        <v>41091</v>
      </c>
      <c r="AY23" s="17" t="s">
        <v>347</v>
      </c>
      <c r="AZ23" s="18" t="s">
        <v>80</v>
      </c>
      <c r="BA23" s="18" t="s">
        <v>81</v>
      </c>
      <c r="BB23" s="17"/>
      <c r="BC23" s="18" t="b">
        <v>1</v>
      </c>
      <c r="BD23" s="18">
        <v>42825</v>
      </c>
      <c r="BE23" s="17" t="s">
        <v>82</v>
      </c>
      <c r="BF23" s="19" t="s">
        <v>324</v>
      </c>
      <c r="BG23" s="17"/>
      <c r="BH23" s="17"/>
    </row>
    <row r="24" spans="1:60" hidden="1">
      <c r="A24" s="22"/>
      <c r="B24" s="7" t="s">
        <v>348</v>
      </c>
      <c r="C24" s="7" t="s">
        <v>349</v>
      </c>
      <c r="D24" s="23" t="s">
        <v>256</v>
      </c>
      <c r="E24" s="7" t="s">
        <v>100</v>
      </c>
      <c r="F24" s="7" t="s">
        <v>257</v>
      </c>
      <c r="G24" t="s">
        <v>258</v>
      </c>
      <c r="H24" s="7" t="s">
        <v>259</v>
      </c>
      <c r="I24" t="s">
        <v>260</v>
      </c>
      <c r="U24" s="17"/>
      <c r="Z24" s="7" t="s">
        <v>350</v>
      </c>
      <c r="AA24" s="7" t="s">
        <v>351</v>
      </c>
      <c r="AB24" t="s">
        <v>352</v>
      </c>
      <c r="AC24" t="s">
        <v>353</v>
      </c>
      <c r="AD24" t="s">
        <v>71</v>
      </c>
      <c r="AE24">
        <v>40</v>
      </c>
      <c r="AF24">
        <v>-33</v>
      </c>
      <c r="AG24">
        <v>7</v>
      </c>
      <c r="AH24" s="17"/>
      <c r="AJ24" s="7" t="s">
        <v>354</v>
      </c>
      <c r="AK24" s="7" t="s">
        <v>354</v>
      </c>
      <c r="AL24" t="s">
        <v>355</v>
      </c>
      <c r="AM24" s="7" t="s">
        <v>318</v>
      </c>
      <c r="AN24" s="17" t="s">
        <v>356</v>
      </c>
      <c r="AO24" s="17" t="s">
        <v>258</v>
      </c>
      <c r="AP24" s="17" t="s">
        <v>357</v>
      </c>
      <c r="AQ24" s="17"/>
      <c r="AR24" s="17" t="s">
        <v>358</v>
      </c>
      <c r="AS24" s="18">
        <v>32568</v>
      </c>
      <c r="AT24" s="7">
        <v>28</v>
      </c>
      <c r="AU24" s="18">
        <v>24365</v>
      </c>
      <c r="AV24" s="7">
        <v>50</v>
      </c>
      <c r="AW24" t="s">
        <v>205</v>
      </c>
      <c r="AX24" s="18">
        <v>38961</v>
      </c>
      <c r="AY24" s="17" t="s">
        <v>359</v>
      </c>
      <c r="AZ24" s="18" t="s">
        <v>80</v>
      </c>
      <c r="BA24" s="18" t="s">
        <v>98</v>
      </c>
      <c r="BB24" s="17"/>
      <c r="BC24" s="18" t="b">
        <v>1</v>
      </c>
      <c r="BD24" s="18">
        <v>42825</v>
      </c>
      <c r="BE24" s="17" t="s">
        <v>82</v>
      </c>
      <c r="BF24" s="19" t="s">
        <v>324</v>
      </c>
      <c r="BG24" s="17"/>
      <c r="BH24" s="17"/>
    </row>
    <row r="25" spans="1:60" hidden="1">
      <c r="A25" s="1">
        <f>COUNTIF(AG:AG,130)</f>
        <v>27</v>
      </c>
      <c r="B25" s="7" t="s">
        <v>360</v>
      </c>
      <c r="C25" s="7" t="s">
        <v>361</v>
      </c>
      <c r="D25" t="s">
        <v>256</v>
      </c>
      <c r="E25" s="7" t="s">
        <v>100</v>
      </c>
      <c r="F25" s="7" t="s">
        <v>257</v>
      </c>
      <c r="G25" t="s">
        <v>258</v>
      </c>
      <c r="H25" s="7" t="s">
        <v>259</v>
      </c>
      <c r="I25" t="s">
        <v>260</v>
      </c>
      <c r="U25" s="17"/>
      <c r="Z25" s="7" t="s">
        <v>362</v>
      </c>
      <c r="AA25" s="7" t="s">
        <v>363</v>
      </c>
      <c r="AB25" t="s">
        <v>364</v>
      </c>
      <c r="AC25" t="s">
        <v>365</v>
      </c>
      <c r="AD25" t="s">
        <v>71</v>
      </c>
      <c r="AE25">
        <v>40</v>
      </c>
      <c r="AF25">
        <v>-33</v>
      </c>
      <c r="AG25">
        <v>7</v>
      </c>
      <c r="AH25" s="17"/>
      <c r="AI25" s="17"/>
      <c r="AJ25" s="18" t="s">
        <v>366</v>
      </c>
      <c r="AK25" s="7" t="s">
        <v>366</v>
      </c>
      <c r="AL25" t="s">
        <v>367</v>
      </c>
      <c r="AM25" s="7" t="s">
        <v>318</v>
      </c>
      <c r="AN25" s="17" t="s">
        <v>368</v>
      </c>
      <c r="AO25" s="17" t="s">
        <v>258</v>
      </c>
      <c r="AP25" s="17" t="s">
        <v>369</v>
      </c>
      <c r="AQ25" s="17" t="s">
        <v>370</v>
      </c>
      <c r="AR25" s="17" t="s">
        <v>371</v>
      </c>
      <c r="AS25" s="18">
        <v>32568</v>
      </c>
      <c r="AT25" s="7">
        <v>28</v>
      </c>
      <c r="AU25" s="18">
        <v>24171</v>
      </c>
      <c r="AV25" s="7">
        <v>51</v>
      </c>
      <c r="AW25" t="s">
        <v>205</v>
      </c>
      <c r="AX25" s="18">
        <v>41214</v>
      </c>
      <c r="AY25" s="17" t="s">
        <v>372</v>
      </c>
      <c r="AZ25" s="18" t="s">
        <v>80</v>
      </c>
      <c r="BA25" s="18" t="s">
        <v>81</v>
      </c>
      <c r="BB25" s="17"/>
      <c r="BC25" s="18" t="b">
        <v>1</v>
      </c>
      <c r="BD25" s="18">
        <v>42825</v>
      </c>
      <c r="BE25" s="17" t="s">
        <v>82</v>
      </c>
      <c r="BF25" s="19" t="s">
        <v>324</v>
      </c>
      <c r="BG25" s="17"/>
      <c r="BH25" s="17"/>
    </row>
    <row r="26" spans="1:60" hidden="1">
      <c r="A26" s="1">
        <f>COUNTIF(AG:AG,40)</f>
        <v>0</v>
      </c>
      <c r="B26" s="7" t="s">
        <v>373</v>
      </c>
      <c r="C26" s="7" t="s">
        <v>374</v>
      </c>
      <c r="D26" t="s">
        <v>256</v>
      </c>
      <c r="E26" s="7" t="s">
        <v>100</v>
      </c>
      <c r="F26" s="7" t="s">
        <v>257</v>
      </c>
      <c r="G26" t="s">
        <v>258</v>
      </c>
      <c r="H26" s="7" t="s">
        <v>259</v>
      </c>
      <c r="I26" t="s">
        <v>260</v>
      </c>
      <c r="K26" t="s">
        <v>102</v>
      </c>
      <c r="U26" s="17"/>
      <c r="Z26" s="7" t="s">
        <v>375</v>
      </c>
      <c r="AA26" s="7" t="s">
        <v>376</v>
      </c>
      <c r="AB26" t="s">
        <v>377</v>
      </c>
      <c r="AC26" t="s">
        <v>287</v>
      </c>
      <c r="AD26" t="s">
        <v>71</v>
      </c>
      <c r="AE26">
        <v>40</v>
      </c>
      <c r="AF26">
        <v>-33</v>
      </c>
      <c r="AG26">
        <v>7</v>
      </c>
      <c r="AH26" s="17"/>
      <c r="AI26" s="17"/>
      <c r="AJ26" s="18" t="s">
        <v>378</v>
      </c>
      <c r="AK26" s="7" t="s">
        <v>378</v>
      </c>
      <c r="AL26" t="s">
        <v>379</v>
      </c>
      <c r="AM26" s="7" t="s">
        <v>318</v>
      </c>
      <c r="AN26" s="17" t="s">
        <v>288</v>
      </c>
      <c r="AO26" s="17" t="s">
        <v>258</v>
      </c>
      <c r="AP26" s="17" t="s">
        <v>380</v>
      </c>
      <c r="AQ26" s="17" t="s">
        <v>381</v>
      </c>
      <c r="AR26" s="17" t="s">
        <v>382</v>
      </c>
      <c r="AS26" s="18">
        <v>35541</v>
      </c>
      <c r="AT26" s="7">
        <v>20</v>
      </c>
      <c r="AU26" s="18">
        <v>26100</v>
      </c>
      <c r="AV26" s="7">
        <v>46</v>
      </c>
      <c r="AW26" t="s">
        <v>96</v>
      </c>
      <c r="AX26" s="18">
        <v>40725</v>
      </c>
      <c r="AY26" s="17" t="s">
        <v>383</v>
      </c>
      <c r="AZ26" s="18" t="s">
        <v>80</v>
      </c>
      <c r="BA26" s="18" t="s">
        <v>98</v>
      </c>
      <c r="BB26" s="17"/>
      <c r="BC26" s="18" t="b">
        <v>1</v>
      </c>
      <c r="BD26" s="18">
        <v>42825</v>
      </c>
      <c r="BE26" s="17" t="s">
        <v>82</v>
      </c>
      <c r="BF26" s="19" t="s">
        <v>324</v>
      </c>
      <c r="BG26" s="17"/>
      <c r="BH26" s="17"/>
    </row>
    <row r="27" spans="1:60" hidden="1">
      <c r="A27" s="1">
        <f>COUNTIF(AG:AG,35)</f>
        <v>1</v>
      </c>
      <c r="B27" s="7" t="s">
        <v>384</v>
      </c>
      <c r="C27" s="7" t="s">
        <v>385</v>
      </c>
      <c r="D27" t="s">
        <v>256</v>
      </c>
      <c r="E27" s="7" t="s">
        <v>100</v>
      </c>
      <c r="F27" s="7" t="s">
        <v>257</v>
      </c>
      <c r="G27" t="s">
        <v>258</v>
      </c>
      <c r="H27" s="7" t="s">
        <v>259</v>
      </c>
      <c r="I27" t="s">
        <v>260</v>
      </c>
      <c r="U27" s="17"/>
      <c r="Z27" s="7" t="s">
        <v>386</v>
      </c>
      <c r="AA27" s="7" t="s">
        <v>387</v>
      </c>
      <c r="AB27" t="s">
        <v>388</v>
      </c>
      <c r="AC27" t="s">
        <v>389</v>
      </c>
      <c r="AD27" t="s">
        <v>71</v>
      </c>
      <c r="AE27">
        <v>40</v>
      </c>
      <c r="AF27">
        <v>-33</v>
      </c>
      <c r="AG27">
        <v>7</v>
      </c>
      <c r="AH27" s="17"/>
      <c r="AJ27" s="7" t="s">
        <v>390</v>
      </c>
      <c r="AK27" s="7" t="s">
        <v>390</v>
      </c>
      <c r="AL27" t="s">
        <v>391</v>
      </c>
      <c r="AM27" s="7" t="s">
        <v>318</v>
      </c>
      <c r="AN27" s="17"/>
      <c r="AO27" s="17" t="s">
        <v>258</v>
      </c>
      <c r="AP27" s="17" t="s">
        <v>392</v>
      </c>
      <c r="AQ27" s="17"/>
      <c r="AR27" s="17"/>
      <c r="AS27" s="18">
        <v>35541</v>
      </c>
      <c r="AT27" s="7">
        <v>20</v>
      </c>
      <c r="AU27" s="18">
        <v>25143</v>
      </c>
      <c r="AV27" s="7">
        <v>48</v>
      </c>
      <c r="AW27" t="s">
        <v>96</v>
      </c>
      <c r="AX27" s="18">
        <v>39600</v>
      </c>
      <c r="AY27" s="17" t="s">
        <v>393</v>
      </c>
      <c r="AZ27" s="18" t="s">
        <v>80</v>
      </c>
      <c r="BA27" s="18" t="s">
        <v>81</v>
      </c>
      <c r="BB27" s="17"/>
      <c r="BC27" s="18" t="b">
        <v>1</v>
      </c>
      <c r="BD27" s="18">
        <v>42825</v>
      </c>
      <c r="BE27" s="17" t="s">
        <v>82</v>
      </c>
      <c r="BF27" s="19" t="s">
        <v>324</v>
      </c>
      <c r="BG27" s="17"/>
      <c r="BH27" s="17"/>
    </row>
    <row r="28" spans="1:60" hidden="1">
      <c r="A28" s="1">
        <f>COUNTIF(AG:AG,28)</f>
        <v>0</v>
      </c>
      <c r="B28" s="7" t="s">
        <v>394</v>
      </c>
      <c r="C28" s="7" t="s">
        <v>395</v>
      </c>
      <c r="D28" t="s">
        <v>256</v>
      </c>
      <c r="E28" s="7" t="s">
        <v>100</v>
      </c>
      <c r="F28" s="7" t="s">
        <v>257</v>
      </c>
      <c r="G28" t="s">
        <v>258</v>
      </c>
      <c r="H28" s="7" t="s">
        <v>259</v>
      </c>
      <c r="I28" t="s">
        <v>260</v>
      </c>
      <c r="U28" s="17"/>
      <c r="Z28" s="7" t="s">
        <v>396</v>
      </c>
      <c r="AA28" s="7" t="s">
        <v>397</v>
      </c>
      <c r="AB28" t="s">
        <v>398</v>
      </c>
      <c r="AC28" t="s">
        <v>268</v>
      </c>
      <c r="AD28" t="s">
        <v>71</v>
      </c>
      <c r="AE28">
        <v>40</v>
      </c>
      <c r="AF28">
        <v>-26</v>
      </c>
      <c r="AG28">
        <v>14</v>
      </c>
      <c r="AH28" s="17"/>
      <c r="AI28" s="17"/>
      <c r="AJ28" s="18" t="s">
        <v>399</v>
      </c>
      <c r="AK28" s="7" t="s">
        <v>399</v>
      </c>
      <c r="AL28" t="s">
        <v>400</v>
      </c>
      <c r="AM28" s="7" t="s">
        <v>318</v>
      </c>
      <c r="AN28" s="17" t="s">
        <v>401</v>
      </c>
      <c r="AO28" s="17" t="s">
        <v>258</v>
      </c>
      <c r="AP28" s="17" t="s">
        <v>402</v>
      </c>
      <c r="AQ28" s="17"/>
      <c r="AR28" s="17"/>
      <c r="AS28" s="18">
        <v>35527</v>
      </c>
      <c r="AT28" s="7">
        <v>20</v>
      </c>
      <c r="AU28" s="18">
        <v>22274</v>
      </c>
      <c r="AV28" s="7">
        <v>56</v>
      </c>
      <c r="AW28" t="s">
        <v>96</v>
      </c>
      <c r="AX28" s="18">
        <v>38961</v>
      </c>
      <c r="AY28" s="17"/>
      <c r="AZ28" s="18" t="s">
        <v>80</v>
      </c>
      <c r="BA28" s="18" t="s">
        <v>98</v>
      </c>
      <c r="BB28" s="17"/>
      <c r="BC28" s="18" t="b">
        <v>0</v>
      </c>
      <c r="BD28" s="18">
        <v>42825</v>
      </c>
      <c r="BE28" s="17" t="s">
        <v>82</v>
      </c>
      <c r="BF28" s="19" t="s">
        <v>116</v>
      </c>
      <c r="BG28" s="17"/>
      <c r="BH28" s="17"/>
    </row>
    <row r="29" spans="1:60" hidden="1">
      <c r="A29" s="1">
        <f>COUNTIF(AG:AG,21)</f>
        <v>1</v>
      </c>
      <c r="B29" s="7" t="s">
        <v>403</v>
      </c>
      <c r="C29" s="7" t="s">
        <v>404</v>
      </c>
      <c r="D29" t="s">
        <v>256</v>
      </c>
      <c r="E29" s="7" t="s">
        <v>100</v>
      </c>
      <c r="F29" s="7" t="s">
        <v>257</v>
      </c>
      <c r="G29" t="s">
        <v>258</v>
      </c>
      <c r="H29" s="7" t="s">
        <v>259</v>
      </c>
      <c r="I29" t="s">
        <v>260</v>
      </c>
      <c r="U29" s="17"/>
      <c r="Z29" s="7" t="s">
        <v>405</v>
      </c>
      <c r="AA29" s="7" t="s">
        <v>406</v>
      </c>
      <c r="AB29" t="s">
        <v>407</v>
      </c>
      <c r="AC29" t="s">
        <v>408</v>
      </c>
      <c r="AD29" t="s">
        <v>71</v>
      </c>
      <c r="AE29">
        <v>40</v>
      </c>
      <c r="AF29">
        <v>-26</v>
      </c>
      <c r="AG29">
        <v>14</v>
      </c>
      <c r="AH29" s="17"/>
      <c r="AJ29" s="7" t="s">
        <v>409</v>
      </c>
      <c r="AK29" s="7" t="s">
        <v>409</v>
      </c>
      <c r="AL29" t="s">
        <v>410</v>
      </c>
      <c r="AM29" s="7" t="s">
        <v>318</v>
      </c>
      <c r="AN29" s="17"/>
      <c r="AO29" s="17" t="s">
        <v>258</v>
      </c>
      <c r="AP29" s="17" t="s">
        <v>411</v>
      </c>
      <c r="AQ29" s="17"/>
      <c r="AR29" s="17"/>
      <c r="AS29" s="18">
        <v>39023</v>
      </c>
      <c r="AT29" s="7">
        <v>10</v>
      </c>
      <c r="AU29" s="18">
        <v>29478</v>
      </c>
      <c r="AV29" s="7">
        <v>36</v>
      </c>
      <c r="AW29" t="s">
        <v>96</v>
      </c>
      <c r="AX29" s="18">
        <v>41122</v>
      </c>
      <c r="AY29" s="17"/>
      <c r="AZ29" s="18" t="s">
        <v>80</v>
      </c>
      <c r="BA29" s="18" t="s">
        <v>81</v>
      </c>
      <c r="BB29" s="17"/>
      <c r="BC29" s="18" t="b">
        <v>0</v>
      </c>
      <c r="BD29" s="18">
        <v>42825</v>
      </c>
      <c r="BE29" s="17" t="s">
        <v>82</v>
      </c>
      <c r="BF29" s="19" t="s">
        <v>116</v>
      </c>
      <c r="BG29" s="17"/>
      <c r="BH29" s="17"/>
    </row>
    <row r="30" spans="1:60" hidden="1">
      <c r="A30" s="1">
        <f>COUNTIF(AG:AG,14)</f>
        <v>33</v>
      </c>
      <c r="B30" s="7" t="s">
        <v>412</v>
      </c>
      <c r="C30" s="7" t="s">
        <v>413</v>
      </c>
      <c r="D30" t="s">
        <v>256</v>
      </c>
      <c r="E30" s="7" t="s">
        <v>100</v>
      </c>
      <c r="F30" s="7" t="s">
        <v>257</v>
      </c>
      <c r="G30" t="s">
        <v>258</v>
      </c>
      <c r="H30" s="7" t="s">
        <v>259</v>
      </c>
      <c r="I30" t="s">
        <v>260</v>
      </c>
      <c r="U30" s="17"/>
      <c r="Z30" s="7" t="s">
        <v>414</v>
      </c>
      <c r="AA30" s="7" t="s">
        <v>415</v>
      </c>
      <c r="AB30" t="s">
        <v>416</v>
      </c>
      <c r="AC30" t="s">
        <v>417</v>
      </c>
      <c r="AD30" t="s">
        <v>71</v>
      </c>
      <c r="AE30">
        <v>40</v>
      </c>
      <c r="AF30">
        <v>-26</v>
      </c>
      <c r="AG30">
        <v>14</v>
      </c>
      <c r="AH30" s="17"/>
      <c r="AJ30" s="7" t="s">
        <v>418</v>
      </c>
      <c r="AK30" s="7" t="s">
        <v>418</v>
      </c>
      <c r="AL30" t="s">
        <v>419</v>
      </c>
      <c r="AM30" s="7" t="s">
        <v>318</v>
      </c>
      <c r="AN30" s="17" t="s">
        <v>420</v>
      </c>
      <c r="AO30" s="17" t="s">
        <v>258</v>
      </c>
      <c r="AP30" s="17" t="s">
        <v>421</v>
      </c>
      <c r="AQ30" s="17"/>
      <c r="AR30" s="17"/>
      <c r="AS30" s="18">
        <v>33014</v>
      </c>
      <c r="AT30" s="7">
        <v>27</v>
      </c>
      <c r="AU30" s="18">
        <v>25379</v>
      </c>
      <c r="AV30" s="7">
        <v>48</v>
      </c>
      <c r="AW30" t="s">
        <v>205</v>
      </c>
      <c r="AX30" s="18">
        <v>38565</v>
      </c>
      <c r="AY30" s="17" t="s">
        <v>422</v>
      </c>
      <c r="AZ30" s="18" t="s">
        <v>80</v>
      </c>
      <c r="BA30" s="18" t="s">
        <v>98</v>
      </c>
      <c r="BB30" s="17"/>
      <c r="BC30" s="18" t="b">
        <v>1</v>
      </c>
      <c r="BD30" s="18">
        <v>42825</v>
      </c>
      <c r="BE30" s="17" t="s">
        <v>82</v>
      </c>
      <c r="BF30" s="19" t="s">
        <v>423</v>
      </c>
      <c r="BG30" s="17"/>
      <c r="BH30" s="17"/>
    </row>
    <row r="31" spans="1:60" hidden="1">
      <c r="A31" s="1">
        <f>COUNTIF(AG:AG,'[1]Distribución crédito horario'!L19)</f>
        <v>0</v>
      </c>
      <c r="B31" s="7" t="s">
        <v>424</v>
      </c>
      <c r="C31" s="7" t="s">
        <v>425</v>
      </c>
      <c r="D31" t="s">
        <v>256</v>
      </c>
      <c r="E31" s="7" t="s">
        <v>100</v>
      </c>
      <c r="F31" s="7" t="s">
        <v>257</v>
      </c>
      <c r="G31" t="s">
        <v>258</v>
      </c>
      <c r="H31" s="7" t="s">
        <v>259</v>
      </c>
      <c r="I31" t="s">
        <v>260</v>
      </c>
      <c r="U31" s="17"/>
      <c r="Z31" s="7" t="s">
        <v>426</v>
      </c>
      <c r="AA31" s="7" t="s">
        <v>427</v>
      </c>
      <c r="AB31" t="s">
        <v>428</v>
      </c>
      <c r="AC31" t="s">
        <v>429</v>
      </c>
      <c r="AD31" t="s">
        <v>71</v>
      </c>
      <c r="AE31">
        <v>40</v>
      </c>
      <c r="AF31">
        <v>-33</v>
      </c>
      <c r="AG31">
        <v>7</v>
      </c>
      <c r="AH31" s="17"/>
      <c r="AJ31" s="7" t="s">
        <v>430</v>
      </c>
      <c r="AK31" s="7" t="s">
        <v>430</v>
      </c>
      <c r="AL31" t="s">
        <v>431</v>
      </c>
      <c r="AM31" s="7" t="s">
        <v>318</v>
      </c>
      <c r="AN31" s="17" t="s">
        <v>432</v>
      </c>
      <c r="AO31" s="17" t="s">
        <v>258</v>
      </c>
      <c r="AP31" s="17" t="s">
        <v>433</v>
      </c>
      <c r="AQ31" s="17"/>
      <c r="AR31" s="17" t="s">
        <v>434</v>
      </c>
      <c r="AS31" s="18">
        <v>33014</v>
      </c>
      <c r="AT31" s="7">
        <v>27</v>
      </c>
      <c r="AU31" s="18">
        <v>25386</v>
      </c>
      <c r="AV31" s="7">
        <v>47</v>
      </c>
      <c r="AW31" t="s">
        <v>184</v>
      </c>
      <c r="AX31" s="18">
        <v>37257</v>
      </c>
      <c r="AY31" s="17" t="s">
        <v>435</v>
      </c>
      <c r="AZ31" s="18" t="s">
        <v>80</v>
      </c>
      <c r="BA31" s="18" t="s">
        <v>81</v>
      </c>
      <c r="BB31" s="17"/>
      <c r="BC31" s="18" t="b">
        <v>1</v>
      </c>
      <c r="BD31" s="18">
        <v>42825</v>
      </c>
      <c r="BE31" s="17" t="s">
        <v>82</v>
      </c>
      <c r="BF31" s="19" t="s">
        <v>324</v>
      </c>
      <c r="BG31" s="17"/>
      <c r="BH31" s="17"/>
    </row>
    <row r="32" spans="1:60" hidden="1">
      <c r="A32" s="1">
        <f>COUNTIF(AG:AG,7)</f>
        <v>122</v>
      </c>
      <c r="B32" s="7" t="s">
        <v>436</v>
      </c>
      <c r="C32" s="7" t="s">
        <v>437</v>
      </c>
      <c r="D32" t="s">
        <v>256</v>
      </c>
      <c r="E32" s="7" t="s">
        <v>100</v>
      </c>
      <c r="F32" s="7" t="s">
        <v>257</v>
      </c>
      <c r="G32" t="s">
        <v>258</v>
      </c>
      <c r="H32" s="7" t="s">
        <v>259</v>
      </c>
      <c r="I32" t="s">
        <v>260</v>
      </c>
      <c r="U32" s="17"/>
      <c r="Z32" s="7" t="s">
        <v>438</v>
      </c>
      <c r="AA32" s="7" t="s">
        <v>439</v>
      </c>
      <c r="AB32" t="s">
        <v>440</v>
      </c>
      <c r="AC32" t="s">
        <v>441</v>
      </c>
      <c r="AD32" t="s">
        <v>71</v>
      </c>
      <c r="AE32">
        <v>40</v>
      </c>
      <c r="AF32">
        <v>-26</v>
      </c>
      <c r="AG32">
        <v>14</v>
      </c>
      <c r="AH32" s="17"/>
      <c r="AJ32" s="7" t="s">
        <v>442</v>
      </c>
      <c r="AK32" s="7" t="s">
        <v>442</v>
      </c>
      <c r="AL32" t="s">
        <v>443</v>
      </c>
      <c r="AM32" s="7" t="s">
        <v>318</v>
      </c>
      <c r="AN32" s="17" t="s">
        <v>444</v>
      </c>
      <c r="AO32" s="17" t="s">
        <v>258</v>
      </c>
      <c r="AP32" s="17" t="s">
        <v>445</v>
      </c>
      <c r="AQ32" s="17"/>
      <c r="AR32" s="17" t="s">
        <v>446</v>
      </c>
      <c r="AS32" s="18">
        <v>39048</v>
      </c>
      <c r="AT32" s="7">
        <v>10</v>
      </c>
      <c r="AU32" s="18">
        <v>30885</v>
      </c>
      <c r="AV32" s="7">
        <v>32</v>
      </c>
      <c r="AW32" t="s">
        <v>78</v>
      </c>
      <c r="AX32" s="18">
        <v>41730</v>
      </c>
      <c r="AY32" s="17" t="s">
        <v>447</v>
      </c>
      <c r="AZ32" s="18" t="s">
        <v>80</v>
      </c>
      <c r="BA32" s="18" t="s">
        <v>81</v>
      </c>
      <c r="BB32" s="17"/>
      <c r="BC32" s="18" t="b">
        <v>0</v>
      </c>
      <c r="BD32" s="18">
        <v>42825</v>
      </c>
      <c r="BE32" s="17" t="s">
        <v>82</v>
      </c>
      <c r="BF32" s="19" t="s">
        <v>448</v>
      </c>
      <c r="BG32" s="17"/>
      <c r="BH32" s="17"/>
    </row>
    <row r="33" spans="1:60" hidden="1">
      <c r="A33" s="1">
        <f>COUNTIF(AG:AG,0)</f>
        <v>0</v>
      </c>
      <c r="B33" s="7" t="s">
        <v>449</v>
      </c>
      <c r="C33" s="7" t="s">
        <v>450</v>
      </c>
      <c r="D33" t="s">
        <v>256</v>
      </c>
      <c r="E33" s="7" t="s">
        <v>100</v>
      </c>
      <c r="F33" s="7" t="s">
        <v>257</v>
      </c>
      <c r="G33" t="s">
        <v>258</v>
      </c>
      <c r="H33" s="7" t="s">
        <v>259</v>
      </c>
      <c r="I33" t="s">
        <v>260</v>
      </c>
      <c r="U33" s="17"/>
      <c r="Z33" s="7" t="s">
        <v>451</v>
      </c>
      <c r="AA33" s="7" t="s">
        <v>452</v>
      </c>
      <c r="AB33" t="s">
        <v>453</v>
      </c>
      <c r="AC33" t="s">
        <v>454</v>
      </c>
      <c r="AD33" t="s">
        <v>71</v>
      </c>
      <c r="AE33">
        <v>40</v>
      </c>
      <c r="AF33">
        <v>-26</v>
      </c>
      <c r="AG33">
        <v>14</v>
      </c>
      <c r="AH33" s="17"/>
      <c r="AJ33" s="7" t="s">
        <v>455</v>
      </c>
      <c r="AK33" s="7" t="s">
        <v>455</v>
      </c>
      <c r="AL33" t="s">
        <v>456</v>
      </c>
      <c r="AM33" s="7" t="s">
        <v>318</v>
      </c>
      <c r="AN33" s="17" t="s">
        <v>457</v>
      </c>
      <c r="AO33" s="17" t="s">
        <v>258</v>
      </c>
      <c r="AP33" s="17" t="s">
        <v>458</v>
      </c>
      <c r="AQ33" s="17"/>
      <c r="AR33" s="17" t="s">
        <v>459</v>
      </c>
      <c r="AS33" s="18">
        <v>32517</v>
      </c>
      <c r="AT33" s="7">
        <v>28</v>
      </c>
      <c r="AU33" s="18">
        <v>23623</v>
      </c>
      <c r="AV33" s="7">
        <v>52</v>
      </c>
      <c r="AW33" t="s">
        <v>161</v>
      </c>
      <c r="AX33" s="18">
        <v>39022</v>
      </c>
      <c r="AY33" s="17" t="s">
        <v>460</v>
      </c>
      <c r="AZ33" s="18" t="s">
        <v>80</v>
      </c>
      <c r="BA33" s="18" t="s">
        <v>98</v>
      </c>
      <c r="BB33" s="17"/>
      <c r="BC33" s="18" t="b">
        <v>0</v>
      </c>
      <c r="BD33" s="18">
        <v>42825</v>
      </c>
      <c r="BE33" s="17" t="s">
        <v>82</v>
      </c>
      <c r="BF33" s="19" t="s">
        <v>461</v>
      </c>
      <c r="BG33" s="17"/>
      <c r="BH33" s="17"/>
    </row>
    <row r="34" spans="1:60">
      <c r="B34" s="7" t="s">
        <v>462</v>
      </c>
      <c r="C34" s="7" t="s">
        <v>463</v>
      </c>
      <c r="D34" t="s">
        <v>256</v>
      </c>
      <c r="E34" s="7" t="s">
        <v>100</v>
      </c>
      <c r="F34" s="7" t="s">
        <v>257</v>
      </c>
      <c r="G34" t="s">
        <v>258</v>
      </c>
      <c r="H34" s="7" t="s">
        <v>259</v>
      </c>
      <c r="I34" t="s">
        <v>260</v>
      </c>
      <c r="M34" t="s">
        <v>464</v>
      </c>
      <c r="N34" s="7" t="s">
        <v>465</v>
      </c>
      <c r="O34" t="s">
        <v>466</v>
      </c>
      <c r="P34" t="s">
        <v>264</v>
      </c>
      <c r="R34" s="8" t="s">
        <v>231</v>
      </c>
      <c r="U34" s="17" t="s">
        <v>264</v>
      </c>
      <c r="X34" t="s">
        <v>467</v>
      </c>
      <c r="Z34" s="7" t="s">
        <v>468</v>
      </c>
      <c r="AA34" s="7" t="s">
        <v>469</v>
      </c>
      <c r="AB34" t="s">
        <v>470</v>
      </c>
      <c r="AC34" t="s">
        <v>471</v>
      </c>
      <c r="AD34" t="s">
        <v>71</v>
      </c>
      <c r="AE34">
        <v>40</v>
      </c>
      <c r="AF34">
        <v>90</v>
      </c>
      <c r="AG34">
        <v>130</v>
      </c>
      <c r="AH34" s="17"/>
      <c r="AJ34" s="7" t="s">
        <v>109</v>
      </c>
      <c r="AK34" s="7" t="s">
        <v>271</v>
      </c>
      <c r="AL34" t="s">
        <v>272</v>
      </c>
      <c r="AM34" s="7" t="s">
        <v>273</v>
      </c>
      <c r="AN34" s="17" t="s">
        <v>258</v>
      </c>
      <c r="AO34" s="17" t="s">
        <v>258</v>
      </c>
      <c r="AP34" s="17" t="s">
        <v>472</v>
      </c>
      <c r="AQ34" s="17" t="s">
        <v>473</v>
      </c>
      <c r="AR34" s="17" t="s">
        <v>474</v>
      </c>
      <c r="AS34" s="18">
        <v>30742</v>
      </c>
      <c r="AT34" s="7">
        <v>33</v>
      </c>
      <c r="AU34" s="18">
        <v>20750</v>
      </c>
      <c r="AV34" s="7">
        <v>60</v>
      </c>
      <c r="AW34" t="s">
        <v>161</v>
      </c>
      <c r="AX34" s="18">
        <v>36678</v>
      </c>
      <c r="AY34" s="17" t="s">
        <v>475</v>
      </c>
      <c r="AZ34" s="18" t="s">
        <v>80</v>
      </c>
      <c r="BA34" s="18" t="s">
        <v>98</v>
      </c>
      <c r="BB34" s="17"/>
      <c r="BC34" s="18" t="b">
        <v>1</v>
      </c>
      <c r="BD34" s="18">
        <v>42825</v>
      </c>
      <c r="BE34" s="17" t="s">
        <v>82</v>
      </c>
      <c r="BF34" s="19" t="s">
        <v>324</v>
      </c>
      <c r="BG34" s="17"/>
      <c r="BH34" s="17" t="s">
        <v>278</v>
      </c>
    </row>
    <row r="35" spans="1:60">
      <c r="A35" s="25">
        <f>COUNTIF(O:O,"SECRETARÍA GENERAL")</f>
        <v>1</v>
      </c>
      <c r="B35" s="7" t="s">
        <v>476</v>
      </c>
      <c r="C35" s="7" t="s">
        <v>463</v>
      </c>
      <c r="D35" t="s">
        <v>256</v>
      </c>
      <c r="E35" s="7" t="s">
        <v>100</v>
      </c>
      <c r="F35" s="7" t="s">
        <v>257</v>
      </c>
      <c r="G35" t="s">
        <v>258</v>
      </c>
      <c r="H35" s="7" t="s">
        <v>259</v>
      </c>
      <c r="I35" t="s">
        <v>260</v>
      </c>
      <c r="N35" s="7" t="s">
        <v>477</v>
      </c>
      <c r="O35" t="s">
        <v>478</v>
      </c>
      <c r="P35" t="s">
        <v>264</v>
      </c>
      <c r="Q35" t="s">
        <v>264</v>
      </c>
      <c r="R35" s="8" t="s">
        <v>231</v>
      </c>
      <c r="U35" s="17"/>
      <c r="Z35" s="7" t="s">
        <v>479</v>
      </c>
      <c r="AA35" s="7" t="s">
        <v>480</v>
      </c>
      <c r="AB35" t="s">
        <v>481</v>
      </c>
      <c r="AC35" t="s">
        <v>482</v>
      </c>
      <c r="AD35" t="s">
        <v>71</v>
      </c>
      <c r="AE35">
        <v>40</v>
      </c>
      <c r="AF35">
        <v>90</v>
      </c>
      <c r="AG35">
        <v>130</v>
      </c>
      <c r="AH35" s="17"/>
      <c r="AJ35" s="7" t="s">
        <v>109</v>
      </c>
      <c r="AK35" s="7" t="s">
        <v>271</v>
      </c>
      <c r="AL35" t="s">
        <v>272</v>
      </c>
      <c r="AM35" s="7" t="s">
        <v>273</v>
      </c>
      <c r="AN35" s="17" t="s">
        <v>258</v>
      </c>
      <c r="AO35" s="17" t="s">
        <v>258</v>
      </c>
      <c r="AP35" s="17" t="s">
        <v>483</v>
      </c>
      <c r="AQ35" s="17" t="s">
        <v>484</v>
      </c>
      <c r="AR35" s="17" t="s">
        <v>485</v>
      </c>
      <c r="AS35" s="18">
        <v>35626</v>
      </c>
      <c r="AT35" s="7">
        <v>19</v>
      </c>
      <c r="AU35" s="18">
        <v>22822</v>
      </c>
      <c r="AV35" s="7">
        <v>55</v>
      </c>
      <c r="AW35" t="s">
        <v>96</v>
      </c>
      <c r="AX35" s="18">
        <v>39814</v>
      </c>
      <c r="AY35" s="17" t="s">
        <v>486</v>
      </c>
      <c r="AZ35" s="18" t="s">
        <v>80</v>
      </c>
      <c r="BA35" s="18" t="s">
        <v>98</v>
      </c>
      <c r="BB35" s="17"/>
      <c r="BC35" s="18" t="b">
        <v>1</v>
      </c>
      <c r="BD35" s="18">
        <v>42825</v>
      </c>
      <c r="BE35" s="17" t="s">
        <v>82</v>
      </c>
      <c r="BF35" s="19" t="s">
        <v>324</v>
      </c>
      <c r="BG35" s="17"/>
      <c r="BH35" s="17"/>
    </row>
    <row r="36" spans="1:60" hidden="1">
      <c r="A36" s="25">
        <f>SUMIF(O:O,"SECRETARÍA GENERAL",AE:AE)</f>
        <v>130</v>
      </c>
      <c r="B36" s="7" t="s">
        <v>487</v>
      </c>
      <c r="C36" s="7" t="s">
        <v>488</v>
      </c>
      <c r="D36" t="s">
        <v>489</v>
      </c>
      <c r="E36" s="7" t="s">
        <v>100</v>
      </c>
      <c r="F36" s="7" t="s">
        <v>490</v>
      </c>
      <c r="G36" t="s">
        <v>491</v>
      </c>
      <c r="H36" s="7" t="s">
        <v>492</v>
      </c>
      <c r="I36" t="s">
        <v>493</v>
      </c>
      <c r="K36" t="s">
        <v>102</v>
      </c>
      <c r="U36" s="17"/>
      <c r="Z36" s="7" t="s">
        <v>494</v>
      </c>
      <c r="AA36" s="7" t="s">
        <v>495</v>
      </c>
      <c r="AB36" t="s">
        <v>398</v>
      </c>
      <c r="AC36" t="s">
        <v>496</v>
      </c>
      <c r="AD36" t="s">
        <v>71</v>
      </c>
      <c r="AE36">
        <v>15</v>
      </c>
      <c r="AF36">
        <v>-8</v>
      </c>
      <c r="AG36">
        <v>7</v>
      </c>
      <c r="AH36" s="17"/>
      <c r="AJ36" s="7" t="s">
        <v>497</v>
      </c>
      <c r="AK36" s="7" t="s">
        <v>497</v>
      </c>
      <c r="AL36" t="s">
        <v>498</v>
      </c>
      <c r="AM36" s="7" t="s">
        <v>499</v>
      </c>
      <c r="AN36" s="17" t="s">
        <v>498</v>
      </c>
      <c r="AO36" s="17" t="s">
        <v>491</v>
      </c>
      <c r="AP36" s="17" t="s">
        <v>500</v>
      </c>
      <c r="AQ36" s="17" t="s">
        <v>501</v>
      </c>
      <c r="AR36" s="17" t="s">
        <v>502</v>
      </c>
      <c r="AS36" s="18">
        <v>33122</v>
      </c>
      <c r="AT36" s="7">
        <v>26</v>
      </c>
      <c r="AU36" s="18">
        <v>22749</v>
      </c>
      <c r="AV36" s="7">
        <v>55</v>
      </c>
      <c r="AW36" t="s">
        <v>205</v>
      </c>
      <c r="AX36" s="18">
        <v>39995</v>
      </c>
      <c r="AY36" s="17" t="s">
        <v>503</v>
      </c>
      <c r="AZ36" s="18" t="s">
        <v>80</v>
      </c>
      <c r="BA36" s="18" t="s">
        <v>98</v>
      </c>
      <c r="BB36" s="17"/>
      <c r="BC36" s="18" t="b">
        <v>1</v>
      </c>
      <c r="BD36" s="18">
        <v>42825</v>
      </c>
      <c r="BE36" s="17" t="s">
        <v>82</v>
      </c>
      <c r="BF36" s="19" t="s">
        <v>116</v>
      </c>
      <c r="BG36" s="17"/>
      <c r="BH36" s="17"/>
    </row>
    <row r="37" spans="1:60">
      <c r="A37" s="25">
        <f>SUMIF(O:O,"SECRETARÍA GENERAL",AF:AF)</f>
        <v>0</v>
      </c>
      <c r="B37" s="7" t="s">
        <v>504</v>
      </c>
      <c r="C37" s="7" t="s">
        <v>505</v>
      </c>
      <c r="D37" t="s">
        <v>506</v>
      </c>
      <c r="E37" s="7" t="s">
        <v>100</v>
      </c>
      <c r="F37" s="7" t="s">
        <v>492</v>
      </c>
      <c r="G37" t="s">
        <v>506</v>
      </c>
      <c r="H37" s="7" t="s">
        <v>507</v>
      </c>
      <c r="I37" t="s">
        <v>508</v>
      </c>
      <c r="J37" t="s">
        <v>509</v>
      </c>
      <c r="N37" s="7" t="s">
        <v>510</v>
      </c>
      <c r="O37" t="s">
        <v>511</v>
      </c>
      <c r="U37" s="17"/>
      <c r="Z37" s="7" t="s">
        <v>512</v>
      </c>
      <c r="AA37" s="7" t="s">
        <v>513</v>
      </c>
      <c r="AB37" t="s">
        <v>514</v>
      </c>
      <c r="AC37" t="s">
        <v>515</v>
      </c>
      <c r="AD37" t="s">
        <v>71</v>
      </c>
      <c r="AE37">
        <v>20</v>
      </c>
      <c r="AF37">
        <v>110</v>
      </c>
      <c r="AG37">
        <v>130</v>
      </c>
      <c r="AH37" s="17"/>
      <c r="AJ37" s="7" t="s">
        <v>109</v>
      </c>
      <c r="AK37" s="7" t="s">
        <v>516</v>
      </c>
      <c r="AL37" t="s">
        <v>517</v>
      </c>
      <c r="AM37" s="7" t="s">
        <v>518</v>
      </c>
      <c r="AN37" s="17" t="s">
        <v>506</v>
      </c>
      <c r="AO37" s="17" t="s">
        <v>506</v>
      </c>
      <c r="AP37" s="17" t="s">
        <v>519</v>
      </c>
      <c r="AQ37" s="17" t="s">
        <v>520</v>
      </c>
      <c r="AR37" s="17" t="s">
        <v>521</v>
      </c>
      <c r="AS37" s="18">
        <v>35723</v>
      </c>
      <c r="AT37" s="7">
        <v>19</v>
      </c>
      <c r="AU37" s="18">
        <v>26062</v>
      </c>
      <c r="AV37" s="7">
        <v>46</v>
      </c>
      <c r="AW37" t="s">
        <v>184</v>
      </c>
      <c r="AX37" s="18">
        <v>39326</v>
      </c>
      <c r="AY37" s="17" t="s">
        <v>522</v>
      </c>
      <c r="AZ37" s="18" t="s">
        <v>80</v>
      </c>
      <c r="BA37" s="18" t="s">
        <v>98</v>
      </c>
      <c r="BB37" s="17"/>
      <c r="BC37" s="18" t="b">
        <v>1</v>
      </c>
      <c r="BD37" s="18">
        <v>42825</v>
      </c>
      <c r="BE37" s="17" t="s">
        <v>82</v>
      </c>
      <c r="BF37" s="19" t="s">
        <v>116</v>
      </c>
      <c r="BG37" s="17"/>
      <c r="BH37" s="17" t="s">
        <v>278</v>
      </c>
    </row>
    <row r="38" spans="1:60" hidden="1">
      <c r="A38" s="25">
        <f>SUMIF(O:O,"SECRETARÍA GENERAL",AG:AG)</f>
        <v>130</v>
      </c>
      <c r="B38" s="7" t="s">
        <v>504</v>
      </c>
      <c r="C38" s="7" t="s">
        <v>505</v>
      </c>
      <c r="D38" t="s">
        <v>523</v>
      </c>
      <c r="E38" s="7" t="s">
        <v>524</v>
      </c>
      <c r="F38" s="7" t="s">
        <v>492</v>
      </c>
      <c r="G38" t="s">
        <v>506</v>
      </c>
      <c r="H38" s="7" t="s">
        <v>507</v>
      </c>
      <c r="I38" t="s">
        <v>508</v>
      </c>
      <c r="K38" t="s">
        <v>102</v>
      </c>
      <c r="U38" s="17"/>
      <c r="Z38" s="7" t="s">
        <v>525</v>
      </c>
      <c r="AA38" s="7" t="s">
        <v>526</v>
      </c>
      <c r="AB38" t="s">
        <v>527</v>
      </c>
      <c r="AC38" t="s">
        <v>528</v>
      </c>
      <c r="AD38" t="s">
        <v>71</v>
      </c>
      <c r="AE38">
        <v>15</v>
      </c>
      <c r="AF38">
        <v>-8</v>
      </c>
      <c r="AG38">
        <v>7</v>
      </c>
      <c r="AH38" s="17"/>
      <c r="AJ38" s="7" t="s">
        <v>529</v>
      </c>
      <c r="AK38" s="7" t="s">
        <v>530</v>
      </c>
      <c r="AL38" t="s">
        <v>531</v>
      </c>
      <c r="AM38" s="7" t="s">
        <v>530</v>
      </c>
      <c r="AN38" s="17" t="s">
        <v>506</v>
      </c>
      <c r="AO38" s="17" t="s">
        <v>506</v>
      </c>
      <c r="AP38" s="17" t="s">
        <v>532</v>
      </c>
      <c r="AQ38" s="17"/>
      <c r="AR38" s="17" t="s">
        <v>533</v>
      </c>
      <c r="AS38" s="18">
        <v>35723</v>
      </c>
      <c r="AT38" s="7">
        <v>19</v>
      </c>
      <c r="AU38" s="18">
        <v>24587</v>
      </c>
      <c r="AV38" s="7">
        <v>50</v>
      </c>
      <c r="AW38" t="s">
        <v>96</v>
      </c>
      <c r="AX38" s="18">
        <v>39142</v>
      </c>
      <c r="AY38" s="17" t="s">
        <v>534</v>
      </c>
      <c r="AZ38" s="18" t="s">
        <v>80</v>
      </c>
      <c r="BA38" s="18" t="s">
        <v>98</v>
      </c>
      <c r="BB38" s="17"/>
      <c r="BC38" s="18" t="b">
        <v>0</v>
      </c>
      <c r="BD38" s="18">
        <v>42825</v>
      </c>
      <c r="BE38" s="17" t="s">
        <v>82</v>
      </c>
      <c r="BF38" s="19" t="s">
        <v>116</v>
      </c>
      <c r="BG38" s="17"/>
      <c r="BH38" s="17"/>
    </row>
    <row r="39" spans="1:60" hidden="1">
      <c r="B39" s="7" t="s">
        <v>535</v>
      </c>
      <c r="C39" s="7" t="s">
        <v>536</v>
      </c>
      <c r="D39" t="s">
        <v>506</v>
      </c>
      <c r="E39" s="7" t="s">
        <v>100</v>
      </c>
      <c r="F39" s="7" t="s">
        <v>492</v>
      </c>
      <c r="G39" t="s">
        <v>506</v>
      </c>
      <c r="H39" s="7" t="s">
        <v>507</v>
      </c>
      <c r="I39" t="s">
        <v>508</v>
      </c>
      <c r="U39" s="17"/>
      <c r="Z39" s="7" t="s">
        <v>537</v>
      </c>
      <c r="AA39" s="7" t="s">
        <v>538</v>
      </c>
      <c r="AB39" t="s">
        <v>539</v>
      </c>
      <c r="AC39" t="s">
        <v>540</v>
      </c>
      <c r="AD39" t="s">
        <v>71</v>
      </c>
      <c r="AE39">
        <v>20</v>
      </c>
      <c r="AF39">
        <v>-13</v>
      </c>
      <c r="AG39">
        <v>7</v>
      </c>
      <c r="AH39" s="17"/>
      <c r="AJ39" s="7" t="s">
        <v>541</v>
      </c>
      <c r="AK39" s="7" t="s">
        <v>541</v>
      </c>
      <c r="AL39" t="s">
        <v>542</v>
      </c>
      <c r="AM39" s="7" t="s">
        <v>518</v>
      </c>
      <c r="AN39" s="17" t="s">
        <v>543</v>
      </c>
      <c r="AO39" s="17" t="s">
        <v>506</v>
      </c>
      <c r="AP39" s="17" t="s">
        <v>544</v>
      </c>
      <c r="AQ39" s="17" t="s">
        <v>545</v>
      </c>
      <c r="AR39" s="17" t="s">
        <v>546</v>
      </c>
      <c r="AS39" s="18">
        <v>35450</v>
      </c>
      <c r="AT39" s="7">
        <v>20</v>
      </c>
      <c r="AU39" s="18">
        <v>25094</v>
      </c>
      <c r="AV39" s="7">
        <v>48</v>
      </c>
      <c r="AW39" t="s">
        <v>307</v>
      </c>
      <c r="AX39" s="18">
        <v>42217</v>
      </c>
      <c r="AY39" s="17" t="s">
        <v>547</v>
      </c>
      <c r="AZ39" s="18" t="s">
        <v>80</v>
      </c>
      <c r="BA39" s="18" t="s">
        <v>81</v>
      </c>
      <c r="BB39" s="17"/>
      <c r="BC39" s="18" t="b">
        <v>1</v>
      </c>
      <c r="BD39" s="18">
        <v>42825</v>
      </c>
      <c r="BE39" s="17" t="s">
        <v>82</v>
      </c>
      <c r="BF39" s="19" t="s">
        <v>324</v>
      </c>
      <c r="BG39" s="17"/>
      <c r="BH39" s="17"/>
    </row>
    <row r="40" spans="1:60" hidden="1">
      <c r="A40" s="1"/>
      <c r="B40" s="7" t="s">
        <v>548</v>
      </c>
      <c r="C40" s="7" t="s">
        <v>549</v>
      </c>
      <c r="D40" t="s">
        <v>506</v>
      </c>
      <c r="E40" s="7" t="s">
        <v>100</v>
      </c>
      <c r="F40" s="7" t="s">
        <v>492</v>
      </c>
      <c r="G40" t="s">
        <v>506</v>
      </c>
      <c r="H40" s="7" t="s">
        <v>507</v>
      </c>
      <c r="I40" t="s">
        <v>508</v>
      </c>
      <c r="J40" t="s">
        <v>550</v>
      </c>
      <c r="K40" t="s">
        <v>102</v>
      </c>
      <c r="U40" s="17"/>
      <c r="Z40" s="7" t="s">
        <v>551</v>
      </c>
      <c r="AA40" s="7" t="s">
        <v>552</v>
      </c>
      <c r="AB40" t="s">
        <v>553</v>
      </c>
      <c r="AC40" t="s">
        <v>554</v>
      </c>
      <c r="AD40" t="s">
        <v>71</v>
      </c>
      <c r="AE40">
        <v>20</v>
      </c>
      <c r="AF40">
        <v>-13</v>
      </c>
      <c r="AG40">
        <v>7</v>
      </c>
      <c r="AH40" s="17"/>
      <c r="AJ40" s="7" t="s">
        <v>555</v>
      </c>
      <c r="AK40" s="7" t="s">
        <v>555</v>
      </c>
      <c r="AL40" t="s">
        <v>556</v>
      </c>
      <c r="AM40" s="7" t="s">
        <v>518</v>
      </c>
      <c r="AN40" s="17" t="s">
        <v>506</v>
      </c>
      <c r="AO40" s="17" t="s">
        <v>506</v>
      </c>
      <c r="AP40" s="17" t="s">
        <v>557</v>
      </c>
      <c r="AQ40" s="17" t="s">
        <v>557</v>
      </c>
      <c r="AR40" s="17"/>
      <c r="AS40" s="18">
        <v>35464</v>
      </c>
      <c r="AT40" s="7">
        <v>20</v>
      </c>
      <c r="AU40" s="18">
        <v>26548</v>
      </c>
      <c r="AV40" s="7">
        <v>44</v>
      </c>
      <c r="AW40" t="s">
        <v>205</v>
      </c>
      <c r="AX40" s="18">
        <v>40026</v>
      </c>
      <c r="AY40" s="17"/>
      <c r="AZ40" s="18" t="s">
        <v>80</v>
      </c>
      <c r="BA40" s="18" t="s">
        <v>81</v>
      </c>
      <c r="BB40" s="17"/>
      <c r="BC40" s="18" t="b">
        <v>1</v>
      </c>
      <c r="BD40" s="18">
        <v>42825</v>
      </c>
      <c r="BE40" s="17" t="s">
        <v>82</v>
      </c>
      <c r="BF40" s="19" t="s">
        <v>558</v>
      </c>
      <c r="BG40" s="17"/>
      <c r="BH40" s="17"/>
    </row>
    <row r="41" spans="1:60" hidden="1">
      <c r="A41" s="1">
        <f>SUMIF(AE$3:AE$1000,"&gt;40",AE$3:AE$1000)</f>
        <v>130</v>
      </c>
      <c r="B41" s="7" t="s">
        <v>559</v>
      </c>
      <c r="C41" s="7" t="s">
        <v>560</v>
      </c>
      <c r="D41" t="s">
        <v>506</v>
      </c>
      <c r="E41" s="7" t="s">
        <v>100</v>
      </c>
      <c r="F41" s="7" t="s">
        <v>492</v>
      </c>
      <c r="G41" t="s">
        <v>506</v>
      </c>
      <c r="H41" s="7" t="s">
        <v>507</v>
      </c>
      <c r="I41" t="s">
        <v>508</v>
      </c>
      <c r="K41" t="s">
        <v>102</v>
      </c>
      <c r="S41" t="s">
        <v>549</v>
      </c>
      <c r="U41" s="17"/>
      <c r="Z41" s="7" t="s">
        <v>561</v>
      </c>
      <c r="AA41" s="7" t="s">
        <v>562</v>
      </c>
      <c r="AB41" t="s">
        <v>210</v>
      </c>
      <c r="AC41" t="s">
        <v>563</v>
      </c>
      <c r="AD41" t="s">
        <v>71</v>
      </c>
      <c r="AE41">
        <v>20</v>
      </c>
      <c r="AF41">
        <v>-13</v>
      </c>
      <c r="AG41">
        <v>7</v>
      </c>
      <c r="AH41" s="17"/>
      <c r="AJ41" s="7" t="s">
        <v>564</v>
      </c>
      <c r="AK41" s="7" t="s">
        <v>564</v>
      </c>
      <c r="AL41" t="s">
        <v>565</v>
      </c>
      <c r="AM41" s="7" t="s">
        <v>518</v>
      </c>
      <c r="AN41" s="17" t="s">
        <v>566</v>
      </c>
      <c r="AO41" s="17" t="s">
        <v>506</v>
      </c>
      <c r="AP41" s="17" t="s">
        <v>567</v>
      </c>
      <c r="AQ41" s="17"/>
      <c r="AR41" s="17" t="s">
        <v>568</v>
      </c>
      <c r="AS41" s="18">
        <v>36384</v>
      </c>
      <c r="AT41" s="7">
        <v>17</v>
      </c>
      <c r="AU41" s="18">
        <v>23487</v>
      </c>
      <c r="AV41" s="7">
        <v>53</v>
      </c>
      <c r="AW41" t="s">
        <v>96</v>
      </c>
      <c r="AX41" s="18">
        <v>39234</v>
      </c>
      <c r="AY41" s="17" t="s">
        <v>569</v>
      </c>
      <c r="AZ41" s="18" t="s">
        <v>80</v>
      </c>
      <c r="BA41" s="18" t="s">
        <v>98</v>
      </c>
      <c r="BB41" s="17"/>
      <c r="BC41" s="18" t="b">
        <v>1</v>
      </c>
      <c r="BD41" s="18">
        <v>42825</v>
      </c>
      <c r="BE41" s="17" t="s">
        <v>82</v>
      </c>
      <c r="BF41" s="19" t="s">
        <v>324</v>
      </c>
      <c r="BG41" s="17"/>
      <c r="BH41" s="17"/>
    </row>
    <row r="42" spans="1:60" hidden="1">
      <c r="A42" s="1">
        <f>SUMIF(AE$3:AE$1000,"&gt;40",AF$3:AF$1000)</f>
        <v>0</v>
      </c>
      <c r="B42" s="7" t="s">
        <v>570</v>
      </c>
      <c r="C42" s="7" t="s">
        <v>571</v>
      </c>
      <c r="D42" t="s">
        <v>506</v>
      </c>
      <c r="E42" s="7" t="s">
        <v>100</v>
      </c>
      <c r="F42" s="7" t="s">
        <v>492</v>
      </c>
      <c r="G42" t="s">
        <v>506</v>
      </c>
      <c r="H42" s="7" t="s">
        <v>507</v>
      </c>
      <c r="I42" t="s">
        <v>508</v>
      </c>
      <c r="K42" t="s">
        <v>102</v>
      </c>
      <c r="U42" s="17"/>
      <c r="Z42" s="7" t="s">
        <v>572</v>
      </c>
      <c r="AA42" s="7" t="s">
        <v>573</v>
      </c>
      <c r="AB42" t="s">
        <v>220</v>
      </c>
      <c r="AC42" t="s">
        <v>574</v>
      </c>
      <c r="AD42" t="s">
        <v>71</v>
      </c>
      <c r="AE42">
        <v>20</v>
      </c>
      <c r="AF42">
        <v>-13</v>
      </c>
      <c r="AG42">
        <v>7</v>
      </c>
      <c r="AH42" s="17"/>
      <c r="AI42" s="17"/>
      <c r="AJ42" s="18" t="s">
        <v>575</v>
      </c>
      <c r="AK42" s="7" t="s">
        <v>575</v>
      </c>
      <c r="AL42" t="s">
        <v>576</v>
      </c>
      <c r="AM42" s="7" t="s">
        <v>518</v>
      </c>
      <c r="AN42" s="17" t="s">
        <v>577</v>
      </c>
      <c r="AO42" s="17" t="s">
        <v>506</v>
      </c>
      <c r="AP42" s="17" t="s">
        <v>578</v>
      </c>
      <c r="AQ42" s="17"/>
      <c r="AR42" s="17" t="s">
        <v>579</v>
      </c>
      <c r="AS42" s="18">
        <v>37834</v>
      </c>
      <c r="AT42" s="7">
        <v>13</v>
      </c>
      <c r="AU42" s="18">
        <v>28016</v>
      </c>
      <c r="AV42" s="7">
        <v>40</v>
      </c>
      <c r="AW42" t="s">
        <v>184</v>
      </c>
      <c r="AX42" s="18">
        <v>41091</v>
      </c>
      <c r="AY42" s="17" t="s">
        <v>580</v>
      </c>
      <c r="AZ42" s="18" t="s">
        <v>80</v>
      </c>
      <c r="BA42" s="18" t="s">
        <v>81</v>
      </c>
      <c r="BB42" s="17"/>
      <c r="BC42" s="18" t="b">
        <v>0</v>
      </c>
      <c r="BD42" s="18">
        <v>42825</v>
      </c>
      <c r="BE42" s="17" t="s">
        <v>82</v>
      </c>
      <c r="BF42" s="19" t="s">
        <v>116</v>
      </c>
      <c r="BG42" s="17"/>
      <c r="BH42" s="17"/>
    </row>
    <row r="43" spans="1:60" hidden="1">
      <c r="A43" s="1">
        <f>SUMIF(AE$3:AE$1000,"&gt;40",AG$3:AG$1000)</f>
        <v>130</v>
      </c>
      <c r="B43" s="7" t="s">
        <v>581</v>
      </c>
      <c r="C43" s="7" t="s">
        <v>582</v>
      </c>
      <c r="D43" t="s">
        <v>583</v>
      </c>
      <c r="E43" s="7" t="s">
        <v>100</v>
      </c>
      <c r="F43" s="7" t="s">
        <v>507</v>
      </c>
      <c r="G43" t="s">
        <v>583</v>
      </c>
      <c r="H43" s="7" t="s">
        <v>492</v>
      </c>
      <c r="I43" t="s">
        <v>493</v>
      </c>
      <c r="K43" t="s">
        <v>102</v>
      </c>
      <c r="U43" s="17"/>
      <c r="Z43" s="7" t="s">
        <v>584</v>
      </c>
      <c r="AA43" s="7" t="s">
        <v>585</v>
      </c>
      <c r="AB43" t="s">
        <v>301</v>
      </c>
      <c r="AC43" t="s">
        <v>586</v>
      </c>
      <c r="AD43" t="s">
        <v>71</v>
      </c>
      <c r="AE43">
        <v>15</v>
      </c>
      <c r="AF43">
        <v>-8</v>
      </c>
      <c r="AG43">
        <v>7</v>
      </c>
      <c r="AH43" s="17"/>
      <c r="AJ43" s="7" t="s">
        <v>587</v>
      </c>
      <c r="AK43" s="7" t="s">
        <v>587</v>
      </c>
      <c r="AL43" t="s">
        <v>588</v>
      </c>
      <c r="AM43" s="7" t="s">
        <v>499</v>
      </c>
      <c r="AN43" s="17" t="s">
        <v>583</v>
      </c>
      <c r="AO43" s="17" t="s">
        <v>583</v>
      </c>
      <c r="AP43" s="17" t="s">
        <v>589</v>
      </c>
      <c r="AQ43" s="17"/>
      <c r="AR43" s="17" t="s">
        <v>590</v>
      </c>
      <c r="AS43" s="18">
        <v>39692</v>
      </c>
      <c r="AT43" s="7">
        <v>8</v>
      </c>
      <c r="AU43" s="18">
        <v>28731</v>
      </c>
      <c r="AV43" s="7">
        <v>38</v>
      </c>
      <c r="AW43" t="s">
        <v>96</v>
      </c>
      <c r="AX43" s="18">
        <v>42217</v>
      </c>
      <c r="AY43" s="17" t="s">
        <v>591</v>
      </c>
      <c r="AZ43" s="18" t="s">
        <v>80</v>
      </c>
      <c r="BA43" s="18" t="s">
        <v>98</v>
      </c>
      <c r="BB43" s="17"/>
      <c r="BC43" s="18" t="b">
        <v>1</v>
      </c>
      <c r="BD43" s="18">
        <v>42825</v>
      </c>
      <c r="BE43" s="17" t="s">
        <v>82</v>
      </c>
      <c r="BF43" s="19" t="s">
        <v>116</v>
      </c>
      <c r="BG43" s="17"/>
      <c r="BH43" s="17"/>
    </row>
    <row r="44" spans="1:60" hidden="1">
      <c r="B44" s="7" t="s">
        <v>592</v>
      </c>
      <c r="C44" s="7" t="s">
        <v>593</v>
      </c>
      <c r="D44" t="s">
        <v>594</v>
      </c>
      <c r="E44" s="7" t="s">
        <v>100</v>
      </c>
      <c r="F44" s="7" t="s">
        <v>595</v>
      </c>
      <c r="G44" t="s">
        <v>596</v>
      </c>
      <c r="H44" s="7" t="s">
        <v>597</v>
      </c>
      <c r="I44" t="s">
        <v>598</v>
      </c>
      <c r="K44" t="s">
        <v>102</v>
      </c>
      <c r="U44" s="17"/>
      <c r="Z44" s="7" t="s">
        <v>599</v>
      </c>
      <c r="AA44" s="7" t="s">
        <v>600</v>
      </c>
      <c r="AB44" t="s">
        <v>601</v>
      </c>
      <c r="AC44" t="s">
        <v>602</v>
      </c>
      <c r="AD44" t="s">
        <v>71</v>
      </c>
      <c r="AE44">
        <v>15</v>
      </c>
      <c r="AF44">
        <v>-8</v>
      </c>
      <c r="AG44">
        <v>7</v>
      </c>
      <c r="AH44" s="17"/>
      <c r="AI44" s="17"/>
      <c r="AJ44" s="18" t="s">
        <v>603</v>
      </c>
      <c r="AK44" s="7" t="s">
        <v>603</v>
      </c>
      <c r="AL44" t="s">
        <v>604</v>
      </c>
      <c r="AM44" s="7" t="s">
        <v>499</v>
      </c>
      <c r="AN44" s="17" t="s">
        <v>605</v>
      </c>
      <c r="AO44" s="17" t="s">
        <v>606</v>
      </c>
      <c r="AP44" s="17" t="s">
        <v>607</v>
      </c>
      <c r="AQ44" s="17"/>
      <c r="AR44" s="17" t="s">
        <v>608</v>
      </c>
      <c r="AS44" s="18">
        <v>39945</v>
      </c>
      <c r="AT44" s="7">
        <v>8</v>
      </c>
      <c r="AU44" s="18">
        <v>30600</v>
      </c>
      <c r="AV44" s="7">
        <v>33</v>
      </c>
      <c r="AW44" t="s">
        <v>96</v>
      </c>
      <c r="AX44" s="18">
        <v>42736</v>
      </c>
      <c r="AY44" s="17" t="s">
        <v>609</v>
      </c>
      <c r="AZ44" s="18" t="s">
        <v>80</v>
      </c>
      <c r="BA44" s="18" t="s">
        <v>98</v>
      </c>
      <c r="BB44" s="17"/>
      <c r="BC44" s="18" t="b">
        <v>0</v>
      </c>
      <c r="BD44" s="18">
        <v>42825</v>
      </c>
      <c r="BE44" s="17" t="s">
        <v>82</v>
      </c>
      <c r="BF44" s="19" t="s">
        <v>116</v>
      </c>
      <c r="BG44" s="17"/>
      <c r="BH44" s="17"/>
    </row>
    <row r="45" spans="1:60">
      <c r="B45" s="7" t="s">
        <v>610</v>
      </c>
      <c r="C45" s="7" t="s">
        <v>60</v>
      </c>
      <c r="D45" t="s">
        <v>611</v>
      </c>
      <c r="E45" s="7" t="s">
        <v>100</v>
      </c>
      <c r="F45" s="7" t="s">
        <v>612</v>
      </c>
      <c r="G45" t="s">
        <v>613</v>
      </c>
      <c r="H45" s="7" t="s">
        <v>259</v>
      </c>
      <c r="I45" t="s">
        <v>260</v>
      </c>
      <c r="K45" t="s">
        <v>102</v>
      </c>
      <c r="N45" s="7" t="s">
        <v>614</v>
      </c>
      <c r="O45" t="s">
        <v>615</v>
      </c>
      <c r="U45" s="17"/>
      <c r="Z45" s="7" t="s">
        <v>616</v>
      </c>
      <c r="AA45" s="7" t="s">
        <v>617</v>
      </c>
      <c r="AB45" t="s">
        <v>618</v>
      </c>
      <c r="AC45" t="s">
        <v>619</v>
      </c>
      <c r="AD45" t="s">
        <v>71</v>
      </c>
      <c r="AE45">
        <v>15</v>
      </c>
      <c r="AF45">
        <v>115</v>
      </c>
      <c r="AG45">
        <v>130</v>
      </c>
      <c r="AH45" s="17" t="s">
        <v>269</v>
      </c>
      <c r="AI45" t="s">
        <v>620</v>
      </c>
      <c r="AJ45" s="7" t="s">
        <v>109</v>
      </c>
      <c r="AK45" s="7" t="s">
        <v>621</v>
      </c>
      <c r="AL45" t="s">
        <v>622</v>
      </c>
      <c r="AM45" s="7" t="s">
        <v>621</v>
      </c>
      <c r="AN45" s="17" t="s">
        <v>623</v>
      </c>
      <c r="AO45" s="17" t="s">
        <v>613</v>
      </c>
      <c r="AP45" s="17" t="s">
        <v>624</v>
      </c>
      <c r="AQ45" s="17" t="s">
        <v>625</v>
      </c>
      <c r="AR45" s="17"/>
      <c r="AS45" s="18">
        <v>34519</v>
      </c>
      <c r="AT45" s="7">
        <v>22</v>
      </c>
      <c r="AU45" s="18">
        <v>23272</v>
      </c>
      <c r="AV45" s="7">
        <v>53</v>
      </c>
      <c r="AW45" t="s">
        <v>184</v>
      </c>
      <c r="AX45" s="18">
        <v>38899</v>
      </c>
      <c r="AY45" s="17" t="s">
        <v>626</v>
      </c>
      <c r="AZ45" s="18" t="s">
        <v>80</v>
      </c>
      <c r="BA45" s="18" t="s">
        <v>98</v>
      </c>
      <c r="BB45" s="17"/>
      <c r="BC45" s="18" t="b">
        <v>1</v>
      </c>
      <c r="BD45" s="18">
        <v>42825</v>
      </c>
      <c r="BE45" s="17" t="s">
        <v>82</v>
      </c>
      <c r="BF45" s="19" t="s">
        <v>116</v>
      </c>
      <c r="BG45" s="17"/>
      <c r="BH45" s="17" t="s">
        <v>278</v>
      </c>
    </row>
    <row r="46" spans="1:60" hidden="1">
      <c r="B46" s="7" t="s">
        <v>627</v>
      </c>
      <c r="C46" s="7" t="s">
        <v>83</v>
      </c>
      <c r="D46" t="s">
        <v>611</v>
      </c>
      <c r="E46" s="7" t="s">
        <v>100</v>
      </c>
      <c r="F46" s="7" t="s">
        <v>612</v>
      </c>
      <c r="G46" t="s">
        <v>613</v>
      </c>
      <c r="H46" s="7" t="s">
        <v>259</v>
      </c>
      <c r="I46" t="s">
        <v>260</v>
      </c>
      <c r="U46" s="17"/>
      <c r="Z46" s="7" t="s">
        <v>628</v>
      </c>
      <c r="AA46" s="7" t="s">
        <v>629</v>
      </c>
      <c r="AB46" t="s">
        <v>630</v>
      </c>
      <c r="AC46" t="s">
        <v>631</v>
      </c>
      <c r="AD46" t="s">
        <v>71</v>
      </c>
      <c r="AE46">
        <v>15</v>
      </c>
      <c r="AF46">
        <v>-8</v>
      </c>
      <c r="AG46">
        <v>7</v>
      </c>
      <c r="AH46" s="17"/>
      <c r="AJ46" s="7" t="s">
        <v>632</v>
      </c>
      <c r="AK46" s="7" t="s">
        <v>632</v>
      </c>
      <c r="AL46" t="s">
        <v>633</v>
      </c>
      <c r="AM46" s="7" t="s">
        <v>634</v>
      </c>
      <c r="AN46" s="17"/>
      <c r="AO46" s="17" t="s">
        <v>613</v>
      </c>
      <c r="AP46" s="17" t="s">
        <v>635</v>
      </c>
      <c r="AQ46" s="17"/>
      <c r="AR46" s="17"/>
      <c r="AS46" s="18">
        <v>38523</v>
      </c>
      <c r="AT46" s="7">
        <v>11</v>
      </c>
      <c r="AU46" s="18">
        <v>26893</v>
      </c>
      <c r="AV46" s="7">
        <v>43</v>
      </c>
      <c r="AW46" t="s">
        <v>78</v>
      </c>
      <c r="AX46" s="18">
        <v>41061</v>
      </c>
      <c r="AY46" s="17"/>
      <c r="AZ46" s="18" t="s">
        <v>80</v>
      </c>
      <c r="BA46" s="18" t="s">
        <v>98</v>
      </c>
      <c r="BB46" s="17"/>
      <c r="BC46" s="18" t="b">
        <v>1</v>
      </c>
      <c r="BD46" s="18">
        <v>42825</v>
      </c>
      <c r="BE46" s="17" t="s">
        <v>82</v>
      </c>
      <c r="BF46" s="19" t="s">
        <v>324</v>
      </c>
      <c r="BG46" s="17"/>
      <c r="BH46" s="17"/>
    </row>
    <row r="47" spans="1:60" hidden="1">
      <c r="B47" s="7" t="s">
        <v>636</v>
      </c>
      <c r="C47" s="7" t="s">
        <v>186</v>
      </c>
      <c r="D47" t="s">
        <v>611</v>
      </c>
      <c r="E47" s="7" t="s">
        <v>100</v>
      </c>
      <c r="F47" s="7" t="s">
        <v>612</v>
      </c>
      <c r="G47" t="s">
        <v>613</v>
      </c>
      <c r="H47" s="7" t="s">
        <v>259</v>
      </c>
      <c r="I47" t="s">
        <v>260</v>
      </c>
      <c r="U47" s="17"/>
      <c r="Z47" s="7" t="s">
        <v>637</v>
      </c>
      <c r="AA47" s="7" t="s">
        <v>638</v>
      </c>
      <c r="AB47" t="s">
        <v>639</v>
      </c>
      <c r="AC47" t="s">
        <v>640</v>
      </c>
      <c r="AD47" t="s">
        <v>71</v>
      </c>
      <c r="AE47">
        <v>15</v>
      </c>
      <c r="AF47">
        <v>-8</v>
      </c>
      <c r="AG47">
        <v>7</v>
      </c>
      <c r="AH47" s="17"/>
      <c r="AJ47" s="7" t="s">
        <v>641</v>
      </c>
      <c r="AK47" s="7" t="s">
        <v>641</v>
      </c>
      <c r="AL47" t="s">
        <v>642</v>
      </c>
      <c r="AM47" s="7" t="s">
        <v>634</v>
      </c>
      <c r="AN47" s="17" t="s">
        <v>643</v>
      </c>
      <c r="AO47" s="17" t="s">
        <v>613</v>
      </c>
      <c r="AP47" s="17" t="s">
        <v>644</v>
      </c>
      <c r="AQ47" s="17"/>
      <c r="AR47" s="17" t="s">
        <v>645</v>
      </c>
      <c r="AS47" s="18">
        <v>39377</v>
      </c>
      <c r="AT47" s="7">
        <v>9</v>
      </c>
      <c r="AU47" s="18">
        <v>29031</v>
      </c>
      <c r="AV47" s="7">
        <v>38</v>
      </c>
      <c r="AW47" t="s">
        <v>78</v>
      </c>
      <c r="AX47" s="18">
        <v>41944</v>
      </c>
      <c r="AY47" s="17" t="s">
        <v>646</v>
      </c>
      <c r="AZ47" s="18" t="s">
        <v>80</v>
      </c>
      <c r="BA47" s="18" t="s">
        <v>98</v>
      </c>
      <c r="BB47" s="17"/>
      <c r="BC47" s="18" t="b">
        <v>1</v>
      </c>
      <c r="BD47" s="18">
        <v>42825</v>
      </c>
      <c r="BE47" s="17" t="s">
        <v>82</v>
      </c>
      <c r="BF47" s="19" t="s">
        <v>116</v>
      </c>
      <c r="BG47" s="17"/>
      <c r="BH47" s="17"/>
    </row>
    <row r="48" spans="1:60" hidden="1">
      <c r="B48" s="7" t="s">
        <v>647</v>
      </c>
      <c r="C48" s="7" t="s">
        <v>648</v>
      </c>
      <c r="D48" t="s">
        <v>649</v>
      </c>
      <c r="E48" s="7" t="s">
        <v>100</v>
      </c>
      <c r="F48" s="7" t="s">
        <v>650</v>
      </c>
      <c r="G48" t="s">
        <v>649</v>
      </c>
      <c r="H48" s="7" t="s">
        <v>651</v>
      </c>
      <c r="I48" t="s">
        <v>649</v>
      </c>
      <c r="K48" t="s">
        <v>102</v>
      </c>
      <c r="U48" s="17"/>
      <c r="Z48" s="7" t="s">
        <v>652</v>
      </c>
      <c r="AA48" s="7" t="s">
        <v>653</v>
      </c>
      <c r="AB48" t="s">
        <v>654</v>
      </c>
      <c r="AC48" t="s">
        <v>655</v>
      </c>
      <c r="AD48" t="s">
        <v>71</v>
      </c>
      <c r="AE48">
        <v>15</v>
      </c>
      <c r="AF48">
        <v>-8</v>
      </c>
      <c r="AG48">
        <v>7</v>
      </c>
      <c r="AH48" s="17"/>
      <c r="AJ48" s="7" t="s">
        <v>656</v>
      </c>
      <c r="AK48" s="7" t="s">
        <v>656</v>
      </c>
      <c r="AL48" t="s">
        <v>649</v>
      </c>
      <c r="AM48" s="7" t="s">
        <v>634</v>
      </c>
      <c r="AN48" s="17" t="s">
        <v>649</v>
      </c>
      <c r="AO48" s="17" t="s">
        <v>649</v>
      </c>
      <c r="AP48" s="17" t="s">
        <v>657</v>
      </c>
      <c r="AQ48" s="17"/>
      <c r="AR48" s="17"/>
      <c r="AS48" s="18">
        <v>36318</v>
      </c>
      <c r="AT48" s="7">
        <v>18</v>
      </c>
      <c r="AU48" s="18">
        <v>24464</v>
      </c>
      <c r="AV48" s="7">
        <v>50</v>
      </c>
      <c r="AW48" t="s">
        <v>205</v>
      </c>
      <c r="AX48" s="18">
        <v>40725</v>
      </c>
      <c r="AY48" s="17" t="s">
        <v>658</v>
      </c>
      <c r="AZ48" s="18" t="s">
        <v>80</v>
      </c>
      <c r="BA48" s="18" t="s">
        <v>81</v>
      </c>
      <c r="BB48" s="17"/>
      <c r="BC48" s="18" t="b">
        <v>1</v>
      </c>
      <c r="BD48" s="18">
        <v>42825</v>
      </c>
      <c r="BE48" s="17" t="s">
        <v>82</v>
      </c>
      <c r="BF48" s="19" t="s">
        <v>116</v>
      </c>
      <c r="BG48" s="17"/>
      <c r="BH48" s="17"/>
    </row>
    <row r="49" spans="2:60" hidden="1">
      <c r="B49" s="7" t="s">
        <v>659</v>
      </c>
      <c r="C49" s="7" t="s">
        <v>660</v>
      </c>
      <c r="D49" t="s">
        <v>661</v>
      </c>
      <c r="E49" s="7" t="s">
        <v>100</v>
      </c>
      <c r="F49" s="7" t="s">
        <v>662</v>
      </c>
      <c r="G49" t="s">
        <v>663</v>
      </c>
      <c r="H49" s="7" t="s">
        <v>259</v>
      </c>
      <c r="I49" t="s">
        <v>260</v>
      </c>
      <c r="J49" t="s">
        <v>664</v>
      </c>
      <c r="K49" t="s">
        <v>102</v>
      </c>
      <c r="U49" s="17"/>
      <c r="Z49" s="7" t="s">
        <v>665</v>
      </c>
      <c r="AA49" s="7" t="s">
        <v>666</v>
      </c>
      <c r="AB49" t="s">
        <v>667</v>
      </c>
      <c r="AC49" t="s">
        <v>668</v>
      </c>
      <c r="AD49" t="s">
        <v>71</v>
      </c>
      <c r="AE49">
        <v>15</v>
      </c>
      <c r="AF49">
        <v>-8</v>
      </c>
      <c r="AG49">
        <v>7</v>
      </c>
      <c r="AH49" s="17"/>
      <c r="AJ49" s="7" t="s">
        <v>669</v>
      </c>
      <c r="AK49" s="7" t="s">
        <v>669</v>
      </c>
      <c r="AL49" t="s">
        <v>670</v>
      </c>
      <c r="AM49" s="7" t="s">
        <v>634</v>
      </c>
      <c r="AN49" s="17" t="s">
        <v>671</v>
      </c>
      <c r="AO49" s="17" t="s">
        <v>663</v>
      </c>
      <c r="AP49" s="17" t="s">
        <v>672</v>
      </c>
      <c r="AQ49" s="17"/>
      <c r="AR49" s="17"/>
      <c r="AS49" s="18">
        <v>37425</v>
      </c>
      <c r="AT49" s="7">
        <v>15</v>
      </c>
      <c r="AU49" s="18">
        <v>27368</v>
      </c>
      <c r="AV49" s="7">
        <v>42</v>
      </c>
      <c r="AW49" t="s">
        <v>205</v>
      </c>
      <c r="AX49" s="18">
        <v>39995</v>
      </c>
      <c r="AY49" s="17" t="s">
        <v>673</v>
      </c>
      <c r="AZ49" s="18" t="s">
        <v>80</v>
      </c>
      <c r="BA49" s="18" t="s">
        <v>98</v>
      </c>
      <c r="BB49" s="17"/>
      <c r="BC49" s="18" t="b">
        <v>1</v>
      </c>
      <c r="BD49" s="18">
        <v>42825</v>
      </c>
      <c r="BE49" s="17" t="s">
        <v>82</v>
      </c>
      <c r="BF49" s="19" t="s">
        <v>674</v>
      </c>
      <c r="BG49" s="17"/>
      <c r="BH49" s="17"/>
    </row>
    <row r="50" spans="2:60" hidden="1">
      <c r="B50" s="7" t="s">
        <v>675</v>
      </c>
      <c r="C50" s="7" t="s">
        <v>676</v>
      </c>
      <c r="D50" t="s">
        <v>677</v>
      </c>
      <c r="E50" s="7" t="s">
        <v>100</v>
      </c>
      <c r="F50" s="7" t="s">
        <v>678</v>
      </c>
      <c r="G50" t="s">
        <v>677</v>
      </c>
      <c r="H50" s="7" t="s">
        <v>243</v>
      </c>
      <c r="I50" t="s">
        <v>244</v>
      </c>
      <c r="U50" s="17"/>
      <c r="Z50" s="7" t="s">
        <v>679</v>
      </c>
      <c r="AA50" s="7" t="s">
        <v>680</v>
      </c>
      <c r="AB50" t="s">
        <v>681</v>
      </c>
      <c r="AC50" t="s">
        <v>682</v>
      </c>
      <c r="AD50" t="s">
        <v>71</v>
      </c>
      <c r="AE50">
        <v>15</v>
      </c>
      <c r="AF50">
        <v>-8</v>
      </c>
      <c r="AG50">
        <v>7</v>
      </c>
      <c r="AH50" s="17"/>
      <c r="AJ50" s="7" t="s">
        <v>683</v>
      </c>
      <c r="AK50" s="7" t="s">
        <v>683</v>
      </c>
      <c r="AL50" t="s">
        <v>684</v>
      </c>
      <c r="AM50" s="7" t="s">
        <v>251</v>
      </c>
      <c r="AN50" s="17"/>
      <c r="AO50" s="17" t="s">
        <v>677</v>
      </c>
      <c r="AP50" s="17" t="s">
        <v>685</v>
      </c>
      <c r="AQ50" s="17"/>
      <c r="AR50" s="17" t="s">
        <v>686</v>
      </c>
      <c r="AS50" s="18">
        <v>36923</v>
      </c>
      <c r="AT50" s="7">
        <v>16</v>
      </c>
      <c r="AU50" s="18">
        <v>27424</v>
      </c>
      <c r="AV50" s="7">
        <v>42</v>
      </c>
      <c r="AW50" t="s">
        <v>205</v>
      </c>
      <c r="AX50" s="18">
        <v>40483</v>
      </c>
      <c r="AY50" s="17" t="s">
        <v>687</v>
      </c>
      <c r="AZ50" s="18" t="s">
        <v>80</v>
      </c>
      <c r="BA50" s="18" t="s">
        <v>81</v>
      </c>
      <c r="BB50" s="17"/>
      <c r="BC50" s="18" t="b">
        <v>1</v>
      </c>
      <c r="BD50" s="18">
        <v>42825</v>
      </c>
      <c r="BE50" s="17" t="s">
        <v>82</v>
      </c>
      <c r="BF50" s="19" t="s">
        <v>688</v>
      </c>
      <c r="BG50" s="17"/>
      <c r="BH50" s="17"/>
    </row>
    <row r="51" spans="2:60">
      <c r="B51" s="7" t="s">
        <v>689</v>
      </c>
      <c r="C51" s="7" t="s">
        <v>690</v>
      </c>
      <c r="D51" t="s">
        <v>691</v>
      </c>
      <c r="E51" s="7" t="s">
        <v>100</v>
      </c>
      <c r="F51" s="7" t="s">
        <v>597</v>
      </c>
      <c r="G51" t="s">
        <v>692</v>
      </c>
      <c r="H51" s="7" t="s">
        <v>65</v>
      </c>
      <c r="I51" t="s">
        <v>66</v>
      </c>
      <c r="N51" s="7" t="s">
        <v>693</v>
      </c>
      <c r="O51" t="s">
        <v>694</v>
      </c>
      <c r="U51" s="17"/>
      <c r="Z51" s="7" t="s">
        <v>695</v>
      </c>
      <c r="AA51" s="7" t="s">
        <v>696</v>
      </c>
      <c r="AB51" t="s">
        <v>697</v>
      </c>
      <c r="AC51" t="s">
        <v>698</v>
      </c>
      <c r="AD51" t="s">
        <v>71</v>
      </c>
      <c r="AE51">
        <v>30</v>
      </c>
      <c r="AF51">
        <v>100</v>
      </c>
      <c r="AG51">
        <v>130</v>
      </c>
      <c r="AH51" s="17" t="s">
        <v>269</v>
      </c>
      <c r="AI51" t="s">
        <v>699</v>
      </c>
      <c r="AJ51" s="7" t="s">
        <v>109</v>
      </c>
      <c r="AK51" s="7" t="s">
        <v>700</v>
      </c>
      <c r="AL51" t="s">
        <v>701</v>
      </c>
      <c r="AM51" s="7" t="s">
        <v>700</v>
      </c>
      <c r="AN51" s="17"/>
      <c r="AO51" s="17" t="s">
        <v>692</v>
      </c>
      <c r="AP51" s="17" t="s">
        <v>702</v>
      </c>
      <c r="AQ51" s="17" t="s">
        <v>702</v>
      </c>
      <c r="AR51" s="17" t="s">
        <v>703</v>
      </c>
      <c r="AS51" s="18">
        <v>30412</v>
      </c>
      <c r="AT51" s="7">
        <v>34</v>
      </c>
      <c r="AU51" s="18">
        <v>23969</v>
      </c>
      <c r="AV51" s="7">
        <v>51</v>
      </c>
      <c r="AW51" t="s">
        <v>184</v>
      </c>
      <c r="AX51" s="18">
        <v>36591</v>
      </c>
      <c r="AY51" s="17" t="s">
        <v>704</v>
      </c>
      <c r="AZ51" s="18" t="s">
        <v>80</v>
      </c>
      <c r="BA51" s="18" t="s">
        <v>81</v>
      </c>
      <c r="BB51" s="17"/>
      <c r="BC51" s="18" t="b">
        <v>1</v>
      </c>
      <c r="BD51" s="18">
        <v>42825</v>
      </c>
      <c r="BE51" s="17" t="s">
        <v>82</v>
      </c>
      <c r="BF51" s="19" t="s">
        <v>705</v>
      </c>
      <c r="BG51" s="17"/>
      <c r="BH51" s="17" t="s">
        <v>117</v>
      </c>
    </row>
    <row r="52" spans="2:60" hidden="1">
      <c r="C52" s="7" t="s">
        <v>690</v>
      </c>
      <c r="D52" t="s">
        <v>691</v>
      </c>
      <c r="E52" s="7" t="s">
        <v>706</v>
      </c>
      <c r="F52" s="7" t="s">
        <v>597</v>
      </c>
      <c r="G52" t="s">
        <v>692</v>
      </c>
      <c r="H52" s="7" t="s">
        <v>65</v>
      </c>
      <c r="I52" t="s">
        <v>66</v>
      </c>
      <c r="U52" s="17"/>
      <c r="Z52" s="7" t="s">
        <v>707</v>
      </c>
      <c r="AA52" s="7" t="s">
        <v>708</v>
      </c>
      <c r="AB52" t="s">
        <v>709</v>
      </c>
      <c r="AC52" t="s">
        <v>710</v>
      </c>
      <c r="AD52" t="s">
        <v>71</v>
      </c>
      <c r="AE52">
        <v>15</v>
      </c>
      <c r="AF52">
        <v>-1</v>
      </c>
      <c r="AG52">
        <v>14</v>
      </c>
      <c r="AH52" s="17"/>
      <c r="AJ52" s="7" t="s">
        <v>711</v>
      </c>
      <c r="AK52" s="7" t="s">
        <v>711</v>
      </c>
      <c r="AL52" t="s">
        <v>712</v>
      </c>
      <c r="AM52" s="7" t="s">
        <v>713</v>
      </c>
      <c r="AN52" s="17" t="s">
        <v>714</v>
      </c>
      <c r="AO52" s="17" t="s">
        <v>692</v>
      </c>
      <c r="AP52" s="17" t="s">
        <v>715</v>
      </c>
      <c r="AQ52" s="17"/>
      <c r="AR52" s="17"/>
      <c r="AS52" s="18">
        <v>36507</v>
      </c>
      <c r="AT52" s="7">
        <v>17</v>
      </c>
      <c r="AU52" s="18">
        <v>27847</v>
      </c>
      <c r="AV52" s="7">
        <v>41</v>
      </c>
      <c r="AW52" t="s">
        <v>205</v>
      </c>
      <c r="AX52" s="18">
        <v>42248</v>
      </c>
      <c r="AY52" s="17" t="s">
        <v>716</v>
      </c>
      <c r="AZ52" s="18" t="s">
        <v>80</v>
      </c>
      <c r="BA52" s="18" t="s">
        <v>98</v>
      </c>
      <c r="BB52" s="17"/>
      <c r="BC52" s="18" t="b">
        <v>1</v>
      </c>
      <c r="BD52" s="18">
        <v>42825</v>
      </c>
      <c r="BE52" s="17" t="s">
        <v>82</v>
      </c>
      <c r="BF52" s="19" t="s">
        <v>717</v>
      </c>
      <c r="BG52" s="17"/>
      <c r="BH52" s="17" t="s">
        <v>718</v>
      </c>
    </row>
    <row r="53" spans="2:60" hidden="1">
      <c r="C53" s="7" t="s">
        <v>690</v>
      </c>
      <c r="D53" t="s">
        <v>691</v>
      </c>
      <c r="E53" s="7" t="s">
        <v>719</v>
      </c>
      <c r="F53" s="7" t="s">
        <v>597</v>
      </c>
      <c r="G53" t="s">
        <v>692</v>
      </c>
      <c r="H53" s="7" t="s">
        <v>65</v>
      </c>
      <c r="I53" t="s">
        <v>66</v>
      </c>
      <c r="U53" s="17"/>
      <c r="Z53" s="7" t="s">
        <v>720</v>
      </c>
      <c r="AA53" s="7" t="s">
        <v>721</v>
      </c>
      <c r="AB53" t="s">
        <v>722</v>
      </c>
      <c r="AC53" t="s">
        <v>723</v>
      </c>
      <c r="AD53" t="s">
        <v>71</v>
      </c>
      <c r="AE53">
        <v>15</v>
      </c>
      <c r="AF53">
        <v>-8</v>
      </c>
      <c r="AG53">
        <v>7</v>
      </c>
      <c r="AH53" s="17"/>
      <c r="AJ53" s="7" t="s">
        <v>724</v>
      </c>
      <c r="AK53" s="7" t="s">
        <v>724</v>
      </c>
      <c r="AL53" t="s">
        <v>725</v>
      </c>
      <c r="AM53" s="7" t="s">
        <v>726</v>
      </c>
      <c r="AN53" s="17"/>
      <c r="AO53" s="17" t="s">
        <v>692</v>
      </c>
      <c r="AP53" s="17" t="s">
        <v>727</v>
      </c>
      <c r="AQ53" s="17"/>
      <c r="AR53" s="17"/>
      <c r="AS53" s="18">
        <v>39146</v>
      </c>
      <c r="AT53" s="7">
        <v>10</v>
      </c>
      <c r="AU53" s="18">
        <v>31368</v>
      </c>
      <c r="AV53" s="7">
        <v>31</v>
      </c>
      <c r="AW53" t="s">
        <v>78</v>
      </c>
      <c r="AX53" s="18">
        <v>42799</v>
      </c>
      <c r="AY53" s="17"/>
      <c r="AZ53" s="18"/>
      <c r="BA53" s="18" t="s">
        <v>81</v>
      </c>
      <c r="BB53" s="17"/>
      <c r="BC53" s="18" t="b">
        <v>0</v>
      </c>
      <c r="BD53" s="18">
        <v>42825</v>
      </c>
      <c r="BE53" s="17" t="s">
        <v>82</v>
      </c>
      <c r="BF53" s="19"/>
      <c r="BG53" s="17"/>
      <c r="BH53" s="17" t="s">
        <v>728</v>
      </c>
    </row>
    <row r="54" spans="2:60" hidden="1">
      <c r="B54" s="7" t="s">
        <v>729</v>
      </c>
      <c r="C54" s="7" t="s">
        <v>730</v>
      </c>
      <c r="D54" t="s">
        <v>691</v>
      </c>
      <c r="E54" s="7" t="s">
        <v>100</v>
      </c>
      <c r="F54" s="7" t="s">
        <v>597</v>
      </c>
      <c r="G54" t="s">
        <v>692</v>
      </c>
      <c r="H54" s="7" t="s">
        <v>65</v>
      </c>
      <c r="I54" t="s">
        <v>66</v>
      </c>
      <c r="K54" t="s">
        <v>102</v>
      </c>
      <c r="U54" s="17"/>
      <c r="Z54" s="7" t="s">
        <v>731</v>
      </c>
      <c r="AA54" s="7" t="s">
        <v>732</v>
      </c>
      <c r="AB54" t="s">
        <v>733</v>
      </c>
      <c r="AC54" t="s">
        <v>734</v>
      </c>
      <c r="AD54" t="s">
        <v>71</v>
      </c>
      <c r="AE54">
        <v>30</v>
      </c>
      <c r="AF54">
        <v>-23</v>
      </c>
      <c r="AG54">
        <v>7</v>
      </c>
      <c r="AH54" s="17"/>
      <c r="AI54" s="17"/>
      <c r="AJ54" s="18" t="s">
        <v>735</v>
      </c>
      <c r="AK54" s="7" t="s">
        <v>735</v>
      </c>
      <c r="AL54" t="s">
        <v>736</v>
      </c>
      <c r="AM54" s="7" t="s">
        <v>737</v>
      </c>
      <c r="AN54" s="17" t="s">
        <v>692</v>
      </c>
      <c r="AO54" s="17" t="s">
        <v>692</v>
      </c>
      <c r="AP54" s="17" t="s">
        <v>738</v>
      </c>
      <c r="AQ54" s="17" t="s">
        <v>739</v>
      </c>
      <c r="AR54" s="17" t="s">
        <v>740</v>
      </c>
      <c r="AS54" s="18">
        <v>37608</v>
      </c>
      <c r="AT54" s="7">
        <v>14</v>
      </c>
      <c r="AU54" s="18">
        <v>28704</v>
      </c>
      <c r="AV54" s="7">
        <v>38</v>
      </c>
      <c r="AW54" t="s">
        <v>96</v>
      </c>
      <c r="AX54" s="18">
        <v>41122</v>
      </c>
      <c r="AY54" s="17" t="s">
        <v>741</v>
      </c>
      <c r="AZ54" s="18" t="s">
        <v>80</v>
      </c>
      <c r="BA54" s="18" t="s">
        <v>81</v>
      </c>
      <c r="BB54" s="17"/>
      <c r="BC54" s="18" t="b">
        <v>1</v>
      </c>
      <c r="BD54" s="18">
        <v>42825</v>
      </c>
      <c r="BE54" s="17" t="s">
        <v>82</v>
      </c>
      <c r="BF54" s="19" t="s">
        <v>116</v>
      </c>
      <c r="BG54" s="17"/>
      <c r="BH54" s="17"/>
    </row>
    <row r="55" spans="2:60" hidden="1">
      <c r="C55" s="7" t="s">
        <v>730</v>
      </c>
      <c r="D55" t="s">
        <v>691</v>
      </c>
      <c r="E55" s="7" t="s">
        <v>719</v>
      </c>
      <c r="F55" s="7" t="s">
        <v>597</v>
      </c>
      <c r="G55" t="s">
        <v>692</v>
      </c>
      <c r="H55" s="7" t="s">
        <v>65</v>
      </c>
      <c r="I55" t="s">
        <v>66</v>
      </c>
      <c r="U55" s="17"/>
      <c r="Z55" s="7" t="s">
        <v>742</v>
      </c>
      <c r="AA55" s="7" t="s">
        <v>743</v>
      </c>
      <c r="AB55" t="s">
        <v>352</v>
      </c>
      <c r="AC55" t="s">
        <v>744</v>
      </c>
      <c r="AD55" t="s">
        <v>71</v>
      </c>
      <c r="AE55">
        <v>15</v>
      </c>
      <c r="AF55">
        <v>-8</v>
      </c>
      <c r="AG55">
        <v>7</v>
      </c>
      <c r="AH55" s="17"/>
      <c r="AJ55" s="7" t="s">
        <v>745</v>
      </c>
      <c r="AK55" s="7" t="s">
        <v>745</v>
      </c>
      <c r="AL55" t="s">
        <v>746</v>
      </c>
      <c r="AM55" s="7" t="s">
        <v>726</v>
      </c>
      <c r="AN55" s="17" t="s">
        <v>728</v>
      </c>
      <c r="AO55" s="17" t="s">
        <v>692</v>
      </c>
      <c r="AP55" s="17" t="s">
        <v>747</v>
      </c>
      <c r="AQ55" s="17"/>
      <c r="AR55" s="17" t="s">
        <v>748</v>
      </c>
      <c r="AS55" s="18">
        <v>37167</v>
      </c>
      <c r="AT55" s="7">
        <v>15</v>
      </c>
      <c r="AU55" s="18">
        <v>28719</v>
      </c>
      <c r="AV55" s="7">
        <v>38</v>
      </c>
      <c r="AW55" t="s">
        <v>96</v>
      </c>
      <c r="AX55" s="18">
        <v>42248</v>
      </c>
      <c r="AY55" s="17" t="s">
        <v>749</v>
      </c>
      <c r="AZ55" s="18" t="s">
        <v>80</v>
      </c>
      <c r="BA55" s="18" t="s">
        <v>98</v>
      </c>
      <c r="BB55" s="17"/>
      <c r="BC55" s="18" t="b">
        <v>0</v>
      </c>
      <c r="BD55" s="18">
        <v>42825</v>
      </c>
      <c r="BE55" s="17" t="s">
        <v>82</v>
      </c>
      <c r="BF55" s="19"/>
      <c r="BG55" s="17"/>
      <c r="BH55" s="17" t="s">
        <v>728</v>
      </c>
    </row>
    <row r="56" spans="2:60" hidden="1">
      <c r="B56" s="7" t="s">
        <v>750</v>
      </c>
      <c r="C56" s="7" t="s">
        <v>751</v>
      </c>
      <c r="D56" t="s">
        <v>691</v>
      </c>
      <c r="E56" s="7" t="s">
        <v>100</v>
      </c>
      <c r="F56" s="7" t="s">
        <v>597</v>
      </c>
      <c r="G56" t="s">
        <v>692</v>
      </c>
      <c r="H56" s="7" t="s">
        <v>65</v>
      </c>
      <c r="I56" t="s">
        <v>66</v>
      </c>
      <c r="U56" s="17"/>
      <c r="Z56" s="7" t="s">
        <v>752</v>
      </c>
      <c r="AA56" s="7" t="s">
        <v>753</v>
      </c>
      <c r="AB56" t="s">
        <v>754</v>
      </c>
      <c r="AC56" t="s">
        <v>755</v>
      </c>
      <c r="AD56" t="s">
        <v>71</v>
      </c>
      <c r="AE56">
        <v>30</v>
      </c>
      <c r="AF56">
        <v>-23</v>
      </c>
      <c r="AG56">
        <v>7</v>
      </c>
      <c r="AH56" s="17"/>
      <c r="AJ56" s="7" t="s">
        <v>756</v>
      </c>
      <c r="AK56" s="7" t="s">
        <v>756</v>
      </c>
      <c r="AL56" t="s">
        <v>757</v>
      </c>
      <c r="AM56" s="7" t="s">
        <v>737</v>
      </c>
      <c r="AN56" s="17"/>
      <c r="AO56" s="17" t="s">
        <v>692</v>
      </c>
      <c r="AP56" s="17" t="s">
        <v>758</v>
      </c>
      <c r="AQ56" s="17" t="s">
        <v>759</v>
      </c>
      <c r="AR56" s="17" t="s">
        <v>760</v>
      </c>
      <c r="AS56" s="18">
        <v>33970</v>
      </c>
      <c r="AT56" s="7">
        <v>24</v>
      </c>
      <c r="AU56" s="18">
        <v>24660</v>
      </c>
      <c r="AV56" s="7">
        <v>49</v>
      </c>
      <c r="AW56" t="s">
        <v>96</v>
      </c>
      <c r="AX56" s="18">
        <v>41852</v>
      </c>
      <c r="AY56" s="17" t="s">
        <v>761</v>
      </c>
      <c r="AZ56" s="18" t="s">
        <v>80</v>
      </c>
      <c r="BA56" s="18" t="s">
        <v>98</v>
      </c>
      <c r="BB56" s="17"/>
      <c r="BC56" s="18" t="b">
        <v>1</v>
      </c>
      <c r="BD56" s="18">
        <v>42825</v>
      </c>
      <c r="BE56" s="17" t="s">
        <v>82</v>
      </c>
      <c r="BF56" s="19" t="s">
        <v>116</v>
      </c>
      <c r="BG56" s="17"/>
      <c r="BH56" s="17"/>
    </row>
    <row r="57" spans="2:60" hidden="1">
      <c r="C57" s="7" t="s">
        <v>751</v>
      </c>
      <c r="D57" t="s">
        <v>691</v>
      </c>
      <c r="E57" s="7" t="s">
        <v>719</v>
      </c>
      <c r="F57" s="7" t="s">
        <v>597</v>
      </c>
      <c r="G57" t="s">
        <v>692</v>
      </c>
      <c r="H57" s="7" t="s">
        <v>65</v>
      </c>
      <c r="I57" t="s">
        <v>66</v>
      </c>
      <c r="U57" s="17"/>
      <c r="Z57" s="7" t="s">
        <v>762</v>
      </c>
      <c r="AA57" s="7" t="s">
        <v>763</v>
      </c>
      <c r="AB57" t="s">
        <v>764</v>
      </c>
      <c r="AC57" t="s">
        <v>765</v>
      </c>
      <c r="AD57" t="s">
        <v>71</v>
      </c>
      <c r="AE57">
        <v>15</v>
      </c>
      <c r="AF57">
        <v>-8</v>
      </c>
      <c r="AG57">
        <v>7</v>
      </c>
      <c r="AH57" s="17"/>
      <c r="AJ57" s="7" t="s">
        <v>745</v>
      </c>
      <c r="AK57" s="7" t="s">
        <v>745</v>
      </c>
      <c r="AL57" t="s">
        <v>746</v>
      </c>
      <c r="AM57" s="7" t="s">
        <v>726</v>
      </c>
      <c r="AN57" s="17"/>
      <c r="AO57" s="17" t="s">
        <v>692</v>
      </c>
      <c r="AP57" s="17" t="s">
        <v>766</v>
      </c>
      <c r="AQ57" s="17"/>
      <c r="AR57" s="17"/>
      <c r="AS57" s="18">
        <v>38169</v>
      </c>
      <c r="AT57" s="7">
        <v>12</v>
      </c>
      <c r="AU57" s="18">
        <v>28464</v>
      </c>
      <c r="AV57" s="7">
        <v>39</v>
      </c>
      <c r="AW57" t="s">
        <v>184</v>
      </c>
      <c r="AX57" s="18">
        <v>42583</v>
      </c>
      <c r="AY57" s="17"/>
      <c r="AZ57" s="18"/>
      <c r="BA57" s="18" t="s">
        <v>81</v>
      </c>
      <c r="BB57" s="17"/>
      <c r="BC57" s="18" t="b">
        <v>0</v>
      </c>
      <c r="BD57" s="18">
        <v>42825</v>
      </c>
      <c r="BE57" s="17" t="s">
        <v>82</v>
      </c>
      <c r="BF57" s="19"/>
      <c r="BG57" s="17"/>
      <c r="BH57" s="17" t="s">
        <v>728</v>
      </c>
    </row>
    <row r="58" spans="2:60" hidden="1">
      <c r="C58" s="7" t="s">
        <v>767</v>
      </c>
      <c r="D58" t="s">
        <v>691</v>
      </c>
      <c r="E58" s="7" t="s">
        <v>719</v>
      </c>
      <c r="F58" s="7" t="s">
        <v>597</v>
      </c>
      <c r="G58" t="s">
        <v>692</v>
      </c>
      <c r="H58" s="7" t="s">
        <v>65</v>
      </c>
      <c r="I58" t="s">
        <v>66</v>
      </c>
      <c r="U58" s="17"/>
      <c r="Z58" s="7" t="s">
        <v>768</v>
      </c>
      <c r="AA58" s="7" t="s">
        <v>769</v>
      </c>
      <c r="AB58" t="s">
        <v>770</v>
      </c>
      <c r="AC58" t="s">
        <v>771</v>
      </c>
      <c r="AD58" t="s">
        <v>71</v>
      </c>
      <c r="AE58">
        <v>15</v>
      </c>
      <c r="AF58">
        <v>-8</v>
      </c>
      <c r="AG58">
        <v>7</v>
      </c>
      <c r="AH58" s="17"/>
      <c r="AI58" s="17"/>
      <c r="AJ58" s="18" t="s">
        <v>772</v>
      </c>
      <c r="AK58" s="7" t="s">
        <v>772</v>
      </c>
      <c r="AL58" t="s">
        <v>773</v>
      </c>
      <c r="AM58" s="7" t="s">
        <v>726</v>
      </c>
      <c r="AN58" s="17"/>
      <c r="AO58" s="17" t="s">
        <v>692</v>
      </c>
      <c r="AP58" s="17" t="s">
        <v>774</v>
      </c>
      <c r="AQ58" s="17"/>
      <c r="AR58" s="17"/>
      <c r="AS58" s="18">
        <v>36770</v>
      </c>
      <c r="AT58" s="7">
        <v>16</v>
      </c>
      <c r="AU58" s="18">
        <v>27393</v>
      </c>
      <c r="AV58" s="7">
        <v>42</v>
      </c>
      <c r="AW58" t="s">
        <v>184</v>
      </c>
      <c r="AX58" s="18">
        <v>41275</v>
      </c>
      <c r="AY58" s="17"/>
      <c r="AZ58" s="18"/>
      <c r="BA58" s="18" t="s">
        <v>98</v>
      </c>
      <c r="BB58" s="17"/>
      <c r="BC58" s="18" t="b">
        <v>0</v>
      </c>
      <c r="BD58" s="18">
        <v>42825</v>
      </c>
      <c r="BE58" s="17" t="s">
        <v>82</v>
      </c>
      <c r="BF58" s="19"/>
      <c r="BG58" s="17"/>
      <c r="BH58" s="17" t="s">
        <v>728</v>
      </c>
    </row>
    <row r="59" spans="2:60" hidden="1">
      <c r="B59" s="7" t="s">
        <v>775</v>
      </c>
      <c r="C59" s="7" t="s">
        <v>767</v>
      </c>
      <c r="D59" t="s">
        <v>691</v>
      </c>
      <c r="E59" s="7" t="s">
        <v>100</v>
      </c>
      <c r="F59" s="7" t="s">
        <v>597</v>
      </c>
      <c r="G59" t="s">
        <v>692</v>
      </c>
      <c r="H59" s="7" t="s">
        <v>65</v>
      </c>
      <c r="I59" t="s">
        <v>66</v>
      </c>
      <c r="N59" s="7" t="s">
        <v>776</v>
      </c>
      <c r="U59" s="17"/>
      <c r="Z59" s="7" t="s">
        <v>777</v>
      </c>
      <c r="AA59" s="7" t="s">
        <v>778</v>
      </c>
      <c r="AB59" t="s">
        <v>779</v>
      </c>
      <c r="AC59" t="s">
        <v>780</v>
      </c>
      <c r="AD59" t="s">
        <v>71</v>
      </c>
      <c r="AE59">
        <v>30</v>
      </c>
      <c r="AF59">
        <v>100</v>
      </c>
      <c r="AG59">
        <v>130</v>
      </c>
      <c r="AH59" s="17" t="s">
        <v>781</v>
      </c>
      <c r="AI59" t="s">
        <v>782</v>
      </c>
      <c r="AJ59" s="7" t="s">
        <v>109</v>
      </c>
      <c r="AK59" s="7" t="s">
        <v>700</v>
      </c>
      <c r="AL59" t="s">
        <v>701</v>
      </c>
      <c r="AM59" s="7" t="s">
        <v>700</v>
      </c>
      <c r="AN59" s="17"/>
      <c r="AO59" s="17" t="s">
        <v>692</v>
      </c>
      <c r="AP59" s="17" t="s">
        <v>783</v>
      </c>
      <c r="AQ59" s="17" t="s">
        <v>783</v>
      </c>
      <c r="AR59" s="17" t="s">
        <v>783</v>
      </c>
      <c r="AS59" s="18">
        <v>33672</v>
      </c>
      <c r="AT59" s="7">
        <v>25</v>
      </c>
      <c r="AU59" s="18">
        <v>25345</v>
      </c>
      <c r="AV59" s="7">
        <v>48</v>
      </c>
      <c r="AW59" t="s">
        <v>184</v>
      </c>
      <c r="AX59" s="18">
        <v>38353</v>
      </c>
      <c r="AY59" s="17"/>
      <c r="AZ59" s="18" t="s">
        <v>80</v>
      </c>
      <c r="BA59" s="18" t="s">
        <v>98</v>
      </c>
      <c r="BB59" s="17"/>
      <c r="BC59" s="18" t="b">
        <v>1</v>
      </c>
      <c r="BD59" s="18">
        <v>42825</v>
      </c>
      <c r="BE59" s="17" t="s">
        <v>82</v>
      </c>
      <c r="BF59" s="19" t="s">
        <v>116</v>
      </c>
      <c r="BG59" s="17"/>
      <c r="BH59" s="17"/>
    </row>
    <row r="60" spans="2:60">
      <c r="B60" s="7" t="s">
        <v>784</v>
      </c>
      <c r="C60" s="7" t="s">
        <v>785</v>
      </c>
      <c r="D60" t="s">
        <v>691</v>
      </c>
      <c r="E60" s="7" t="s">
        <v>100</v>
      </c>
      <c r="F60" s="7" t="s">
        <v>597</v>
      </c>
      <c r="G60" t="s">
        <v>692</v>
      </c>
      <c r="H60" s="7" t="s">
        <v>65</v>
      </c>
      <c r="I60" t="s">
        <v>66</v>
      </c>
      <c r="K60" t="s">
        <v>102</v>
      </c>
      <c r="N60" s="7" t="s">
        <v>786</v>
      </c>
      <c r="O60" t="s">
        <v>787</v>
      </c>
      <c r="S60" t="s">
        <v>505</v>
      </c>
      <c r="U60" s="17"/>
      <c r="Z60" s="7" t="s">
        <v>788</v>
      </c>
      <c r="AA60" s="7" t="s">
        <v>789</v>
      </c>
      <c r="AB60" t="s">
        <v>790</v>
      </c>
      <c r="AC60" t="s">
        <v>791</v>
      </c>
      <c r="AD60" t="s">
        <v>71</v>
      </c>
      <c r="AE60">
        <v>30</v>
      </c>
      <c r="AF60">
        <v>100</v>
      </c>
      <c r="AG60">
        <v>130</v>
      </c>
      <c r="AH60" s="17"/>
      <c r="AJ60" s="7" t="s">
        <v>109</v>
      </c>
      <c r="AK60" s="7" t="s">
        <v>700</v>
      </c>
      <c r="AL60" t="s">
        <v>701</v>
      </c>
      <c r="AM60" s="7" t="s">
        <v>700</v>
      </c>
      <c r="AN60" s="17"/>
      <c r="AO60" s="17" t="s">
        <v>692</v>
      </c>
      <c r="AP60" s="17" t="s">
        <v>792</v>
      </c>
      <c r="AQ60" s="17" t="s">
        <v>793</v>
      </c>
      <c r="AR60" s="17" t="s">
        <v>793</v>
      </c>
      <c r="AS60" s="18">
        <v>29952</v>
      </c>
      <c r="AT60" s="7">
        <v>35</v>
      </c>
      <c r="AU60" s="18">
        <v>22852</v>
      </c>
      <c r="AV60" s="7">
        <v>54</v>
      </c>
      <c r="AW60" t="s">
        <v>184</v>
      </c>
      <c r="AX60" s="18">
        <v>36161</v>
      </c>
      <c r="AY60" s="17" t="s">
        <v>794</v>
      </c>
      <c r="AZ60" s="18" t="s">
        <v>80</v>
      </c>
      <c r="BA60" s="18" t="s">
        <v>98</v>
      </c>
      <c r="BB60" s="17"/>
      <c r="BC60" s="18" t="b">
        <v>1</v>
      </c>
      <c r="BD60" s="18">
        <v>42825</v>
      </c>
      <c r="BE60" s="17" t="s">
        <v>82</v>
      </c>
      <c r="BF60" s="19" t="s">
        <v>116</v>
      </c>
      <c r="BG60" s="17"/>
      <c r="BH60" s="17" t="s">
        <v>117</v>
      </c>
    </row>
    <row r="61" spans="2:60" hidden="1">
      <c r="C61" s="7" t="s">
        <v>785</v>
      </c>
      <c r="D61" t="s">
        <v>691</v>
      </c>
      <c r="E61" s="7" t="s">
        <v>719</v>
      </c>
      <c r="F61" s="7" t="s">
        <v>597</v>
      </c>
      <c r="G61" t="s">
        <v>692</v>
      </c>
      <c r="H61" s="7" t="s">
        <v>65</v>
      </c>
      <c r="I61" t="s">
        <v>66</v>
      </c>
      <c r="U61" s="17"/>
      <c r="Z61" s="7" t="s">
        <v>795</v>
      </c>
      <c r="AA61" s="7" t="s">
        <v>796</v>
      </c>
      <c r="AB61" t="s">
        <v>797</v>
      </c>
      <c r="AC61" t="s">
        <v>798</v>
      </c>
      <c r="AD61" t="s">
        <v>71</v>
      </c>
      <c r="AE61">
        <v>15</v>
      </c>
      <c r="AF61">
        <v>-8</v>
      </c>
      <c r="AG61">
        <v>7</v>
      </c>
      <c r="AH61" s="17"/>
      <c r="AJ61" s="7" t="s">
        <v>772</v>
      </c>
      <c r="AK61" s="7" t="s">
        <v>772</v>
      </c>
      <c r="AL61" t="s">
        <v>773</v>
      </c>
      <c r="AM61" s="7" t="s">
        <v>726</v>
      </c>
      <c r="AN61" s="17"/>
      <c r="AO61" s="17" t="s">
        <v>692</v>
      </c>
      <c r="AP61" s="17" t="s">
        <v>799</v>
      </c>
      <c r="AQ61" s="17"/>
      <c r="AR61" s="17"/>
      <c r="AS61" s="18">
        <v>37774</v>
      </c>
      <c r="AT61" s="7">
        <v>14</v>
      </c>
      <c r="AU61" s="18">
        <v>27577</v>
      </c>
      <c r="AV61" s="7">
        <v>41</v>
      </c>
      <c r="AW61" t="s">
        <v>78</v>
      </c>
      <c r="AX61" s="18">
        <v>41427</v>
      </c>
      <c r="AY61" s="17"/>
      <c r="AZ61" s="18"/>
      <c r="BA61" s="18" t="s">
        <v>81</v>
      </c>
      <c r="BB61" s="17"/>
      <c r="BC61" s="18" t="b">
        <v>0</v>
      </c>
      <c r="BD61" s="18">
        <v>42825</v>
      </c>
      <c r="BE61" s="17" t="s">
        <v>82</v>
      </c>
      <c r="BF61" s="19"/>
      <c r="BG61" s="17"/>
      <c r="BH61" s="17"/>
    </row>
    <row r="62" spans="2:60" hidden="1">
      <c r="B62" s="7" t="s">
        <v>800</v>
      </c>
      <c r="C62" s="7" t="s">
        <v>801</v>
      </c>
      <c r="D62" t="s">
        <v>691</v>
      </c>
      <c r="E62" s="7" t="s">
        <v>100</v>
      </c>
      <c r="F62" s="7" t="s">
        <v>597</v>
      </c>
      <c r="G62" t="s">
        <v>692</v>
      </c>
      <c r="H62" s="7" t="s">
        <v>65</v>
      </c>
      <c r="I62" t="s">
        <v>66</v>
      </c>
      <c r="U62" s="17"/>
      <c r="Z62" s="7" t="s">
        <v>802</v>
      </c>
      <c r="AA62" s="7" t="s">
        <v>803</v>
      </c>
      <c r="AB62" t="s">
        <v>804</v>
      </c>
      <c r="AC62" t="s">
        <v>805</v>
      </c>
      <c r="AD62" t="s">
        <v>71</v>
      </c>
      <c r="AE62">
        <v>30</v>
      </c>
      <c r="AF62">
        <v>-23</v>
      </c>
      <c r="AG62">
        <v>7</v>
      </c>
      <c r="AH62" s="17"/>
      <c r="AI62" s="17"/>
      <c r="AJ62" s="18" t="s">
        <v>806</v>
      </c>
      <c r="AK62" s="7" t="s">
        <v>806</v>
      </c>
      <c r="AL62" t="s">
        <v>807</v>
      </c>
      <c r="AM62" s="7" t="s">
        <v>737</v>
      </c>
      <c r="AN62" s="17" t="s">
        <v>692</v>
      </c>
      <c r="AO62" s="17" t="s">
        <v>692</v>
      </c>
      <c r="AP62" s="17" t="s">
        <v>808</v>
      </c>
      <c r="AQ62" s="17" t="s">
        <v>809</v>
      </c>
      <c r="AR62" s="17" t="s">
        <v>810</v>
      </c>
      <c r="AS62" s="18">
        <v>39139</v>
      </c>
      <c r="AT62" s="7">
        <v>10</v>
      </c>
      <c r="AU62" s="18">
        <v>28086</v>
      </c>
      <c r="AV62" s="7">
        <v>40</v>
      </c>
      <c r="AW62" t="s">
        <v>78</v>
      </c>
      <c r="AX62" s="18">
        <v>42767</v>
      </c>
      <c r="AY62" s="17" t="s">
        <v>811</v>
      </c>
      <c r="AZ62" s="18" t="s">
        <v>80</v>
      </c>
      <c r="BA62" s="18" t="s">
        <v>81</v>
      </c>
      <c r="BB62" s="17"/>
      <c r="BC62" s="18" t="b">
        <v>0</v>
      </c>
      <c r="BD62" s="18">
        <v>42825</v>
      </c>
      <c r="BE62" s="17" t="s">
        <v>82</v>
      </c>
      <c r="BF62" s="19"/>
      <c r="BG62" s="17"/>
      <c r="BH62" s="17"/>
    </row>
    <row r="63" spans="2:60" hidden="1">
      <c r="B63" s="7" t="s">
        <v>812</v>
      </c>
      <c r="C63" s="7" t="s">
        <v>813</v>
      </c>
      <c r="D63" t="s">
        <v>691</v>
      </c>
      <c r="E63" s="7" t="s">
        <v>100</v>
      </c>
      <c r="F63" s="7" t="s">
        <v>597</v>
      </c>
      <c r="G63" t="s">
        <v>692</v>
      </c>
      <c r="H63" s="7" t="s">
        <v>65</v>
      </c>
      <c r="I63" t="s">
        <v>66</v>
      </c>
      <c r="U63" s="17"/>
      <c r="Z63" s="7" t="s">
        <v>814</v>
      </c>
      <c r="AA63" s="7" t="s">
        <v>815</v>
      </c>
      <c r="AB63" t="s">
        <v>286</v>
      </c>
      <c r="AC63" t="s">
        <v>816</v>
      </c>
      <c r="AD63" t="s">
        <v>71</v>
      </c>
      <c r="AE63">
        <v>30</v>
      </c>
      <c r="AF63">
        <v>-23</v>
      </c>
      <c r="AG63">
        <v>7</v>
      </c>
      <c r="AH63" s="17"/>
      <c r="AJ63" s="7" t="s">
        <v>817</v>
      </c>
      <c r="AK63" s="7" t="s">
        <v>817</v>
      </c>
      <c r="AL63" t="s">
        <v>818</v>
      </c>
      <c r="AM63" s="7" t="s">
        <v>737</v>
      </c>
      <c r="AN63" s="17"/>
      <c r="AO63" s="17" t="s">
        <v>692</v>
      </c>
      <c r="AP63" s="17" t="s">
        <v>819</v>
      </c>
      <c r="AQ63" s="17"/>
      <c r="AR63" s="17"/>
      <c r="AS63" s="18">
        <v>32874</v>
      </c>
      <c r="AT63" s="7">
        <v>27</v>
      </c>
      <c r="AU63" s="18">
        <v>25623</v>
      </c>
      <c r="AV63" s="7">
        <v>47</v>
      </c>
      <c r="AW63" t="s">
        <v>184</v>
      </c>
      <c r="AX63" s="18">
        <v>36161</v>
      </c>
      <c r="AY63" s="17"/>
      <c r="AZ63" s="18" t="s">
        <v>80</v>
      </c>
      <c r="BA63" s="18" t="s">
        <v>81</v>
      </c>
      <c r="BB63" s="17"/>
      <c r="BC63" s="18" t="b">
        <v>1</v>
      </c>
      <c r="BD63" s="18">
        <v>42825</v>
      </c>
      <c r="BE63" s="17" t="s">
        <v>82</v>
      </c>
      <c r="BF63" s="19" t="s">
        <v>116</v>
      </c>
      <c r="BG63" s="17"/>
      <c r="BH63" s="17"/>
    </row>
    <row r="64" spans="2:60" hidden="1">
      <c r="B64" s="7" t="s">
        <v>820</v>
      </c>
      <c r="C64" s="7" t="s">
        <v>821</v>
      </c>
      <c r="D64" t="s">
        <v>691</v>
      </c>
      <c r="E64" s="7" t="s">
        <v>100</v>
      </c>
      <c r="F64" s="7" t="s">
        <v>597</v>
      </c>
      <c r="G64" t="s">
        <v>692</v>
      </c>
      <c r="H64" s="7" t="s">
        <v>65</v>
      </c>
      <c r="I64" t="s">
        <v>66</v>
      </c>
      <c r="U64" s="17"/>
      <c r="Z64" s="7" t="s">
        <v>822</v>
      </c>
      <c r="AA64" s="7" t="s">
        <v>823</v>
      </c>
      <c r="AB64" t="s">
        <v>824</v>
      </c>
      <c r="AC64" t="s">
        <v>825</v>
      </c>
      <c r="AD64" t="s">
        <v>71</v>
      </c>
      <c r="AE64">
        <v>30</v>
      </c>
      <c r="AF64">
        <v>-23</v>
      </c>
      <c r="AG64">
        <v>7</v>
      </c>
      <c r="AH64" s="17"/>
      <c r="AJ64" s="7" t="s">
        <v>826</v>
      </c>
      <c r="AK64" s="7" t="s">
        <v>826</v>
      </c>
      <c r="AL64" t="s">
        <v>827</v>
      </c>
      <c r="AM64" s="7" t="s">
        <v>737</v>
      </c>
      <c r="AN64" s="17" t="s">
        <v>692</v>
      </c>
      <c r="AO64" s="17" t="s">
        <v>692</v>
      </c>
      <c r="AP64" s="17" t="s">
        <v>828</v>
      </c>
      <c r="AQ64" s="17" t="s">
        <v>829</v>
      </c>
      <c r="AR64" s="17" t="s">
        <v>830</v>
      </c>
      <c r="AS64" s="18">
        <v>32356</v>
      </c>
      <c r="AT64" s="7">
        <v>28</v>
      </c>
      <c r="AU64" s="18">
        <v>25022</v>
      </c>
      <c r="AV64" s="7">
        <v>48</v>
      </c>
      <c r="AW64" t="s">
        <v>205</v>
      </c>
      <c r="AX64" s="18">
        <v>41122</v>
      </c>
      <c r="AY64" s="17" t="s">
        <v>831</v>
      </c>
      <c r="AZ64" s="18" t="s">
        <v>80</v>
      </c>
      <c r="BA64" s="18" t="s">
        <v>98</v>
      </c>
      <c r="BB64" s="17"/>
      <c r="BC64" s="18" t="b">
        <v>1</v>
      </c>
      <c r="BD64" s="18">
        <v>42825</v>
      </c>
      <c r="BE64" s="17" t="s">
        <v>82</v>
      </c>
      <c r="BF64" s="19" t="s">
        <v>116</v>
      </c>
      <c r="BG64" s="17"/>
      <c r="BH64" s="17"/>
    </row>
    <row r="65" spans="2:60" hidden="1">
      <c r="B65" s="7" t="s">
        <v>832</v>
      </c>
      <c r="C65" s="7" t="s">
        <v>833</v>
      </c>
      <c r="D65" t="s">
        <v>691</v>
      </c>
      <c r="E65" s="7" t="s">
        <v>100</v>
      </c>
      <c r="F65" s="7" t="s">
        <v>597</v>
      </c>
      <c r="G65" t="s">
        <v>692</v>
      </c>
      <c r="H65" s="7" t="s">
        <v>65</v>
      </c>
      <c r="I65" t="s">
        <v>66</v>
      </c>
      <c r="K65" t="s">
        <v>102</v>
      </c>
      <c r="U65" s="17"/>
      <c r="Z65" s="7" t="s">
        <v>834</v>
      </c>
      <c r="AA65" s="7" t="s">
        <v>835</v>
      </c>
      <c r="AB65" t="s">
        <v>836</v>
      </c>
      <c r="AC65" t="s">
        <v>837</v>
      </c>
      <c r="AD65" t="s">
        <v>71</v>
      </c>
      <c r="AE65">
        <v>30</v>
      </c>
      <c r="AF65">
        <v>-23</v>
      </c>
      <c r="AG65">
        <v>7</v>
      </c>
      <c r="AH65" s="17"/>
      <c r="AJ65" s="7" t="s">
        <v>838</v>
      </c>
      <c r="AK65" s="7" t="s">
        <v>838</v>
      </c>
      <c r="AL65" t="s">
        <v>839</v>
      </c>
      <c r="AM65" s="7" t="s">
        <v>737</v>
      </c>
      <c r="AN65" s="17"/>
      <c r="AO65" s="17" t="s">
        <v>692</v>
      </c>
      <c r="AP65" s="17" t="s">
        <v>840</v>
      </c>
      <c r="AQ65" s="17" t="s">
        <v>841</v>
      </c>
      <c r="AR65" s="17" t="s">
        <v>842</v>
      </c>
      <c r="AS65" s="18">
        <v>37018</v>
      </c>
      <c r="AT65" s="7">
        <v>16</v>
      </c>
      <c r="AU65" s="18">
        <v>27983</v>
      </c>
      <c r="AV65" s="7">
        <v>40</v>
      </c>
      <c r="AW65" t="s">
        <v>96</v>
      </c>
      <c r="AX65" s="18">
        <v>41123</v>
      </c>
      <c r="AY65" s="17"/>
      <c r="AZ65" s="18" t="s">
        <v>80</v>
      </c>
      <c r="BA65" s="18" t="s">
        <v>98</v>
      </c>
      <c r="BB65" s="17"/>
      <c r="BC65" s="18" t="b">
        <v>1</v>
      </c>
      <c r="BD65" s="18">
        <v>42825</v>
      </c>
      <c r="BE65" s="17" t="s">
        <v>82</v>
      </c>
      <c r="BF65" s="19" t="s">
        <v>116</v>
      </c>
      <c r="BG65" s="17"/>
      <c r="BH65" s="17"/>
    </row>
    <row r="66" spans="2:60" hidden="1">
      <c r="B66" s="7" t="s">
        <v>843</v>
      </c>
      <c r="C66" s="7" t="s">
        <v>844</v>
      </c>
      <c r="D66" t="s">
        <v>691</v>
      </c>
      <c r="E66" s="7" t="s">
        <v>100</v>
      </c>
      <c r="F66" s="7" t="s">
        <v>597</v>
      </c>
      <c r="G66" t="s">
        <v>692</v>
      </c>
      <c r="H66" s="7" t="s">
        <v>65</v>
      </c>
      <c r="I66" t="s">
        <v>66</v>
      </c>
      <c r="U66" s="17"/>
      <c r="Z66" s="7" t="s">
        <v>845</v>
      </c>
      <c r="AA66" s="7" t="s">
        <v>846</v>
      </c>
      <c r="AB66" t="s">
        <v>847</v>
      </c>
      <c r="AC66" t="s">
        <v>848</v>
      </c>
      <c r="AD66" t="s">
        <v>71</v>
      </c>
      <c r="AE66">
        <v>30</v>
      </c>
      <c r="AF66">
        <v>-16</v>
      </c>
      <c r="AG66">
        <v>14</v>
      </c>
      <c r="AH66" s="17"/>
      <c r="AJ66" s="7" t="s">
        <v>849</v>
      </c>
      <c r="AK66" s="7" t="s">
        <v>849</v>
      </c>
      <c r="AL66" t="s">
        <v>850</v>
      </c>
      <c r="AM66" s="7" t="s">
        <v>737</v>
      </c>
      <c r="AN66" s="17"/>
      <c r="AO66" s="17" t="s">
        <v>692</v>
      </c>
      <c r="AP66" s="17" t="s">
        <v>851</v>
      </c>
      <c r="AQ66" s="17" t="s">
        <v>852</v>
      </c>
      <c r="AR66" s="17" t="s">
        <v>853</v>
      </c>
      <c r="AS66" s="18">
        <v>37316</v>
      </c>
      <c r="AT66" s="7">
        <v>15</v>
      </c>
      <c r="AU66" s="18">
        <v>24575</v>
      </c>
      <c r="AV66" s="7">
        <v>50</v>
      </c>
      <c r="AW66" t="s">
        <v>205</v>
      </c>
      <c r="AX66" s="18">
        <v>41852</v>
      </c>
      <c r="AY66" s="17" t="s">
        <v>854</v>
      </c>
      <c r="AZ66" s="18" t="s">
        <v>80</v>
      </c>
      <c r="BA66" s="18" t="s">
        <v>81</v>
      </c>
      <c r="BB66" s="17"/>
      <c r="BC66" s="18" t="b">
        <v>1</v>
      </c>
      <c r="BD66" s="18">
        <v>42825</v>
      </c>
      <c r="BE66" s="17" t="s">
        <v>82</v>
      </c>
      <c r="BF66" s="19" t="s">
        <v>116</v>
      </c>
      <c r="BG66" s="17"/>
      <c r="BH66" s="17"/>
    </row>
    <row r="67" spans="2:60" hidden="1">
      <c r="B67" s="7" t="s">
        <v>855</v>
      </c>
      <c r="C67" s="7" t="s">
        <v>856</v>
      </c>
      <c r="D67" t="s">
        <v>691</v>
      </c>
      <c r="E67" s="7" t="s">
        <v>100</v>
      </c>
      <c r="F67" s="7" t="s">
        <v>597</v>
      </c>
      <c r="G67" t="s">
        <v>692</v>
      </c>
      <c r="H67" s="7" t="s">
        <v>65</v>
      </c>
      <c r="I67" t="s">
        <v>66</v>
      </c>
      <c r="R67" s="8" t="s">
        <v>231</v>
      </c>
      <c r="U67" s="17"/>
      <c r="Z67" s="7" t="s">
        <v>857</v>
      </c>
      <c r="AA67" s="7" t="s">
        <v>858</v>
      </c>
      <c r="AB67" t="s">
        <v>859</v>
      </c>
      <c r="AC67" t="s">
        <v>860</v>
      </c>
      <c r="AD67" t="s">
        <v>71</v>
      </c>
      <c r="AE67">
        <v>30</v>
      </c>
      <c r="AF67">
        <v>-23</v>
      </c>
      <c r="AG67">
        <v>7</v>
      </c>
      <c r="AH67" s="17"/>
      <c r="AI67" s="17"/>
      <c r="AJ67" s="18" t="s">
        <v>756</v>
      </c>
      <c r="AK67" s="7" t="s">
        <v>756</v>
      </c>
      <c r="AL67" t="s">
        <v>757</v>
      </c>
      <c r="AM67" s="7" t="s">
        <v>737</v>
      </c>
      <c r="AN67" s="17"/>
      <c r="AO67" s="17" t="s">
        <v>692</v>
      </c>
      <c r="AP67" s="17" t="s">
        <v>861</v>
      </c>
      <c r="AQ67" s="17"/>
      <c r="AR67" s="17"/>
      <c r="AS67" s="18">
        <v>37348</v>
      </c>
      <c r="AT67" s="7">
        <v>15</v>
      </c>
      <c r="AU67" s="18">
        <v>28091</v>
      </c>
      <c r="AV67" s="7">
        <v>40</v>
      </c>
      <c r="AW67" t="s">
        <v>78</v>
      </c>
      <c r="AX67" s="18">
        <v>41001</v>
      </c>
      <c r="AY67" s="17"/>
      <c r="AZ67" s="18" t="s">
        <v>80</v>
      </c>
      <c r="BA67" s="18" t="s">
        <v>81</v>
      </c>
      <c r="BB67" s="17"/>
      <c r="BC67" s="18" t="b">
        <v>0</v>
      </c>
      <c r="BD67" s="18">
        <v>42825</v>
      </c>
      <c r="BE67" s="17" t="s">
        <v>82</v>
      </c>
      <c r="BF67" s="19" t="s">
        <v>116</v>
      </c>
      <c r="BG67" s="17"/>
      <c r="BH67" s="17"/>
    </row>
    <row r="68" spans="2:60" hidden="1">
      <c r="B68" s="7" t="s">
        <v>862</v>
      </c>
      <c r="C68" s="7" t="s">
        <v>863</v>
      </c>
      <c r="D68" t="s">
        <v>864</v>
      </c>
      <c r="E68" s="7" t="s">
        <v>100</v>
      </c>
      <c r="F68" s="7" t="s">
        <v>865</v>
      </c>
      <c r="G68" t="s">
        <v>864</v>
      </c>
      <c r="H68" s="7" t="s">
        <v>243</v>
      </c>
      <c r="I68" t="s">
        <v>244</v>
      </c>
      <c r="K68" t="s">
        <v>102</v>
      </c>
      <c r="U68" s="17"/>
      <c r="Z68" s="7" t="s">
        <v>866</v>
      </c>
      <c r="AA68" s="7" t="s">
        <v>867</v>
      </c>
      <c r="AB68" t="s">
        <v>868</v>
      </c>
      <c r="AC68" t="s">
        <v>869</v>
      </c>
      <c r="AD68" t="s">
        <v>71</v>
      </c>
      <c r="AE68">
        <v>15</v>
      </c>
      <c r="AF68">
        <v>-8</v>
      </c>
      <c r="AG68">
        <v>7</v>
      </c>
      <c r="AH68" s="17"/>
      <c r="AJ68" s="7" t="s">
        <v>870</v>
      </c>
      <c r="AK68" s="7" t="s">
        <v>870</v>
      </c>
      <c r="AL68" t="s">
        <v>871</v>
      </c>
      <c r="AM68" s="7" t="s">
        <v>251</v>
      </c>
      <c r="AN68" s="17" t="s">
        <v>872</v>
      </c>
      <c r="AO68" s="17" t="s">
        <v>241</v>
      </c>
      <c r="AP68" s="17" t="s">
        <v>873</v>
      </c>
      <c r="AQ68" s="17"/>
      <c r="AR68" s="17" t="s">
        <v>874</v>
      </c>
      <c r="AS68" s="18">
        <v>37671</v>
      </c>
      <c r="AT68" s="7">
        <v>14</v>
      </c>
      <c r="AU68" s="18">
        <v>27595</v>
      </c>
      <c r="AV68" s="7">
        <v>41</v>
      </c>
      <c r="AW68" t="s">
        <v>161</v>
      </c>
      <c r="AX68" s="18">
        <v>41122</v>
      </c>
      <c r="AY68" s="17" t="s">
        <v>875</v>
      </c>
      <c r="AZ68" s="18" t="s">
        <v>80</v>
      </c>
      <c r="BA68" s="18" t="s">
        <v>98</v>
      </c>
      <c r="BB68" s="17"/>
      <c r="BC68" s="18" t="b">
        <v>0</v>
      </c>
      <c r="BD68" s="18">
        <v>42825</v>
      </c>
      <c r="BE68" s="17" t="s">
        <v>82</v>
      </c>
      <c r="BF68" s="19" t="s">
        <v>116</v>
      </c>
      <c r="BG68" s="17"/>
      <c r="BH68" s="17"/>
    </row>
    <row r="69" spans="2:60" hidden="1">
      <c r="C69" s="7" t="s">
        <v>876</v>
      </c>
      <c r="D69" t="s">
        <v>877</v>
      </c>
      <c r="E69" s="7" t="s">
        <v>100</v>
      </c>
      <c r="F69" s="7" t="s">
        <v>878</v>
      </c>
      <c r="G69" t="s">
        <v>877</v>
      </c>
      <c r="H69" s="7" t="s">
        <v>507</v>
      </c>
      <c r="I69" t="s">
        <v>508</v>
      </c>
      <c r="K69" t="s">
        <v>102</v>
      </c>
      <c r="U69" s="17"/>
      <c r="Z69" s="7" t="s">
        <v>879</v>
      </c>
      <c r="AA69" s="7" t="s">
        <v>880</v>
      </c>
      <c r="AB69" t="s">
        <v>881</v>
      </c>
      <c r="AC69" t="s">
        <v>882</v>
      </c>
      <c r="AD69" t="s">
        <v>71</v>
      </c>
      <c r="AE69">
        <v>15</v>
      </c>
      <c r="AF69">
        <v>-8</v>
      </c>
      <c r="AG69">
        <v>7</v>
      </c>
      <c r="AH69" s="17"/>
      <c r="AJ69" s="7" t="s">
        <v>883</v>
      </c>
      <c r="AK69" s="7" t="s">
        <v>883</v>
      </c>
      <c r="AL69" t="s">
        <v>884</v>
      </c>
      <c r="AM69" s="7" t="s">
        <v>518</v>
      </c>
      <c r="AN69" s="17" t="s">
        <v>877</v>
      </c>
      <c r="AO69" s="17" t="s">
        <v>877</v>
      </c>
      <c r="AP69" s="17" t="s">
        <v>885</v>
      </c>
      <c r="AQ69" s="17"/>
      <c r="AR69" s="17"/>
      <c r="AS69" s="18">
        <v>38306</v>
      </c>
      <c r="AT69" s="7">
        <v>12</v>
      </c>
      <c r="AU69" s="18">
        <v>28654</v>
      </c>
      <c r="AV69" s="7">
        <v>39</v>
      </c>
      <c r="AW69" t="s">
        <v>78</v>
      </c>
      <c r="AX69" s="18">
        <v>40940</v>
      </c>
      <c r="AY69" s="17"/>
      <c r="AZ69" s="18" t="s">
        <v>80</v>
      </c>
      <c r="BA69" s="18" t="s">
        <v>81</v>
      </c>
      <c r="BB69" s="17"/>
      <c r="BC69" s="18" t="b">
        <v>1</v>
      </c>
      <c r="BD69" s="18">
        <v>42825</v>
      </c>
      <c r="BE69" s="17" t="s">
        <v>82</v>
      </c>
      <c r="BF69" s="19" t="s">
        <v>886</v>
      </c>
      <c r="BG69" s="17"/>
      <c r="BH69" s="17"/>
    </row>
    <row r="70" spans="2:60">
      <c r="B70" s="7" t="s">
        <v>887</v>
      </c>
      <c r="C70" s="7" t="s">
        <v>888</v>
      </c>
      <c r="D70" t="s">
        <v>889</v>
      </c>
      <c r="E70" s="7" t="s">
        <v>100</v>
      </c>
      <c r="F70" s="7" t="s">
        <v>890</v>
      </c>
      <c r="G70" t="s">
        <v>889</v>
      </c>
      <c r="H70" s="7" t="s">
        <v>490</v>
      </c>
      <c r="I70" t="s">
        <v>891</v>
      </c>
      <c r="N70" s="7" t="s">
        <v>892</v>
      </c>
      <c r="O70" t="s">
        <v>893</v>
      </c>
      <c r="U70" s="17"/>
      <c r="Z70" s="7" t="s">
        <v>894</v>
      </c>
      <c r="AA70" s="7" t="s">
        <v>895</v>
      </c>
      <c r="AB70" t="s">
        <v>896</v>
      </c>
      <c r="AC70" t="s">
        <v>897</v>
      </c>
      <c r="AD70" t="s">
        <v>71</v>
      </c>
      <c r="AE70">
        <v>20</v>
      </c>
      <c r="AF70">
        <v>110</v>
      </c>
      <c r="AG70">
        <v>130</v>
      </c>
      <c r="AH70" s="17"/>
      <c r="AJ70" s="7" t="s">
        <v>109</v>
      </c>
      <c r="AK70" s="7" t="s">
        <v>898</v>
      </c>
      <c r="AL70" t="s">
        <v>899</v>
      </c>
      <c r="AM70" s="7" t="s">
        <v>900</v>
      </c>
      <c r="AN70" s="17" t="s">
        <v>901</v>
      </c>
      <c r="AO70" s="17" t="s">
        <v>889</v>
      </c>
      <c r="AP70" s="17" t="s">
        <v>902</v>
      </c>
      <c r="AQ70" s="17"/>
      <c r="AR70" s="17" t="s">
        <v>903</v>
      </c>
      <c r="AS70" s="18">
        <v>32884</v>
      </c>
      <c r="AT70" s="7">
        <v>27</v>
      </c>
      <c r="AU70" s="18">
        <v>23250</v>
      </c>
      <c r="AV70" s="7">
        <v>53</v>
      </c>
      <c r="AW70" t="s">
        <v>184</v>
      </c>
      <c r="AX70" s="18">
        <v>36526</v>
      </c>
      <c r="AY70" s="17" t="s">
        <v>904</v>
      </c>
      <c r="AZ70" s="18" t="s">
        <v>80</v>
      </c>
      <c r="BA70" s="18" t="s">
        <v>98</v>
      </c>
      <c r="BB70" s="17"/>
      <c r="BC70" s="18" t="b">
        <v>1</v>
      </c>
      <c r="BD70" s="18">
        <v>42825</v>
      </c>
      <c r="BE70" s="17" t="s">
        <v>82</v>
      </c>
      <c r="BF70" s="19" t="s">
        <v>116</v>
      </c>
      <c r="BG70" s="17"/>
      <c r="BH70" s="17" t="s">
        <v>905</v>
      </c>
    </row>
    <row r="71" spans="2:60" hidden="1">
      <c r="B71" s="7" t="s">
        <v>887</v>
      </c>
      <c r="C71" s="7" t="s">
        <v>888</v>
      </c>
      <c r="D71" t="s">
        <v>889</v>
      </c>
      <c r="E71" s="7" t="s">
        <v>524</v>
      </c>
      <c r="F71" s="7" t="s">
        <v>890</v>
      </c>
      <c r="G71" t="s">
        <v>889</v>
      </c>
      <c r="H71" s="7" t="s">
        <v>490</v>
      </c>
      <c r="I71" t="s">
        <v>891</v>
      </c>
      <c r="K71" t="s">
        <v>102</v>
      </c>
      <c r="U71" s="17"/>
      <c r="Z71" s="7" t="s">
        <v>906</v>
      </c>
      <c r="AA71" s="7" t="s">
        <v>907</v>
      </c>
      <c r="AB71" t="s">
        <v>908</v>
      </c>
      <c r="AC71" t="s">
        <v>909</v>
      </c>
      <c r="AD71" t="s">
        <v>71</v>
      </c>
      <c r="AE71">
        <v>15</v>
      </c>
      <c r="AF71">
        <v>-8</v>
      </c>
      <c r="AG71">
        <v>7</v>
      </c>
      <c r="AH71" s="17"/>
      <c r="AJ71" s="7" t="s">
        <v>910</v>
      </c>
      <c r="AK71" s="7" t="s">
        <v>911</v>
      </c>
      <c r="AL71" t="s">
        <v>912</v>
      </c>
      <c r="AM71" s="7" t="s">
        <v>911</v>
      </c>
      <c r="AN71" s="17" t="s">
        <v>913</v>
      </c>
      <c r="AO71" s="17" t="s">
        <v>889</v>
      </c>
      <c r="AP71" s="17" t="s">
        <v>914</v>
      </c>
      <c r="AQ71" s="17"/>
      <c r="AR71" s="17" t="s">
        <v>915</v>
      </c>
      <c r="AS71" s="18">
        <v>39272</v>
      </c>
      <c r="AT71" s="7">
        <v>9</v>
      </c>
      <c r="AU71" s="18">
        <v>29402</v>
      </c>
      <c r="AV71" s="7">
        <v>36</v>
      </c>
      <c r="AW71" t="s">
        <v>916</v>
      </c>
      <c r="AX71" s="18">
        <v>40733</v>
      </c>
      <c r="AY71" s="17" t="s">
        <v>917</v>
      </c>
      <c r="AZ71" s="18" t="s">
        <v>80</v>
      </c>
      <c r="BA71" s="18" t="s">
        <v>81</v>
      </c>
      <c r="BB71" s="17"/>
      <c r="BC71" s="18" t="b">
        <v>0</v>
      </c>
      <c r="BD71" s="18">
        <v>42825</v>
      </c>
      <c r="BE71" s="17" t="s">
        <v>82</v>
      </c>
      <c r="BF71" s="19" t="s">
        <v>116</v>
      </c>
      <c r="BG71" s="17"/>
      <c r="BH71" s="17"/>
    </row>
    <row r="72" spans="2:60" hidden="1">
      <c r="B72" s="7" t="s">
        <v>918</v>
      </c>
      <c r="C72" s="7" t="s">
        <v>919</v>
      </c>
      <c r="D72" t="s">
        <v>889</v>
      </c>
      <c r="E72" s="7" t="s">
        <v>100</v>
      </c>
      <c r="F72" s="7" t="s">
        <v>890</v>
      </c>
      <c r="G72" t="s">
        <v>889</v>
      </c>
      <c r="H72" s="7" t="s">
        <v>490</v>
      </c>
      <c r="I72" t="s">
        <v>891</v>
      </c>
      <c r="U72" s="17"/>
      <c r="Z72" s="7" t="s">
        <v>920</v>
      </c>
      <c r="AA72" s="7" t="s">
        <v>921</v>
      </c>
      <c r="AB72" t="s">
        <v>922</v>
      </c>
      <c r="AC72" t="s">
        <v>923</v>
      </c>
      <c r="AD72" t="s">
        <v>71</v>
      </c>
      <c r="AE72">
        <v>20</v>
      </c>
      <c r="AF72">
        <v>-13</v>
      </c>
      <c r="AG72">
        <v>7</v>
      </c>
      <c r="AH72" s="17"/>
      <c r="AI72" s="17"/>
      <c r="AJ72" s="18" t="s">
        <v>924</v>
      </c>
      <c r="AK72" s="7" t="s">
        <v>924</v>
      </c>
      <c r="AL72" t="s">
        <v>925</v>
      </c>
      <c r="AM72" s="7" t="s">
        <v>900</v>
      </c>
      <c r="AN72" s="17" t="s">
        <v>926</v>
      </c>
      <c r="AO72" s="17" t="s">
        <v>889</v>
      </c>
      <c r="AP72" s="17" t="s">
        <v>927</v>
      </c>
      <c r="AQ72" s="17"/>
      <c r="AR72" s="17" t="s">
        <v>928</v>
      </c>
      <c r="AS72" s="18">
        <v>37432</v>
      </c>
      <c r="AT72" s="7">
        <v>14</v>
      </c>
      <c r="AU72" s="18">
        <v>27632</v>
      </c>
      <c r="AV72" s="7">
        <v>41</v>
      </c>
      <c r="AW72" t="s">
        <v>184</v>
      </c>
      <c r="AX72" s="18">
        <v>41244</v>
      </c>
      <c r="AY72" s="17" t="s">
        <v>929</v>
      </c>
      <c r="AZ72" s="18" t="s">
        <v>80</v>
      </c>
      <c r="BA72" s="18" t="s">
        <v>81</v>
      </c>
      <c r="BB72" s="17"/>
      <c r="BC72" s="18" t="b">
        <v>0</v>
      </c>
      <c r="BD72" s="18">
        <v>42825</v>
      </c>
      <c r="BE72" s="17" t="s">
        <v>82</v>
      </c>
      <c r="BF72" s="19" t="s">
        <v>116</v>
      </c>
      <c r="BG72" s="17"/>
      <c r="BH72" s="17"/>
    </row>
    <row r="73" spans="2:60" hidden="1">
      <c r="B73" s="7" t="s">
        <v>918</v>
      </c>
      <c r="C73" s="7" t="s">
        <v>919</v>
      </c>
      <c r="D73" t="s">
        <v>889</v>
      </c>
      <c r="E73" s="7" t="s">
        <v>524</v>
      </c>
      <c r="F73" s="7" t="s">
        <v>890</v>
      </c>
      <c r="G73" t="s">
        <v>889</v>
      </c>
      <c r="H73" s="7" t="s">
        <v>490</v>
      </c>
      <c r="I73" t="s">
        <v>891</v>
      </c>
      <c r="U73" s="17"/>
      <c r="Z73" s="7" t="s">
        <v>930</v>
      </c>
      <c r="AA73" s="7" t="s">
        <v>931</v>
      </c>
      <c r="AB73" t="s">
        <v>932</v>
      </c>
      <c r="AC73" t="s">
        <v>933</v>
      </c>
      <c r="AD73" t="s">
        <v>71</v>
      </c>
      <c r="AE73">
        <v>15</v>
      </c>
      <c r="AF73">
        <v>-8</v>
      </c>
      <c r="AG73">
        <v>7</v>
      </c>
      <c r="AH73" s="17"/>
      <c r="AJ73" s="7" t="s">
        <v>934</v>
      </c>
      <c r="AK73" s="7" t="s">
        <v>911</v>
      </c>
      <c r="AL73" t="s">
        <v>912</v>
      </c>
      <c r="AM73" s="7" t="s">
        <v>911</v>
      </c>
      <c r="AN73" s="17" t="s">
        <v>901</v>
      </c>
      <c r="AO73" s="17" t="s">
        <v>889</v>
      </c>
      <c r="AP73" s="17" t="s">
        <v>935</v>
      </c>
      <c r="AQ73" s="17"/>
      <c r="AR73" s="17" t="s">
        <v>936</v>
      </c>
      <c r="AS73" s="18">
        <v>37167</v>
      </c>
      <c r="AT73" s="7">
        <v>15</v>
      </c>
      <c r="AU73" s="18">
        <v>28471</v>
      </c>
      <c r="AV73" s="7">
        <v>39</v>
      </c>
      <c r="AW73" t="s">
        <v>78</v>
      </c>
      <c r="AX73" s="18">
        <v>40819</v>
      </c>
      <c r="AY73" s="17" t="s">
        <v>937</v>
      </c>
      <c r="AZ73" s="18" t="s">
        <v>80</v>
      </c>
      <c r="BA73" s="18" t="s">
        <v>81</v>
      </c>
      <c r="BB73" s="17"/>
      <c r="BC73" s="18" t="b">
        <v>0</v>
      </c>
      <c r="BD73" s="18">
        <v>42825</v>
      </c>
      <c r="BE73" s="17" t="s">
        <v>82</v>
      </c>
      <c r="BF73" s="19" t="s">
        <v>116</v>
      </c>
      <c r="BG73" s="17"/>
      <c r="BH73" s="17" t="s">
        <v>905</v>
      </c>
    </row>
    <row r="74" spans="2:60" hidden="1">
      <c r="B74" s="7" t="s">
        <v>938</v>
      </c>
      <c r="C74" s="7" t="s">
        <v>939</v>
      </c>
      <c r="D74" t="s">
        <v>889</v>
      </c>
      <c r="E74" s="7" t="s">
        <v>100</v>
      </c>
      <c r="F74" s="7" t="s">
        <v>890</v>
      </c>
      <c r="G74" t="s">
        <v>889</v>
      </c>
      <c r="H74" s="7" t="s">
        <v>490</v>
      </c>
      <c r="I74" t="s">
        <v>891</v>
      </c>
      <c r="K74" t="s">
        <v>102</v>
      </c>
      <c r="U74" s="17"/>
      <c r="Z74" s="7" t="s">
        <v>940</v>
      </c>
      <c r="AA74" s="7" t="s">
        <v>941</v>
      </c>
      <c r="AB74" t="s">
        <v>942</v>
      </c>
      <c r="AC74" t="s">
        <v>943</v>
      </c>
      <c r="AD74" t="s">
        <v>71</v>
      </c>
      <c r="AE74">
        <v>20</v>
      </c>
      <c r="AF74">
        <v>-13</v>
      </c>
      <c r="AG74">
        <v>7</v>
      </c>
      <c r="AH74" s="17"/>
      <c r="AJ74" s="7" t="s">
        <v>944</v>
      </c>
      <c r="AK74" s="7" t="s">
        <v>944</v>
      </c>
      <c r="AL74" t="s">
        <v>945</v>
      </c>
      <c r="AM74" s="7" t="s">
        <v>900</v>
      </c>
      <c r="AN74" s="17" t="s">
        <v>946</v>
      </c>
      <c r="AO74" s="17" t="s">
        <v>889</v>
      </c>
      <c r="AP74" s="17" t="s">
        <v>947</v>
      </c>
      <c r="AQ74" s="17"/>
      <c r="AR74" s="17" t="s">
        <v>948</v>
      </c>
      <c r="AS74" s="18">
        <v>31720</v>
      </c>
      <c r="AT74" s="7">
        <v>30</v>
      </c>
      <c r="AU74" s="18">
        <v>25217</v>
      </c>
      <c r="AV74" s="7">
        <v>48</v>
      </c>
      <c r="AW74" t="s">
        <v>184</v>
      </c>
      <c r="AX74" s="18">
        <v>38657</v>
      </c>
      <c r="AY74" s="17" t="s">
        <v>949</v>
      </c>
      <c r="AZ74" s="18" t="s">
        <v>80</v>
      </c>
      <c r="BA74" s="18" t="s">
        <v>98</v>
      </c>
      <c r="BB74" s="17"/>
      <c r="BC74" s="18" t="b">
        <v>1</v>
      </c>
      <c r="BD74" s="18">
        <v>42825</v>
      </c>
      <c r="BE74" s="17" t="s">
        <v>82</v>
      </c>
      <c r="BF74" s="19" t="s">
        <v>116</v>
      </c>
      <c r="BG74" s="17"/>
      <c r="BH74" s="17"/>
    </row>
    <row r="75" spans="2:60" hidden="1">
      <c r="B75" s="7" t="s">
        <v>938</v>
      </c>
      <c r="C75" s="7" t="s">
        <v>939</v>
      </c>
      <c r="D75" t="s">
        <v>889</v>
      </c>
      <c r="E75" s="7" t="s">
        <v>524</v>
      </c>
      <c r="F75" s="7" t="s">
        <v>890</v>
      </c>
      <c r="G75" t="s">
        <v>889</v>
      </c>
      <c r="H75" s="7" t="s">
        <v>490</v>
      </c>
      <c r="I75" t="s">
        <v>891</v>
      </c>
      <c r="U75" s="17"/>
      <c r="Z75" s="7" t="s">
        <v>950</v>
      </c>
      <c r="AA75" s="7" t="s">
        <v>951</v>
      </c>
      <c r="AB75" t="s">
        <v>952</v>
      </c>
      <c r="AC75" t="s">
        <v>953</v>
      </c>
      <c r="AD75" t="s">
        <v>71</v>
      </c>
      <c r="AE75">
        <v>15</v>
      </c>
      <c r="AF75">
        <v>-8</v>
      </c>
      <c r="AG75">
        <v>7</v>
      </c>
      <c r="AH75" s="17"/>
      <c r="AI75" s="17"/>
      <c r="AJ75" s="18" t="s">
        <v>954</v>
      </c>
      <c r="AK75" s="7" t="s">
        <v>911</v>
      </c>
      <c r="AL75" t="s">
        <v>912</v>
      </c>
      <c r="AM75" s="7" t="s">
        <v>911</v>
      </c>
      <c r="AN75" s="17" t="s">
        <v>889</v>
      </c>
      <c r="AO75" s="17" t="s">
        <v>889</v>
      </c>
      <c r="AP75" s="17" t="s">
        <v>955</v>
      </c>
      <c r="AQ75" s="17" t="s">
        <v>956</v>
      </c>
      <c r="AR75" s="17" t="s">
        <v>957</v>
      </c>
      <c r="AS75" s="18">
        <v>38534</v>
      </c>
      <c r="AT75" s="7">
        <v>11</v>
      </c>
      <c r="AU75" s="18">
        <v>29304</v>
      </c>
      <c r="AV75" s="7">
        <v>37</v>
      </c>
      <c r="AW75" t="s">
        <v>184</v>
      </c>
      <c r="AX75" s="18">
        <v>42705</v>
      </c>
      <c r="AY75" s="17" t="s">
        <v>958</v>
      </c>
      <c r="AZ75" s="18" t="s">
        <v>80</v>
      </c>
      <c r="BA75" s="18" t="s">
        <v>81</v>
      </c>
      <c r="BB75" s="17"/>
      <c r="BC75" s="18" t="b">
        <v>0</v>
      </c>
      <c r="BD75" s="18">
        <v>42825</v>
      </c>
      <c r="BE75" s="17" t="s">
        <v>82</v>
      </c>
      <c r="BF75" s="19" t="s">
        <v>116</v>
      </c>
      <c r="BG75" s="17"/>
      <c r="BH75" s="17"/>
    </row>
    <row r="76" spans="2:60" hidden="1">
      <c r="B76" s="7" t="s">
        <v>959</v>
      </c>
      <c r="C76" s="7" t="s">
        <v>960</v>
      </c>
      <c r="D76" t="s">
        <v>889</v>
      </c>
      <c r="E76" s="7" t="s">
        <v>100</v>
      </c>
      <c r="F76" s="7" t="s">
        <v>890</v>
      </c>
      <c r="G76" t="s">
        <v>889</v>
      </c>
      <c r="H76" s="7" t="s">
        <v>490</v>
      </c>
      <c r="I76" t="s">
        <v>891</v>
      </c>
      <c r="K76" t="s">
        <v>102</v>
      </c>
      <c r="U76" s="17"/>
      <c r="Z76" s="7" t="s">
        <v>961</v>
      </c>
      <c r="AA76" s="7" t="s">
        <v>962</v>
      </c>
      <c r="AB76" t="s">
        <v>963</v>
      </c>
      <c r="AC76" t="s">
        <v>964</v>
      </c>
      <c r="AD76" t="s">
        <v>71</v>
      </c>
      <c r="AE76">
        <v>20</v>
      </c>
      <c r="AF76">
        <v>-13</v>
      </c>
      <c r="AG76">
        <v>7</v>
      </c>
      <c r="AH76" s="17"/>
      <c r="AJ76" s="7" t="s">
        <v>965</v>
      </c>
      <c r="AK76" s="7" t="s">
        <v>898</v>
      </c>
      <c r="AL76" t="s">
        <v>899</v>
      </c>
      <c r="AM76" s="7" t="s">
        <v>900</v>
      </c>
      <c r="AN76" s="17" t="s">
        <v>901</v>
      </c>
      <c r="AO76" s="17" t="s">
        <v>889</v>
      </c>
      <c r="AP76" s="17" t="s">
        <v>966</v>
      </c>
      <c r="AQ76" s="17" t="s">
        <v>967</v>
      </c>
      <c r="AR76" s="17" t="s">
        <v>968</v>
      </c>
      <c r="AS76" s="18">
        <v>35111</v>
      </c>
      <c r="AT76" s="7">
        <v>21</v>
      </c>
      <c r="AU76" s="18">
        <v>26873</v>
      </c>
      <c r="AV76" s="7">
        <v>43</v>
      </c>
      <c r="AW76" t="s">
        <v>184</v>
      </c>
      <c r="AX76" s="18">
        <v>40010</v>
      </c>
      <c r="AY76" s="17" t="s">
        <v>969</v>
      </c>
      <c r="AZ76" s="18" t="s">
        <v>80</v>
      </c>
      <c r="BA76" s="18" t="s">
        <v>81</v>
      </c>
      <c r="BB76" s="17"/>
      <c r="BC76" s="18" t="b">
        <v>0</v>
      </c>
      <c r="BD76" s="18">
        <v>42825</v>
      </c>
      <c r="BE76" s="17" t="s">
        <v>82</v>
      </c>
      <c r="BF76" s="19" t="s">
        <v>116</v>
      </c>
      <c r="BG76" s="17"/>
      <c r="BH76" s="17" t="s">
        <v>905</v>
      </c>
    </row>
    <row r="77" spans="2:60" hidden="1">
      <c r="B77" s="7" t="s">
        <v>970</v>
      </c>
      <c r="C77" s="7" t="s">
        <v>971</v>
      </c>
      <c r="D77" t="s">
        <v>889</v>
      </c>
      <c r="E77" s="7" t="s">
        <v>100</v>
      </c>
      <c r="F77" s="7" t="s">
        <v>890</v>
      </c>
      <c r="G77" t="s">
        <v>889</v>
      </c>
      <c r="H77" s="7" t="s">
        <v>490</v>
      </c>
      <c r="I77" t="s">
        <v>891</v>
      </c>
      <c r="U77" s="17"/>
      <c r="Z77" s="7" t="s">
        <v>972</v>
      </c>
      <c r="AA77" s="7" t="s">
        <v>973</v>
      </c>
      <c r="AB77" t="s">
        <v>974</v>
      </c>
      <c r="AC77" t="s">
        <v>975</v>
      </c>
      <c r="AD77" t="s">
        <v>71</v>
      </c>
      <c r="AE77">
        <v>20</v>
      </c>
      <c r="AF77">
        <v>-6</v>
      </c>
      <c r="AG77">
        <v>14</v>
      </c>
      <c r="AH77" s="17"/>
      <c r="AJ77" s="7" t="s">
        <v>976</v>
      </c>
      <c r="AK77" s="7" t="s">
        <v>976</v>
      </c>
      <c r="AL77" t="s">
        <v>977</v>
      </c>
      <c r="AM77" s="7" t="s">
        <v>900</v>
      </c>
      <c r="AN77" s="17" t="s">
        <v>978</v>
      </c>
      <c r="AO77" s="17" t="s">
        <v>889</v>
      </c>
      <c r="AP77" s="17" t="s">
        <v>979</v>
      </c>
      <c r="AQ77" s="17"/>
      <c r="AR77" s="17"/>
      <c r="AS77" s="18">
        <v>35711</v>
      </c>
      <c r="AT77" s="7">
        <v>19</v>
      </c>
      <c r="AU77" s="18">
        <v>26315</v>
      </c>
      <c r="AV77" s="7">
        <v>45</v>
      </c>
      <c r="AW77" t="s">
        <v>184</v>
      </c>
      <c r="AX77" s="18">
        <v>40909</v>
      </c>
      <c r="AY77" s="17" t="s">
        <v>980</v>
      </c>
      <c r="AZ77" s="18" t="s">
        <v>80</v>
      </c>
      <c r="BA77" s="18" t="s">
        <v>98</v>
      </c>
      <c r="BB77" s="17"/>
      <c r="BC77" s="18" t="b">
        <v>0</v>
      </c>
      <c r="BD77" s="18">
        <v>42825</v>
      </c>
      <c r="BE77" s="17" t="s">
        <v>82</v>
      </c>
      <c r="BF77" s="19" t="s">
        <v>116</v>
      </c>
      <c r="BG77" s="17"/>
      <c r="BH77" s="17" t="s">
        <v>905</v>
      </c>
    </row>
    <row r="78" spans="2:60" hidden="1">
      <c r="B78" s="7" t="s">
        <v>981</v>
      </c>
      <c r="C78" s="7" t="s">
        <v>982</v>
      </c>
      <c r="D78" t="s">
        <v>983</v>
      </c>
      <c r="E78" s="7" t="s">
        <v>100</v>
      </c>
      <c r="F78" s="7" t="s">
        <v>651</v>
      </c>
      <c r="G78" t="s">
        <v>983</v>
      </c>
      <c r="H78" s="7" t="s">
        <v>259</v>
      </c>
      <c r="I78" t="s">
        <v>260</v>
      </c>
      <c r="K78" t="s">
        <v>102</v>
      </c>
      <c r="S78" t="s">
        <v>984</v>
      </c>
      <c r="U78" s="17"/>
      <c r="Z78" s="7" t="s">
        <v>985</v>
      </c>
      <c r="AA78" s="7" t="s">
        <v>986</v>
      </c>
      <c r="AB78" t="s">
        <v>987</v>
      </c>
      <c r="AC78" t="s">
        <v>988</v>
      </c>
      <c r="AD78" t="s">
        <v>71</v>
      </c>
      <c r="AE78">
        <v>15</v>
      </c>
      <c r="AF78">
        <v>-1</v>
      </c>
      <c r="AG78">
        <v>14</v>
      </c>
      <c r="AH78" s="17"/>
      <c r="AJ78" s="7" t="s">
        <v>989</v>
      </c>
      <c r="AK78" s="7" t="s">
        <v>989</v>
      </c>
      <c r="AL78" t="s">
        <v>990</v>
      </c>
      <c r="AM78" s="7" t="s">
        <v>318</v>
      </c>
      <c r="AN78" s="17" t="s">
        <v>983</v>
      </c>
      <c r="AO78" s="17" t="s">
        <v>983</v>
      </c>
      <c r="AP78" s="17" t="s">
        <v>991</v>
      </c>
      <c r="AQ78" s="17"/>
      <c r="AR78" s="17"/>
      <c r="AS78" s="18">
        <v>37655</v>
      </c>
      <c r="AT78" s="7">
        <v>14</v>
      </c>
      <c r="AU78" s="18">
        <v>28484</v>
      </c>
      <c r="AV78" s="7">
        <v>39</v>
      </c>
      <c r="AW78" t="s">
        <v>96</v>
      </c>
      <c r="AX78" s="18">
        <v>39995</v>
      </c>
      <c r="AY78" s="17" t="s">
        <v>992</v>
      </c>
      <c r="AZ78" s="18" t="s">
        <v>80</v>
      </c>
      <c r="BA78" s="18" t="s">
        <v>81</v>
      </c>
      <c r="BB78" s="17"/>
      <c r="BC78" s="18" t="b">
        <v>1</v>
      </c>
      <c r="BD78" s="18">
        <v>42825</v>
      </c>
      <c r="BE78" s="17" t="s">
        <v>82</v>
      </c>
      <c r="BF78" s="19" t="s">
        <v>993</v>
      </c>
      <c r="BG78" s="17"/>
      <c r="BH78" s="17"/>
    </row>
    <row r="79" spans="2:60" hidden="1">
      <c r="B79" s="7" t="s">
        <v>994</v>
      </c>
      <c r="C79" s="7" t="s">
        <v>995</v>
      </c>
      <c r="D79" t="s">
        <v>983</v>
      </c>
      <c r="E79" s="7" t="s">
        <v>100</v>
      </c>
      <c r="F79" s="7" t="s">
        <v>651</v>
      </c>
      <c r="G79" t="s">
        <v>983</v>
      </c>
      <c r="H79" s="7" t="s">
        <v>259</v>
      </c>
      <c r="I79" t="s">
        <v>260</v>
      </c>
      <c r="K79" t="s">
        <v>102</v>
      </c>
      <c r="U79" s="17"/>
      <c r="Z79" s="7" t="s">
        <v>996</v>
      </c>
      <c r="AA79" s="7" t="s">
        <v>997</v>
      </c>
      <c r="AB79" t="s">
        <v>998</v>
      </c>
      <c r="AC79" t="s">
        <v>999</v>
      </c>
      <c r="AD79" t="s">
        <v>71</v>
      </c>
      <c r="AE79">
        <v>15</v>
      </c>
      <c r="AF79">
        <v>-1</v>
      </c>
      <c r="AG79">
        <v>14</v>
      </c>
      <c r="AH79" s="17"/>
      <c r="AJ79" s="7" t="s">
        <v>1000</v>
      </c>
      <c r="AK79" s="7" t="s">
        <v>1000</v>
      </c>
      <c r="AL79" t="s">
        <v>1001</v>
      </c>
      <c r="AM79" s="7" t="s">
        <v>318</v>
      </c>
      <c r="AN79" s="17" t="s">
        <v>1002</v>
      </c>
      <c r="AO79" s="17" t="s">
        <v>983</v>
      </c>
      <c r="AP79" s="17" t="s">
        <v>1003</v>
      </c>
      <c r="AQ79" s="17"/>
      <c r="AR79" s="17" t="s">
        <v>1004</v>
      </c>
      <c r="AS79" s="18">
        <v>40301</v>
      </c>
      <c r="AT79" s="7">
        <v>7</v>
      </c>
      <c r="AU79" s="18">
        <v>28337</v>
      </c>
      <c r="AV79" s="7">
        <v>39</v>
      </c>
      <c r="AW79" t="s">
        <v>916</v>
      </c>
      <c r="AX79" s="18">
        <v>40695</v>
      </c>
      <c r="AY79" s="17" t="s">
        <v>1005</v>
      </c>
      <c r="AZ79" s="18" t="s">
        <v>80</v>
      </c>
      <c r="BA79" s="18" t="s">
        <v>81</v>
      </c>
      <c r="BB79" s="17"/>
      <c r="BC79" s="18" t="b">
        <v>1</v>
      </c>
      <c r="BD79" s="18">
        <v>42825</v>
      </c>
      <c r="BE79" s="17" t="s">
        <v>82</v>
      </c>
      <c r="BF79" s="19" t="s">
        <v>1006</v>
      </c>
      <c r="BG79" s="17"/>
      <c r="BH79" s="17"/>
    </row>
    <row r="80" spans="2:60" hidden="1">
      <c r="B80" s="7" t="s">
        <v>1007</v>
      </c>
      <c r="C80" s="7" t="s">
        <v>1008</v>
      </c>
      <c r="D80" t="s">
        <v>983</v>
      </c>
      <c r="E80" s="7" t="s">
        <v>100</v>
      </c>
      <c r="F80" s="7" t="s">
        <v>651</v>
      </c>
      <c r="G80" t="s">
        <v>983</v>
      </c>
      <c r="H80" s="7" t="s">
        <v>259</v>
      </c>
      <c r="I80" t="s">
        <v>260</v>
      </c>
      <c r="U80" s="17"/>
      <c r="Z80" s="7" t="s">
        <v>1009</v>
      </c>
      <c r="AA80" s="7" t="s">
        <v>1010</v>
      </c>
      <c r="AB80" t="s">
        <v>1011</v>
      </c>
      <c r="AC80" t="s">
        <v>1012</v>
      </c>
      <c r="AD80" t="s">
        <v>71</v>
      </c>
      <c r="AE80">
        <v>15</v>
      </c>
      <c r="AF80">
        <v>-8</v>
      </c>
      <c r="AG80">
        <v>7</v>
      </c>
      <c r="AH80" s="17"/>
      <c r="AJ80" s="7" t="s">
        <v>1013</v>
      </c>
      <c r="AK80" s="7" t="s">
        <v>1013</v>
      </c>
      <c r="AL80" t="s">
        <v>1014</v>
      </c>
      <c r="AM80" s="7" t="s">
        <v>318</v>
      </c>
      <c r="AN80" s="17"/>
      <c r="AO80" s="17" t="s">
        <v>983</v>
      </c>
      <c r="AP80" s="17" t="s">
        <v>1015</v>
      </c>
      <c r="AQ80" s="17"/>
      <c r="AR80" s="17" t="s">
        <v>1016</v>
      </c>
      <c r="AS80" s="18">
        <v>38902</v>
      </c>
      <c r="AT80" s="7">
        <v>10</v>
      </c>
      <c r="AU80" s="18">
        <v>29230</v>
      </c>
      <c r="AV80" s="7">
        <v>37</v>
      </c>
      <c r="AW80" t="s">
        <v>78</v>
      </c>
      <c r="AX80" s="18">
        <v>41487</v>
      </c>
      <c r="AY80" s="17"/>
      <c r="AZ80" s="18" t="s">
        <v>80</v>
      </c>
      <c r="BA80" s="18" t="s">
        <v>81</v>
      </c>
      <c r="BB80" s="17"/>
      <c r="BC80" s="18" t="b">
        <v>0</v>
      </c>
      <c r="BD80" s="18">
        <v>42825</v>
      </c>
      <c r="BE80" s="17" t="s">
        <v>82</v>
      </c>
      <c r="BF80" s="19" t="s">
        <v>1017</v>
      </c>
      <c r="BG80" s="17"/>
      <c r="BH80" s="17"/>
    </row>
    <row r="81" spans="2:60" hidden="1">
      <c r="B81" s="7" t="s">
        <v>1018</v>
      </c>
      <c r="C81" s="7" t="s">
        <v>1019</v>
      </c>
      <c r="D81" t="s">
        <v>983</v>
      </c>
      <c r="E81" s="7" t="s">
        <v>100</v>
      </c>
      <c r="F81" s="7" t="s">
        <v>651</v>
      </c>
      <c r="G81" t="s">
        <v>983</v>
      </c>
      <c r="H81" s="7" t="s">
        <v>259</v>
      </c>
      <c r="I81" t="s">
        <v>260</v>
      </c>
      <c r="U81" s="17"/>
      <c r="Z81" s="7" t="s">
        <v>1020</v>
      </c>
      <c r="AA81" s="7" t="s">
        <v>1021</v>
      </c>
      <c r="AB81" t="s">
        <v>1022</v>
      </c>
      <c r="AC81" t="s">
        <v>1023</v>
      </c>
      <c r="AD81" t="s">
        <v>71</v>
      </c>
      <c r="AE81">
        <v>15</v>
      </c>
      <c r="AF81">
        <v>-1</v>
      </c>
      <c r="AG81">
        <v>14</v>
      </c>
      <c r="AH81" s="17"/>
      <c r="AJ81" s="7" t="s">
        <v>1024</v>
      </c>
      <c r="AK81" s="7" t="s">
        <v>1024</v>
      </c>
      <c r="AL81" t="s">
        <v>1025</v>
      </c>
      <c r="AM81" s="7" t="s">
        <v>318</v>
      </c>
      <c r="AN81" s="17"/>
      <c r="AO81" s="17" t="s">
        <v>983</v>
      </c>
      <c r="AP81" s="17" t="s">
        <v>1026</v>
      </c>
      <c r="AQ81" s="17"/>
      <c r="AR81" s="17" t="s">
        <v>1027</v>
      </c>
      <c r="AS81" s="18">
        <v>38062</v>
      </c>
      <c r="AT81" s="7">
        <v>13</v>
      </c>
      <c r="AU81" s="18">
        <v>27907</v>
      </c>
      <c r="AV81" s="7">
        <v>41</v>
      </c>
      <c r="AW81" t="s">
        <v>96</v>
      </c>
      <c r="AX81" s="18">
        <v>39600</v>
      </c>
      <c r="AY81" s="17"/>
      <c r="AZ81" s="18" t="s">
        <v>80</v>
      </c>
      <c r="BA81" s="18" t="s">
        <v>81</v>
      </c>
      <c r="BB81" s="17"/>
      <c r="BC81" s="18" t="b">
        <v>1</v>
      </c>
      <c r="BD81" s="18">
        <v>42825</v>
      </c>
      <c r="BE81" s="17" t="s">
        <v>82</v>
      </c>
      <c r="BF81" s="19" t="s">
        <v>1028</v>
      </c>
      <c r="BG81" s="17"/>
      <c r="BH81" s="17"/>
    </row>
    <row r="82" spans="2:60" hidden="1">
      <c r="B82" s="7" t="s">
        <v>1029</v>
      </c>
      <c r="C82" s="7" t="s">
        <v>1030</v>
      </c>
      <c r="D82" t="s">
        <v>983</v>
      </c>
      <c r="E82" s="7" t="s">
        <v>100</v>
      </c>
      <c r="F82" s="7" t="s">
        <v>651</v>
      </c>
      <c r="G82" t="s">
        <v>983</v>
      </c>
      <c r="H82" s="7" t="s">
        <v>259</v>
      </c>
      <c r="I82" t="s">
        <v>260</v>
      </c>
      <c r="U82" s="17"/>
      <c r="Z82" s="7" t="s">
        <v>1031</v>
      </c>
      <c r="AA82" s="7" t="s">
        <v>1032</v>
      </c>
      <c r="AB82" t="s">
        <v>1033</v>
      </c>
      <c r="AC82" t="s">
        <v>1034</v>
      </c>
      <c r="AD82" t="s">
        <v>71</v>
      </c>
      <c r="AE82">
        <v>15</v>
      </c>
      <c r="AF82">
        <v>-1</v>
      </c>
      <c r="AG82">
        <v>14</v>
      </c>
      <c r="AH82" s="17"/>
      <c r="AJ82" s="7" t="s">
        <v>1035</v>
      </c>
      <c r="AK82" s="7" t="s">
        <v>1035</v>
      </c>
      <c r="AL82" t="s">
        <v>1036</v>
      </c>
      <c r="AM82" s="7" t="s">
        <v>318</v>
      </c>
      <c r="AN82" s="17" t="s">
        <v>983</v>
      </c>
      <c r="AO82" s="17" t="s">
        <v>983</v>
      </c>
      <c r="AP82" s="17" t="s">
        <v>1037</v>
      </c>
      <c r="AQ82" s="17"/>
      <c r="AR82" s="17" t="s">
        <v>1038</v>
      </c>
      <c r="AS82" s="18">
        <v>38568</v>
      </c>
      <c r="AT82" s="7">
        <v>11</v>
      </c>
      <c r="AU82" s="18">
        <v>29030</v>
      </c>
      <c r="AV82" s="7">
        <v>38</v>
      </c>
      <c r="AW82" t="s">
        <v>78</v>
      </c>
      <c r="AX82" s="18">
        <v>41153</v>
      </c>
      <c r="AY82" s="17" t="s">
        <v>1039</v>
      </c>
      <c r="AZ82" s="18" t="s">
        <v>80</v>
      </c>
      <c r="BA82" s="18" t="s">
        <v>98</v>
      </c>
      <c r="BB82" s="17"/>
      <c r="BC82" s="18" t="b">
        <v>0</v>
      </c>
      <c r="BD82" s="18">
        <v>42825</v>
      </c>
      <c r="BE82" s="17" t="s">
        <v>82</v>
      </c>
      <c r="BF82" s="19" t="s">
        <v>116</v>
      </c>
      <c r="BG82" s="17"/>
      <c r="BH82" s="17"/>
    </row>
    <row r="83" spans="2:60" hidden="1">
      <c r="B83" s="7" t="s">
        <v>1040</v>
      </c>
      <c r="C83" s="7" t="s">
        <v>1041</v>
      </c>
      <c r="D83" t="s">
        <v>1042</v>
      </c>
      <c r="E83" s="7" t="s">
        <v>100</v>
      </c>
      <c r="F83" s="7" t="s">
        <v>1043</v>
      </c>
      <c r="G83" t="s">
        <v>1042</v>
      </c>
      <c r="H83" s="7" t="s">
        <v>259</v>
      </c>
      <c r="I83" t="s">
        <v>260</v>
      </c>
      <c r="U83" s="17"/>
      <c r="Z83" s="7" t="s">
        <v>1044</v>
      </c>
      <c r="AA83" s="7" t="s">
        <v>1045</v>
      </c>
      <c r="AB83" t="s">
        <v>1046</v>
      </c>
      <c r="AC83" t="s">
        <v>1047</v>
      </c>
      <c r="AD83" t="s">
        <v>71</v>
      </c>
      <c r="AE83">
        <v>15</v>
      </c>
      <c r="AF83">
        <v>-8</v>
      </c>
      <c r="AG83">
        <v>7</v>
      </c>
      <c r="AH83" s="17"/>
      <c r="AI83" s="17"/>
      <c r="AJ83" s="18" t="s">
        <v>1048</v>
      </c>
      <c r="AK83" s="7" t="s">
        <v>1048</v>
      </c>
      <c r="AL83" t="s">
        <v>1049</v>
      </c>
      <c r="AM83" s="7" t="s">
        <v>634</v>
      </c>
      <c r="AN83" s="17"/>
      <c r="AO83" s="17" t="s">
        <v>1042</v>
      </c>
      <c r="AP83" s="17" t="s">
        <v>1050</v>
      </c>
      <c r="AQ83" s="17"/>
      <c r="AR83" s="17"/>
      <c r="AS83" s="18">
        <v>31747</v>
      </c>
      <c r="AT83" s="7">
        <v>30</v>
      </c>
      <c r="AU83" s="18">
        <v>23427</v>
      </c>
      <c r="AV83" s="7">
        <v>53</v>
      </c>
      <c r="AW83" t="s">
        <v>1051</v>
      </c>
      <c r="AX83" s="18">
        <v>37739</v>
      </c>
      <c r="AY83" s="17"/>
      <c r="AZ83" s="18" t="s">
        <v>80</v>
      </c>
      <c r="BA83" s="18" t="s">
        <v>98</v>
      </c>
      <c r="BB83" s="17"/>
      <c r="BC83" s="18" t="b">
        <v>1</v>
      </c>
      <c r="BD83" s="18">
        <v>42825</v>
      </c>
      <c r="BE83" s="17" t="s">
        <v>82</v>
      </c>
      <c r="BF83" s="19" t="s">
        <v>1052</v>
      </c>
      <c r="BG83" s="17"/>
      <c r="BH83" s="17"/>
    </row>
    <row r="84" spans="2:60" hidden="1">
      <c r="B84" s="7" t="s">
        <v>1053</v>
      </c>
      <c r="C84" s="7" t="s">
        <v>1054</v>
      </c>
      <c r="D84" t="s">
        <v>1055</v>
      </c>
      <c r="E84" s="7" t="s">
        <v>100</v>
      </c>
      <c r="F84" s="7" t="s">
        <v>1056</v>
      </c>
      <c r="G84" t="s">
        <v>1057</v>
      </c>
      <c r="H84" s="7" t="s">
        <v>259</v>
      </c>
      <c r="I84" t="s">
        <v>260</v>
      </c>
      <c r="U84" s="17"/>
      <c r="Z84" s="7" t="s">
        <v>1058</v>
      </c>
      <c r="AA84" s="7" t="s">
        <v>1059</v>
      </c>
      <c r="AB84" t="s">
        <v>527</v>
      </c>
      <c r="AC84" t="s">
        <v>1060</v>
      </c>
      <c r="AD84" t="s">
        <v>71</v>
      </c>
      <c r="AE84">
        <v>15</v>
      </c>
      <c r="AF84">
        <v>-1</v>
      </c>
      <c r="AG84">
        <v>14</v>
      </c>
      <c r="AH84" s="17"/>
      <c r="AJ84" s="7" t="s">
        <v>1061</v>
      </c>
      <c r="AK84" s="7" t="s">
        <v>1061</v>
      </c>
      <c r="AL84" t="s">
        <v>1062</v>
      </c>
      <c r="AM84" s="7" t="s">
        <v>318</v>
      </c>
      <c r="AN84" s="17" t="s">
        <v>1063</v>
      </c>
      <c r="AO84" s="17" t="s">
        <v>1057</v>
      </c>
      <c r="AP84" s="17" t="s">
        <v>1064</v>
      </c>
      <c r="AQ84" s="17"/>
      <c r="AR84" s="17"/>
      <c r="AS84" s="18">
        <v>39181</v>
      </c>
      <c r="AT84" s="7">
        <v>10</v>
      </c>
      <c r="AU84" s="18">
        <v>28652</v>
      </c>
      <c r="AV84" s="7">
        <v>39</v>
      </c>
      <c r="AW84" t="s">
        <v>184</v>
      </c>
      <c r="AX84" s="18">
        <v>42736</v>
      </c>
      <c r="AY84" s="17" t="s">
        <v>1065</v>
      </c>
      <c r="AZ84" s="18" t="s">
        <v>80</v>
      </c>
      <c r="BA84" s="18" t="s">
        <v>98</v>
      </c>
      <c r="BB84" s="17"/>
      <c r="BC84" s="18" t="b">
        <v>0</v>
      </c>
      <c r="BD84" s="18">
        <v>42825</v>
      </c>
      <c r="BE84" s="17" t="s">
        <v>82</v>
      </c>
      <c r="BF84" s="19" t="s">
        <v>116</v>
      </c>
      <c r="BG84" s="17"/>
      <c r="BH84" s="17"/>
    </row>
    <row r="85" spans="2:60" hidden="1">
      <c r="B85" s="7" t="s">
        <v>1066</v>
      </c>
      <c r="C85" s="7" t="s">
        <v>1067</v>
      </c>
      <c r="D85" t="s">
        <v>1068</v>
      </c>
      <c r="E85" s="7" t="s">
        <v>100</v>
      </c>
      <c r="F85" s="7" t="s">
        <v>1069</v>
      </c>
      <c r="G85" t="s">
        <v>1070</v>
      </c>
      <c r="H85" s="7" t="s">
        <v>492</v>
      </c>
      <c r="I85" t="s">
        <v>493</v>
      </c>
      <c r="K85" t="s">
        <v>102</v>
      </c>
      <c r="U85" s="17"/>
      <c r="Z85" s="7" t="s">
        <v>1071</v>
      </c>
      <c r="AA85" s="7" t="s">
        <v>1072</v>
      </c>
      <c r="AB85" t="s">
        <v>1073</v>
      </c>
      <c r="AC85" t="s">
        <v>1074</v>
      </c>
      <c r="AD85" t="s">
        <v>71</v>
      </c>
      <c r="AE85">
        <v>15</v>
      </c>
      <c r="AF85">
        <v>-8</v>
      </c>
      <c r="AG85">
        <v>7</v>
      </c>
      <c r="AH85" s="17"/>
      <c r="AJ85" s="7" t="s">
        <v>1075</v>
      </c>
      <c r="AK85" s="7" t="s">
        <v>1075</v>
      </c>
      <c r="AL85" t="s">
        <v>1076</v>
      </c>
      <c r="AM85" s="7" t="s">
        <v>499</v>
      </c>
      <c r="AN85" s="17" t="s">
        <v>1077</v>
      </c>
      <c r="AO85" s="17" t="s">
        <v>1070</v>
      </c>
      <c r="AP85" s="17" t="s">
        <v>1078</v>
      </c>
      <c r="AQ85" s="17"/>
      <c r="AR85" s="17" t="s">
        <v>1079</v>
      </c>
      <c r="AS85" s="18">
        <v>37410</v>
      </c>
      <c r="AT85" s="7">
        <v>15</v>
      </c>
      <c r="AU85" s="18">
        <v>28821</v>
      </c>
      <c r="AV85" s="7">
        <v>38</v>
      </c>
      <c r="AW85" t="s">
        <v>171</v>
      </c>
      <c r="AX85" s="18">
        <v>42217</v>
      </c>
      <c r="AY85" s="17" t="s">
        <v>1080</v>
      </c>
      <c r="AZ85" s="18" t="s">
        <v>80</v>
      </c>
      <c r="BA85" s="18" t="s">
        <v>98</v>
      </c>
      <c r="BB85" s="17"/>
      <c r="BC85" s="18" t="b">
        <v>0</v>
      </c>
      <c r="BD85" s="18">
        <v>42825</v>
      </c>
      <c r="BE85" s="17" t="s">
        <v>82</v>
      </c>
      <c r="BF85" s="19" t="s">
        <v>116</v>
      </c>
      <c r="BG85" s="17"/>
      <c r="BH85" s="17"/>
    </row>
    <row r="86" spans="2:60" hidden="1">
      <c r="B86" s="7" t="s">
        <v>1081</v>
      </c>
      <c r="C86" s="7" t="s">
        <v>1067</v>
      </c>
      <c r="D86" t="s">
        <v>1068</v>
      </c>
      <c r="E86" s="7" t="s">
        <v>100</v>
      </c>
      <c r="F86" s="7" t="s">
        <v>1069</v>
      </c>
      <c r="G86" t="s">
        <v>1070</v>
      </c>
      <c r="H86" s="7" t="s">
        <v>492</v>
      </c>
      <c r="I86" t="s">
        <v>493</v>
      </c>
      <c r="U86" s="17"/>
      <c r="Z86" s="7" t="s">
        <v>1082</v>
      </c>
      <c r="AA86" s="7" t="s">
        <v>1083</v>
      </c>
      <c r="AB86" t="s">
        <v>1084</v>
      </c>
      <c r="AC86" t="s">
        <v>1085</v>
      </c>
      <c r="AD86" t="s">
        <v>71</v>
      </c>
      <c r="AE86">
        <v>15</v>
      </c>
      <c r="AF86">
        <v>-8</v>
      </c>
      <c r="AG86">
        <v>7</v>
      </c>
      <c r="AH86" s="17"/>
      <c r="AJ86" s="7" t="s">
        <v>1086</v>
      </c>
      <c r="AK86" s="7" t="s">
        <v>1086</v>
      </c>
      <c r="AL86" t="s">
        <v>1087</v>
      </c>
      <c r="AM86" s="7" t="s">
        <v>499</v>
      </c>
      <c r="AN86" s="17" t="s">
        <v>1070</v>
      </c>
      <c r="AO86" s="17" t="s">
        <v>1070</v>
      </c>
      <c r="AP86" s="17" t="s">
        <v>1088</v>
      </c>
      <c r="AQ86" s="17"/>
      <c r="AR86" s="17" t="s">
        <v>1089</v>
      </c>
      <c r="AS86" s="18">
        <v>39601</v>
      </c>
      <c r="AT86" s="7">
        <v>9</v>
      </c>
      <c r="AU86" s="18">
        <v>28607</v>
      </c>
      <c r="AV86" s="7">
        <v>39</v>
      </c>
      <c r="AW86" t="s">
        <v>96</v>
      </c>
      <c r="AX86" s="18">
        <v>41852</v>
      </c>
      <c r="AY86" s="17" t="s">
        <v>1090</v>
      </c>
      <c r="AZ86" s="18" t="s">
        <v>80</v>
      </c>
      <c r="BA86" s="18" t="s">
        <v>81</v>
      </c>
      <c r="BB86" s="17"/>
      <c r="BC86" s="18" t="b">
        <v>0</v>
      </c>
      <c r="BD86" s="18">
        <v>42825</v>
      </c>
      <c r="BE86" s="17" t="s">
        <v>82</v>
      </c>
      <c r="BF86" s="19" t="s">
        <v>116</v>
      </c>
      <c r="BG86" s="17"/>
      <c r="BH86" s="17"/>
    </row>
    <row r="87" spans="2:60" hidden="1">
      <c r="B87" s="7" t="s">
        <v>1091</v>
      </c>
      <c r="C87" s="7" t="s">
        <v>1092</v>
      </c>
      <c r="D87" t="s">
        <v>1068</v>
      </c>
      <c r="E87" s="7" t="s">
        <v>100</v>
      </c>
      <c r="F87" s="7" t="s">
        <v>1069</v>
      </c>
      <c r="G87" t="s">
        <v>1070</v>
      </c>
      <c r="H87" s="7" t="s">
        <v>492</v>
      </c>
      <c r="I87" t="s">
        <v>493</v>
      </c>
      <c r="U87" s="17"/>
      <c r="Z87" s="7" t="s">
        <v>1093</v>
      </c>
      <c r="AA87" s="7" t="s">
        <v>1094</v>
      </c>
      <c r="AB87" t="s">
        <v>1095</v>
      </c>
      <c r="AC87" t="s">
        <v>1096</v>
      </c>
      <c r="AD87" t="s">
        <v>71</v>
      </c>
      <c r="AE87">
        <v>15</v>
      </c>
      <c r="AF87">
        <v>-1</v>
      </c>
      <c r="AG87">
        <v>14</v>
      </c>
      <c r="AH87" s="17"/>
      <c r="AJ87" s="7" t="s">
        <v>1097</v>
      </c>
      <c r="AK87" s="7" t="s">
        <v>1097</v>
      </c>
      <c r="AL87" t="s">
        <v>1098</v>
      </c>
      <c r="AM87" s="7" t="s">
        <v>499</v>
      </c>
      <c r="AN87" s="17" t="s">
        <v>1099</v>
      </c>
      <c r="AO87" s="17" t="s">
        <v>1070</v>
      </c>
      <c r="AP87" s="17" t="s">
        <v>1100</v>
      </c>
      <c r="AQ87" s="17"/>
      <c r="AR87" s="17" t="s">
        <v>1101</v>
      </c>
      <c r="AS87" s="18">
        <v>39237</v>
      </c>
      <c r="AT87" s="7">
        <v>10</v>
      </c>
      <c r="AU87" s="18">
        <v>30714</v>
      </c>
      <c r="AV87" s="7">
        <v>33</v>
      </c>
      <c r="AW87" t="s">
        <v>96</v>
      </c>
      <c r="AX87" s="18">
        <v>42736</v>
      </c>
      <c r="AY87" s="17" t="s">
        <v>1102</v>
      </c>
      <c r="AZ87" s="18" t="s">
        <v>80</v>
      </c>
      <c r="BA87" s="18" t="s">
        <v>81</v>
      </c>
      <c r="BB87" s="17"/>
      <c r="BC87" s="18" t="b">
        <v>1</v>
      </c>
      <c r="BD87" s="18">
        <v>42825</v>
      </c>
      <c r="BE87" s="17" t="s">
        <v>82</v>
      </c>
      <c r="BF87" s="19" t="s">
        <v>116</v>
      </c>
      <c r="BG87" s="17"/>
      <c r="BH87" s="17"/>
    </row>
    <row r="88" spans="2:60">
      <c r="B88" s="7" t="s">
        <v>1103</v>
      </c>
      <c r="C88" s="7" t="s">
        <v>1104</v>
      </c>
      <c r="D88" t="s">
        <v>1105</v>
      </c>
      <c r="E88" s="7" t="s">
        <v>100</v>
      </c>
      <c r="F88" s="7" t="s">
        <v>1106</v>
      </c>
      <c r="G88" t="s">
        <v>1105</v>
      </c>
      <c r="H88" s="7" t="s">
        <v>662</v>
      </c>
      <c r="I88" t="s">
        <v>1105</v>
      </c>
      <c r="K88" t="s">
        <v>102</v>
      </c>
      <c r="N88" s="7" t="s">
        <v>1107</v>
      </c>
      <c r="O88" t="s">
        <v>1108</v>
      </c>
      <c r="S88" t="s">
        <v>536</v>
      </c>
      <c r="U88" s="17"/>
      <c r="Z88" s="7" t="s">
        <v>1109</v>
      </c>
      <c r="AA88" s="7" t="s">
        <v>1110</v>
      </c>
      <c r="AB88" t="s">
        <v>1111</v>
      </c>
      <c r="AC88" t="s">
        <v>1112</v>
      </c>
      <c r="AD88" t="s">
        <v>71</v>
      </c>
      <c r="AE88">
        <v>20</v>
      </c>
      <c r="AF88">
        <v>110</v>
      </c>
      <c r="AG88">
        <v>130</v>
      </c>
      <c r="AH88" s="17" t="s">
        <v>269</v>
      </c>
      <c r="AI88" t="s">
        <v>1113</v>
      </c>
      <c r="AJ88" s="7" t="s">
        <v>109</v>
      </c>
      <c r="AK88" s="7" t="s">
        <v>1114</v>
      </c>
      <c r="AL88" t="s">
        <v>1115</v>
      </c>
      <c r="AM88" s="7" t="s">
        <v>251</v>
      </c>
      <c r="AN88" s="17" t="s">
        <v>1116</v>
      </c>
      <c r="AO88" s="17" t="s">
        <v>1105</v>
      </c>
      <c r="AP88" s="17" t="s">
        <v>1117</v>
      </c>
      <c r="AQ88" s="17" t="s">
        <v>1117</v>
      </c>
      <c r="AR88" s="17" t="s">
        <v>1118</v>
      </c>
      <c r="AS88" s="18">
        <v>31005</v>
      </c>
      <c r="AT88" s="7">
        <v>32</v>
      </c>
      <c r="AU88" s="18">
        <v>22018</v>
      </c>
      <c r="AV88" s="7">
        <v>57</v>
      </c>
      <c r="AW88" t="s">
        <v>96</v>
      </c>
      <c r="AX88" s="18">
        <v>37739</v>
      </c>
      <c r="AY88" s="17" t="s">
        <v>1119</v>
      </c>
      <c r="AZ88" s="18" t="s">
        <v>80</v>
      </c>
      <c r="BA88" s="18" t="s">
        <v>81</v>
      </c>
      <c r="BB88" s="17"/>
      <c r="BC88" s="18" t="b">
        <v>1</v>
      </c>
      <c r="BD88" s="18">
        <v>42825</v>
      </c>
      <c r="BE88" s="17" t="s">
        <v>82</v>
      </c>
      <c r="BF88" s="19" t="s">
        <v>1120</v>
      </c>
      <c r="BG88" s="17"/>
      <c r="BH88" s="17" t="s">
        <v>278</v>
      </c>
    </row>
    <row r="89" spans="2:60" hidden="1">
      <c r="B89" s="7" t="s">
        <v>1103</v>
      </c>
      <c r="C89" s="7" t="s">
        <v>1104</v>
      </c>
      <c r="D89" t="s">
        <v>1105</v>
      </c>
      <c r="E89" s="7" t="s">
        <v>524</v>
      </c>
      <c r="F89" s="7" t="s">
        <v>1106</v>
      </c>
      <c r="G89" t="s">
        <v>1105</v>
      </c>
      <c r="H89" s="7" t="s">
        <v>662</v>
      </c>
      <c r="I89" t="s">
        <v>1105</v>
      </c>
      <c r="U89" s="17"/>
      <c r="Z89" s="7" t="s">
        <v>1121</v>
      </c>
      <c r="AA89" s="7" t="s">
        <v>1122</v>
      </c>
      <c r="AB89" t="s">
        <v>1123</v>
      </c>
      <c r="AC89" t="s">
        <v>1124</v>
      </c>
      <c r="AD89" t="s">
        <v>71</v>
      </c>
      <c r="AE89">
        <v>15</v>
      </c>
      <c r="AF89">
        <v>-8</v>
      </c>
      <c r="AG89">
        <v>7</v>
      </c>
      <c r="AH89" s="17"/>
      <c r="AJ89" s="7" t="s">
        <v>1125</v>
      </c>
      <c r="AK89" s="7" t="s">
        <v>1126</v>
      </c>
      <c r="AL89" t="s">
        <v>1127</v>
      </c>
      <c r="AM89" s="7" t="s">
        <v>1126</v>
      </c>
      <c r="AN89" s="17" t="s">
        <v>1105</v>
      </c>
      <c r="AO89" s="17" t="s">
        <v>1105</v>
      </c>
      <c r="AP89" s="17" t="s">
        <v>1128</v>
      </c>
      <c r="AQ89" s="17" t="s">
        <v>1129</v>
      </c>
      <c r="AR89" s="17"/>
      <c r="AS89" s="18">
        <v>34289</v>
      </c>
      <c r="AT89" s="7">
        <v>23</v>
      </c>
      <c r="AU89" s="18">
        <v>23930</v>
      </c>
      <c r="AV89" s="7">
        <v>51</v>
      </c>
      <c r="AW89" t="s">
        <v>96</v>
      </c>
      <c r="AX89" s="18">
        <v>39022</v>
      </c>
      <c r="AY89" s="17" t="s">
        <v>1130</v>
      </c>
      <c r="AZ89" s="18" t="s">
        <v>80</v>
      </c>
      <c r="BA89" s="18" t="s">
        <v>98</v>
      </c>
      <c r="BB89" s="17"/>
      <c r="BC89" s="18" t="b">
        <v>1</v>
      </c>
      <c r="BD89" s="18">
        <v>42825</v>
      </c>
      <c r="BE89" s="17" t="s">
        <v>82</v>
      </c>
      <c r="BF89" s="19" t="s">
        <v>324</v>
      </c>
      <c r="BG89" s="17"/>
      <c r="BH89" s="17"/>
    </row>
    <row r="90" spans="2:60" hidden="1">
      <c r="B90" s="7" t="s">
        <v>1131</v>
      </c>
      <c r="C90" s="7" t="s">
        <v>1132</v>
      </c>
      <c r="D90" t="s">
        <v>1105</v>
      </c>
      <c r="E90" s="7" t="s">
        <v>524</v>
      </c>
      <c r="F90" s="7" t="s">
        <v>1106</v>
      </c>
      <c r="G90" t="s">
        <v>1105</v>
      </c>
      <c r="H90" s="7" t="s">
        <v>662</v>
      </c>
      <c r="I90" t="s">
        <v>1105</v>
      </c>
      <c r="K90" t="s">
        <v>102</v>
      </c>
      <c r="U90" s="17"/>
      <c r="Z90" s="7" t="s">
        <v>1133</v>
      </c>
      <c r="AA90" s="7" t="s">
        <v>1134</v>
      </c>
      <c r="AB90" t="s">
        <v>1135</v>
      </c>
      <c r="AC90" t="s">
        <v>1136</v>
      </c>
      <c r="AD90" t="s">
        <v>71</v>
      </c>
      <c r="AE90">
        <v>15</v>
      </c>
      <c r="AF90">
        <v>-8</v>
      </c>
      <c r="AG90">
        <v>7</v>
      </c>
      <c r="AH90" s="17"/>
      <c r="AJ90" s="7" t="s">
        <v>910</v>
      </c>
      <c r="AK90" s="7" t="s">
        <v>1126</v>
      </c>
      <c r="AL90" t="s">
        <v>1127</v>
      </c>
      <c r="AM90" s="7" t="s">
        <v>1126</v>
      </c>
      <c r="AN90" s="17" t="s">
        <v>1105</v>
      </c>
      <c r="AO90" s="17" t="s">
        <v>1105</v>
      </c>
      <c r="AP90" s="17" t="s">
        <v>1137</v>
      </c>
      <c r="AQ90" s="17"/>
      <c r="AR90" s="17"/>
      <c r="AS90" s="18">
        <v>34717</v>
      </c>
      <c r="AT90" s="7">
        <v>22</v>
      </c>
      <c r="AU90" s="18">
        <v>23984</v>
      </c>
      <c r="AV90" s="7">
        <v>51</v>
      </c>
      <c r="AW90" t="s">
        <v>96</v>
      </c>
      <c r="AX90" s="18">
        <v>37739</v>
      </c>
      <c r="AY90" s="17" t="s">
        <v>1138</v>
      </c>
      <c r="AZ90" s="18" t="s">
        <v>80</v>
      </c>
      <c r="BA90" s="18" t="s">
        <v>81</v>
      </c>
      <c r="BB90" s="17"/>
      <c r="BC90" s="18" t="b">
        <v>0</v>
      </c>
      <c r="BD90" s="18">
        <v>42825</v>
      </c>
      <c r="BE90" s="17" t="s">
        <v>82</v>
      </c>
      <c r="BF90" s="19" t="s">
        <v>1139</v>
      </c>
      <c r="BG90" s="17"/>
      <c r="BH90" s="17"/>
    </row>
    <row r="91" spans="2:60" hidden="1">
      <c r="B91" s="7" t="s">
        <v>1140</v>
      </c>
      <c r="C91" s="7" t="s">
        <v>1132</v>
      </c>
      <c r="D91" t="s">
        <v>1105</v>
      </c>
      <c r="E91" s="7" t="s">
        <v>100</v>
      </c>
      <c r="F91" s="7" t="s">
        <v>1106</v>
      </c>
      <c r="G91" t="s">
        <v>1105</v>
      </c>
      <c r="H91" s="7" t="s">
        <v>662</v>
      </c>
      <c r="I91" t="s">
        <v>1105</v>
      </c>
      <c r="K91" t="s">
        <v>102</v>
      </c>
      <c r="U91" s="17"/>
      <c r="Z91" s="7" t="s">
        <v>1141</v>
      </c>
      <c r="AA91" s="7" t="s">
        <v>1142</v>
      </c>
      <c r="AB91" t="s">
        <v>1143</v>
      </c>
      <c r="AC91" t="s">
        <v>1144</v>
      </c>
      <c r="AD91" t="s">
        <v>71</v>
      </c>
      <c r="AE91">
        <v>20</v>
      </c>
      <c r="AF91">
        <v>-6</v>
      </c>
      <c r="AG91">
        <v>14</v>
      </c>
      <c r="AH91" s="17"/>
      <c r="AJ91" s="7" t="s">
        <v>1145</v>
      </c>
      <c r="AK91" s="7" t="s">
        <v>1145</v>
      </c>
      <c r="AL91" t="s">
        <v>1146</v>
      </c>
      <c r="AM91" s="7" t="s">
        <v>251</v>
      </c>
      <c r="AN91" s="17" t="s">
        <v>1147</v>
      </c>
      <c r="AO91" s="17" t="s">
        <v>1105</v>
      </c>
      <c r="AP91" s="17" t="s">
        <v>1148</v>
      </c>
      <c r="AQ91" s="17" t="s">
        <v>1149</v>
      </c>
      <c r="AR91" s="17" t="s">
        <v>1150</v>
      </c>
      <c r="AS91" s="18">
        <v>32636</v>
      </c>
      <c r="AT91" s="7">
        <v>28</v>
      </c>
      <c r="AU91" s="18">
        <v>23174</v>
      </c>
      <c r="AV91" s="7">
        <v>54</v>
      </c>
      <c r="AW91" t="s">
        <v>205</v>
      </c>
      <c r="AX91" s="18">
        <v>37739</v>
      </c>
      <c r="AY91" s="17" t="s">
        <v>1151</v>
      </c>
      <c r="AZ91" s="18" t="s">
        <v>80</v>
      </c>
      <c r="BA91" s="18" t="s">
        <v>81</v>
      </c>
      <c r="BB91" s="17"/>
      <c r="BC91" s="18" t="b">
        <v>1</v>
      </c>
      <c r="BD91" s="18">
        <v>42825</v>
      </c>
      <c r="BE91" s="17" t="s">
        <v>82</v>
      </c>
      <c r="BF91" s="19" t="s">
        <v>1120</v>
      </c>
      <c r="BG91" s="17"/>
      <c r="BH91" s="17"/>
    </row>
    <row r="92" spans="2:60" hidden="1">
      <c r="B92" s="7" t="s">
        <v>1131</v>
      </c>
      <c r="C92" s="7" t="s">
        <v>1152</v>
      </c>
      <c r="D92" t="s">
        <v>1105</v>
      </c>
      <c r="E92" s="7" t="s">
        <v>100</v>
      </c>
      <c r="F92" s="7" t="s">
        <v>1106</v>
      </c>
      <c r="G92" t="s">
        <v>1105</v>
      </c>
      <c r="H92" s="7" t="s">
        <v>662</v>
      </c>
      <c r="I92" t="s">
        <v>1105</v>
      </c>
      <c r="U92" s="17"/>
      <c r="Z92" s="7" t="s">
        <v>1153</v>
      </c>
      <c r="AA92" s="7" t="s">
        <v>1154</v>
      </c>
      <c r="AB92" t="s">
        <v>1155</v>
      </c>
      <c r="AC92" t="s">
        <v>1156</v>
      </c>
      <c r="AD92" t="s">
        <v>71</v>
      </c>
      <c r="AE92">
        <v>20</v>
      </c>
      <c r="AF92">
        <v>-13</v>
      </c>
      <c r="AG92">
        <v>7</v>
      </c>
      <c r="AH92" s="17"/>
      <c r="AJ92" s="7" t="s">
        <v>1157</v>
      </c>
      <c r="AK92" s="7" t="s">
        <v>1157</v>
      </c>
      <c r="AL92" t="s">
        <v>1158</v>
      </c>
      <c r="AM92" s="7" t="s">
        <v>251</v>
      </c>
      <c r="AN92" s="17" t="s">
        <v>1159</v>
      </c>
      <c r="AO92" s="17" t="s">
        <v>1105</v>
      </c>
      <c r="AP92" s="17" t="s">
        <v>1160</v>
      </c>
      <c r="AQ92" s="17" t="s">
        <v>1161</v>
      </c>
      <c r="AR92" s="17"/>
      <c r="AS92" s="18">
        <v>37480</v>
      </c>
      <c r="AT92" s="7">
        <v>14</v>
      </c>
      <c r="AU92" s="18">
        <v>24182</v>
      </c>
      <c r="AV92" s="7">
        <v>51</v>
      </c>
      <c r="AW92" t="s">
        <v>161</v>
      </c>
      <c r="AX92" s="18">
        <v>40725</v>
      </c>
      <c r="AY92" s="17" t="s">
        <v>1162</v>
      </c>
      <c r="AZ92" s="18" t="s">
        <v>80</v>
      </c>
      <c r="BA92" s="18" t="s">
        <v>98</v>
      </c>
      <c r="BB92" s="17"/>
      <c r="BC92" s="18" t="b">
        <v>1</v>
      </c>
      <c r="BD92" s="18">
        <v>42825</v>
      </c>
      <c r="BE92" s="17" t="s">
        <v>82</v>
      </c>
      <c r="BF92" s="19" t="s">
        <v>116</v>
      </c>
      <c r="BG92" s="17"/>
      <c r="BH92" s="17"/>
    </row>
    <row r="93" spans="2:60" hidden="1">
      <c r="B93" s="7" t="s">
        <v>1140</v>
      </c>
      <c r="C93" s="7" t="s">
        <v>1152</v>
      </c>
      <c r="D93" t="s">
        <v>1105</v>
      </c>
      <c r="E93" s="7" t="s">
        <v>524</v>
      </c>
      <c r="F93" s="7" t="s">
        <v>1106</v>
      </c>
      <c r="G93" t="s">
        <v>1105</v>
      </c>
      <c r="H93" s="7" t="s">
        <v>662</v>
      </c>
      <c r="I93" t="s">
        <v>1105</v>
      </c>
      <c r="U93" s="17"/>
      <c r="Z93" s="7" t="s">
        <v>1163</v>
      </c>
      <c r="AA93" s="7" t="s">
        <v>1164</v>
      </c>
      <c r="AB93" t="s">
        <v>398</v>
      </c>
      <c r="AC93" t="s">
        <v>1165</v>
      </c>
      <c r="AD93" t="s">
        <v>71</v>
      </c>
      <c r="AE93">
        <v>15</v>
      </c>
      <c r="AF93">
        <v>-8</v>
      </c>
      <c r="AG93">
        <v>7</v>
      </c>
      <c r="AH93" s="17"/>
      <c r="AJ93" s="7" t="s">
        <v>1166</v>
      </c>
      <c r="AK93" s="7" t="s">
        <v>1167</v>
      </c>
      <c r="AL93" t="s">
        <v>1168</v>
      </c>
      <c r="AM93" s="7" t="s">
        <v>1169</v>
      </c>
      <c r="AN93" s="17" t="s">
        <v>1170</v>
      </c>
      <c r="AO93" s="17" t="s">
        <v>258</v>
      </c>
      <c r="AP93" s="17" t="s">
        <v>1171</v>
      </c>
      <c r="AQ93" s="17"/>
      <c r="AR93" s="17" t="s">
        <v>1172</v>
      </c>
      <c r="AS93" s="18">
        <v>35835</v>
      </c>
      <c r="AT93" s="7">
        <v>19</v>
      </c>
      <c r="AU93" s="18">
        <v>24773</v>
      </c>
      <c r="AV93" s="7">
        <v>49</v>
      </c>
      <c r="AW93" t="s">
        <v>205</v>
      </c>
      <c r="AX93" s="18">
        <v>39600</v>
      </c>
      <c r="AY93" s="17" t="s">
        <v>1173</v>
      </c>
      <c r="AZ93" s="18" t="s">
        <v>80</v>
      </c>
      <c r="BA93" s="18" t="s">
        <v>98</v>
      </c>
      <c r="BB93" s="17"/>
      <c r="BC93" s="18" t="b">
        <v>0</v>
      </c>
      <c r="BD93" s="18">
        <v>42825</v>
      </c>
      <c r="BE93" s="17" t="s">
        <v>82</v>
      </c>
      <c r="BF93" s="19" t="s">
        <v>1174</v>
      </c>
      <c r="BG93" s="17"/>
      <c r="BH93" s="17"/>
    </row>
    <row r="94" spans="2:60" hidden="1">
      <c r="B94" s="7" t="s">
        <v>1175</v>
      </c>
      <c r="C94" s="7" t="s">
        <v>1176</v>
      </c>
      <c r="D94" t="s">
        <v>1105</v>
      </c>
      <c r="E94" s="7" t="s">
        <v>100</v>
      </c>
      <c r="F94" s="7" t="s">
        <v>1106</v>
      </c>
      <c r="G94" t="s">
        <v>1105</v>
      </c>
      <c r="H94" s="7" t="s">
        <v>662</v>
      </c>
      <c r="I94" t="s">
        <v>1105</v>
      </c>
      <c r="K94" t="s">
        <v>102</v>
      </c>
      <c r="U94" s="17"/>
      <c r="Z94" s="7" t="s">
        <v>1177</v>
      </c>
      <c r="AA94" s="7" t="s">
        <v>1178</v>
      </c>
      <c r="AB94" t="s">
        <v>1179</v>
      </c>
      <c r="AC94" t="s">
        <v>1180</v>
      </c>
      <c r="AD94" t="s">
        <v>71</v>
      </c>
      <c r="AE94">
        <v>20</v>
      </c>
      <c r="AF94">
        <v>-13</v>
      </c>
      <c r="AG94">
        <v>7</v>
      </c>
      <c r="AH94" s="17"/>
      <c r="AJ94" s="7" t="s">
        <v>1181</v>
      </c>
      <c r="AK94" s="7" t="s">
        <v>1181</v>
      </c>
      <c r="AL94" t="s">
        <v>1182</v>
      </c>
      <c r="AM94" s="7" t="s">
        <v>251</v>
      </c>
      <c r="AN94" s="17" t="s">
        <v>1183</v>
      </c>
      <c r="AO94" s="17" t="s">
        <v>1105</v>
      </c>
      <c r="AP94" s="17" t="s">
        <v>1184</v>
      </c>
      <c r="AQ94" s="17"/>
      <c r="AR94" s="17"/>
      <c r="AS94" s="18">
        <v>37396</v>
      </c>
      <c r="AT94" s="7">
        <v>15</v>
      </c>
      <c r="AU94" s="18">
        <v>26789</v>
      </c>
      <c r="AV94" s="7">
        <v>44</v>
      </c>
      <c r="AW94" t="s">
        <v>184</v>
      </c>
      <c r="AX94" s="18">
        <v>41091</v>
      </c>
      <c r="AY94" s="17" t="s">
        <v>1185</v>
      </c>
      <c r="AZ94" s="18" t="s">
        <v>80</v>
      </c>
      <c r="BA94" s="18" t="s">
        <v>81</v>
      </c>
      <c r="BB94" s="17"/>
      <c r="BC94" s="18" t="b">
        <v>1</v>
      </c>
      <c r="BD94" s="18">
        <v>42825</v>
      </c>
      <c r="BE94" s="17" t="s">
        <v>82</v>
      </c>
      <c r="BF94" s="19" t="s">
        <v>1017</v>
      </c>
      <c r="BG94" s="17"/>
      <c r="BH94" s="17"/>
    </row>
    <row r="95" spans="2:60" hidden="1">
      <c r="B95" s="7" t="s">
        <v>1186</v>
      </c>
      <c r="C95" s="7" t="s">
        <v>1187</v>
      </c>
      <c r="D95" t="s">
        <v>1105</v>
      </c>
      <c r="E95" s="7" t="s">
        <v>100</v>
      </c>
      <c r="F95" s="7" t="s">
        <v>1106</v>
      </c>
      <c r="G95" t="s">
        <v>1105</v>
      </c>
      <c r="H95" s="7" t="s">
        <v>662</v>
      </c>
      <c r="I95" t="s">
        <v>1105</v>
      </c>
      <c r="U95" s="17"/>
      <c r="Z95" s="7" t="s">
        <v>1188</v>
      </c>
      <c r="AA95" s="7" t="s">
        <v>1189</v>
      </c>
      <c r="AB95" t="s">
        <v>1190</v>
      </c>
      <c r="AC95" t="s">
        <v>1191</v>
      </c>
      <c r="AD95" t="s">
        <v>71</v>
      </c>
      <c r="AE95">
        <v>20</v>
      </c>
      <c r="AF95">
        <v>-13</v>
      </c>
      <c r="AG95">
        <v>7</v>
      </c>
      <c r="AH95" s="17"/>
      <c r="AJ95" s="7" t="s">
        <v>1192</v>
      </c>
      <c r="AK95" s="7" t="s">
        <v>1192</v>
      </c>
      <c r="AL95" t="s">
        <v>1193</v>
      </c>
      <c r="AM95" s="7" t="s">
        <v>251</v>
      </c>
      <c r="AN95" s="17" t="s">
        <v>1194</v>
      </c>
      <c r="AO95" s="17" t="s">
        <v>1105</v>
      </c>
      <c r="AP95" s="17" t="s">
        <v>1195</v>
      </c>
      <c r="AQ95" s="17"/>
      <c r="AR95" s="17"/>
      <c r="AS95" s="18">
        <v>37732</v>
      </c>
      <c r="AT95" s="7">
        <v>14</v>
      </c>
      <c r="AU95" s="18">
        <v>28094</v>
      </c>
      <c r="AV95" s="7">
        <v>40</v>
      </c>
      <c r="AW95" t="s">
        <v>205</v>
      </c>
      <c r="AX95" s="18">
        <v>42217</v>
      </c>
      <c r="AY95" s="17" t="s">
        <v>1196</v>
      </c>
      <c r="AZ95" s="18" t="s">
        <v>80</v>
      </c>
      <c r="BA95" s="18" t="s">
        <v>98</v>
      </c>
      <c r="BB95" s="17"/>
      <c r="BC95" s="18" t="b">
        <v>1</v>
      </c>
      <c r="BD95" s="18">
        <v>42825</v>
      </c>
      <c r="BE95" s="17" t="s">
        <v>82</v>
      </c>
      <c r="BF95" s="19" t="s">
        <v>1197</v>
      </c>
      <c r="BG95" s="17"/>
      <c r="BH95" s="17"/>
    </row>
    <row r="96" spans="2:60" hidden="1">
      <c r="B96" s="7" t="s">
        <v>1198</v>
      </c>
      <c r="C96" s="7" t="s">
        <v>1199</v>
      </c>
      <c r="D96" t="s">
        <v>1105</v>
      </c>
      <c r="E96" s="7" t="s">
        <v>100</v>
      </c>
      <c r="F96" s="7" t="s">
        <v>1106</v>
      </c>
      <c r="G96" t="s">
        <v>1105</v>
      </c>
      <c r="H96" s="7" t="s">
        <v>662</v>
      </c>
      <c r="I96" t="s">
        <v>1105</v>
      </c>
      <c r="U96" s="17"/>
      <c r="Z96" s="7" t="s">
        <v>1200</v>
      </c>
      <c r="AA96" s="7" t="s">
        <v>1201</v>
      </c>
      <c r="AB96" t="s">
        <v>1046</v>
      </c>
      <c r="AC96" t="s">
        <v>1202</v>
      </c>
      <c r="AD96" t="s">
        <v>71</v>
      </c>
      <c r="AE96">
        <v>20</v>
      </c>
      <c r="AF96">
        <v>-13</v>
      </c>
      <c r="AG96">
        <v>7</v>
      </c>
      <c r="AH96" s="17"/>
      <c r="AJ96" s="7" t="s">
        <v>1203</v>
      </c>
      <c r="AK96" s="7" t="s">
        <v>1203</v>
      </c>
      <c r="AL96" t="s">
        <v>1204</v>
      </c>
      <c r="AM96" s="7" t="s">
        <v>251</v>
      </c>
      <c r="AN96" s="17"/>
      <c r="AO96" s="17" t="s">
        <v>1105</v>
      </c>
      <c r="AP96" s="17" t="s">
        <v>1205</v>
      </c>
      <c r="AQ96" s="17" t="s">
        <v>1206</v>
      </c>
      <c r="AR96" s="17" t="s">
        <v>1207</v>
      </c>
      <c r="AS96" s="18">
        <v>39029</v>
      </c>
      <c r="AT96" s="7">
        <v>10</v>
      </c>
      <c r="AU96" s="18">
        <v>28567</v>
      </c>
      <c r="AV96" s="7">
        <v>39</v>
      </c>
      <c r="AW96" t="s">
        <v>78</v>
      </c>
      <c r="AX96" s="18">
        <v>41609</v>
      </c>
      <c r="AY96" s="17" t="s">
        <v>1208</v>
      </c>
      <c r="AZ96" s="18" t="s">
        <v>80</v>
      </c>
      <c r="BA96" s="18" t="s">
        <v>98</v>
      </c>
      <c r="BB96" s="17"/>
      <c r="BC96" s="18" t="b">
        <v>1</v>
      </c>
      <c r="BD96" s="18">
        <v>42825</v>
      </c>
      <c r="BE96" s="17" t="s">
        <v>82</v>
      </c>
      <c r="BF96" s="19" t="s">
        <v>324</v>
      </c>
      <c r="BG96" s="17"/>
      <c r="BH96" s="17"/>
    </row>
    <row r="97" spans="2:60" hidden="1">
      <c r="B97" s="7" t="s">
        <v>1209</v>
      </c>
      <c r="C97" s="7" t="s">
        <v>1210</v>
      </c>
      <c r="D97" t="s">
        <v>1105</v>
      </c>
      <c r="E97" s="7" t="s">
        <v>100</v>
      </c>
      <c r="F97" s="7" t="s">
        <v>1106</v>
      </c>
      <c r="G97" t="s">
        <v>1105</v>
      </c>
      <c r="H97" s="7" t="s">
        <v>662</v>
      </c>
      <c r="I97" t="s">
        <v>1105</v>
      </c>
      <c r="U97" s="17"/>
      <c r="Z97" s="7" t="s">
        <v>1211</v>
      </c>
      <c r="AA97" s="7" t="s">
        <v>1212</v>
      </c>
      <c r="AB97" t="s">
        <v>1213</v>
      </c>
      <c r="AC97" t="s">
        <v>1214</v>
      </c>
      <c r="AD97" t="s">
        <v>71</v>
      </c>
      <c r="AE97">
        <v>20</v>
      </c>
      <c r="AF97">
        <v>-13</v>
      </c>
      <c r="AG97">
        <v>7</v>
      </c>
      <c r="AH97" s="17"/>
      <c r="AI97" s="17"/>
      <c r="AJ97" s="18" t="s">
        <v>1215</v>
      </c>
      <c r="AK97" s="7" t="s">
        <v>1215</v>
      </c>
      <c r="AL97" t="s">
        <v>1216</v>
      </c>
      <c r="AM97" s="7" t="s">
        <v>251</v>
      </c>
      <c r="AN97" s="17" t="s">
        <v>1105</v>
      </c>
      <c r="AO97" s="17" t="s">
        <v>1105</v>
      </c>
      <c r="AP97" s="17" t="s">
        <v>1217</v>
      </c>
      <c r="AQ97" s="17"/>
      <c r="AR97" s="17"/>
      <c r="AS97" s="18">
        <v>37382</v>
      </c>
      <c r="AT97" s="7">
        <v>15</v>
      </c>
      <c r="AU97" s="18">
        <v>27948</v>
      </c>
      <c r="AV97" s="7">
        <v>40</v>
      </c>
      <c r="AW97" t="s">
        <v>184</v>
      </c>
      <c r="AX97" s="18">
        <v>42217</v>
      </c>
      <c r="AY97" s="17" t="s">
        <v>1218</v>
      </c>
      <c r="AZ97" s="18" t="s">
        <v>80</v>
      </c>
      <c r="BA97" s="18" t="s">
        <v>81</v>
      </c>
      <c r="BB97" s="17"/>
      <c r="BC97" s="18" t="b">
        <v>1</v>
      </c>
      <c r="BD97" s="18">
        <v>42825</v>
      </c>
      <c r="BE97" s="17" t="s">
        <v>82</v>
      </c>
      <c r="BF97" s="19" t="s">
        <v>1017</v>
      </c>
      <c r="BG97" s="17"/>
      <c r="BH97" s="17"/>
    </row>
    <row r="98" spans="2:60" hidden="1">
      <c r="B98" s="7" t="s">
        <v>1219</v>
      </c>
      <c r="C98" s="7" t="s">
        <v>1220</v>
      </c>
      <c r="D98" t="s">
        <v>1105</v>
      </c>
      <c r="E98" s="7" t="s">
        <v>100</v>
      </c>
      <c r="F98" s="7" t="s">
        <v>1106</v>
      </c>
      <c r="G98" t="s">
        <v>1105</v>
      </c>
      <c r="H98" s="7" t="s">
        <v>662</v>
      </c>
      <c r="I98" t="s">
        <v>1105</v>
      </c>
      <c r="U98" s="17"/>
      <c r="Z98" s="7" t="s">
        <v>1221</v>
      </c>
      <c r="AA98" s="7" t="s">
        <v>1222</v>
      </c>
      <c r="AB98" t="s">
        <v>1223</v>
      </c>
      <c r="AC98" t="s">
        <v>1224</v>
      </c>
      <c r="AD98" t="s">
        <v>71</v>
      </c>
      <c r="AE98">
        <v>20</v>
      </c>
      <c r="AF98">
        <v>-13</v>
      </c>
      <c r="AG98">
        <v>7</v>
      </c>
      <c r="AH98" s="17"/>
      <c r="AJ98" s="7" t="s">
        <v>1225</v>
      </c>
      <c r="AK98" s="7" t="s">
        <v>1225</v>
      </c>
      <c r="AL98" t="s">
        <v>1226</v>
      </c>
      <c r="AM98" s="7" t="s">
        <v>251</v>
      </c>
      <c r="AN98" s="17"/>
      <c r="AO98" s="17" t="s">
        <v>1105</v>
      </c>
      <c r="AP98" s="17"/>
      <c r="AQ98" s="17" t="s">
        <v>1227</v>
      </c>
      <c r="AR98" s="17" t="s">
        <v>1228</v>
      </c>
      <c r="AS98" s="18">
        <v>32112</v>
      </c>
      <c r="AT98" s="7">
        <v>29</v>
      </c>
      <c r="AU98" s="18">
        <v>23020</v>
      </c>
      <c r="AV98" s="7">
        <v>54</v>
      </c>
      <c r="AW98" t="s">
        <v>205</v>
      </c>
      <c r="AX98" s="18">
        <v>37739</v>
      </c>
      <c r="AY98" s="17" t="s">
        <v>1229</v>
      </c>
      <c r="AZ98" s="18" t="s">
        <v>80</v>
      </c>
      <c r="BA98" s="18" t="s">
        <v>81</v>
      </c>
      <c r="BB98" s="17"/>
      <c r="BC98" s="18" t="b">
        <v>1</v>
      </c>
      <c r="BD98" s="18">
        <v>42825</v>
      </c>
      <c r="BE98" s="17" t="s">
        <v>1230</v>
      </c>
      <c r="BF98" s="19" t="s">
        <v>1231</v>
      </c>
      <c r="BG98" s="17"/>
      <c r="BH98" s="17"/>
    </row>
    <row r="99" spans="2:60" hidden="1">
      <c r="B99" s="7" t="s">
        <v>1232</v>
      </c>
      <c r="C99" s="7" t="s">
        <v>1233</v>
      </c>
      <c r="D99" t="s">
        <v>1105</v>
      </c>
      <c r="E99" s="7" t="s">
        <v>100</v>
      </c>
      <c r="F99" s="7" t="s">
        <v>1106</v>
      </c>
      <c r="G99" t="s">
        <v>1105</v>
      </c>
      <c r="H99" s="7" t="s">
        <v>662</v>
      </c>
      <c r="I99" t="s">
        <v>1105</v>
      </c>
      <c r="U99" s="17"/>
      <c r="Z99" s="7" t="s">
        <v>1234</v>
      </c>
      <c r="AA99" s="7" t="s">
        <v>1235</v>
      </c>
      <c r="AB99" t="s">
        <v>1236</v>
      </c>
      <c r="AC99" t="s">
        <v>1237</v>
      </c>
      <c r="AD99" t="s">
        <v>71</v>
      </c>
      <c r="AE99">
        <v>20</v>
      </c>
      <c r="AF99">
        <v>-13</v>
      </c>
      <c r="AG99">
        <v>7</v>
      </c>
      <c r="AH99" s="17"/>
      <c r="AJ99" s="7" t="s">
        <v>1238</v>
      </c>
      <c r="AK99" s="7" t="s">
        <v>1238</v>
      </c>
      <c r="AL99" t="s">
        <v>1239</v>
      </c>
      <c r="AM99" s="7" t="s">
        <v>251</v>
      </c>
      <c r="AN99" s="17"/>
      <c r="AO99" s="17" t="s">
        <v>1105</v>
      </c>
      <c r="AP99" s="17" t="s">
        <v>1240</v>
      </c>
      <c r="AQ99" s="17" t="s">
        <v>1241</v>
      </c>
      <c r="AR99" s="17"/>
      <c r="AS99" s="18">
        <v>38420</v>
      </c>
      <c r="AT99" s="7">
        <v>12</v>
      </c>
      <c r="AU99" s="18">
        <v>28350</v>
      </c>
      <c r="AV99" s="7">
        <v>39</v>
      </c>
      <c r="AW99" t="s">
        <v>78</v>
      </c>
      <c r="AX99" s="18">
        <v>41000</v>
      </c>
      <c r="AY99" s="17" t="s">
        <v>1242</v>
      </c>
      <c r="AZ99" s="18" t="s">
        <v>80</v>
      </c>
      <c r="BA99" s="18" t="s">
        <v>98</v>
      </c>
      <c r="BB99" s="17"/>
      <c r="BC99" s="18" t="b">
        <v>1</v>
      </c>
      <c r="BD99" s="18">
        <v>42825</v>
      </c>
      <c r="BE99" s="17" t="s">
        <v>82</v>
      </c>
      <c r="BF99" s="19" t="s">
        <v>324</v>
      </c>
      <c r="BG99" s="17"/>
      <c r="BH99" s="17"/>
    </row>
    <row r="100" spans="2:60">
      <c r="B100" s="7" t="s">
        <v>1243</v>
      </c>
      <c r="C100" s="7" t="s">
        <v>1244</v>
      </c>
      <c r="D100" t="s">
        <v>1245</v>
      </c>
      <c r="E100" s="7" t="s">
        <v>100</v>
      </c>
      <c r="F100" s="7" t="s">
        <v>1246</v>
      </c>
      <c r="G100" t="s">
        <v>671</v>
      </c>
      <c r="H100" s="7" t="s">
        <v>259</v>
      </c>
      <c r="I100" t="s">
        <v>260</v>
      </c>
      <c r="N100" s="7" t="s">
        <v>1247</v>
      </c>
      <c r="O100" t="s">
        <v>1248</v>
      </c>
      <c r="U100" s="17"/>
      <c r="Z100" s="7" t="s">
        <v>1249</v>
      </c>
      <c r="AA100" s="7" t="s">
        <v>1250</v>
      </c>
      <c r="AB100" t="s">
        <v>1251</v>
      </c>
      <c r="AC100" t="s">
        <v>1252</v>
      </c>
      <c r="AD100" t="s">
        <v>71</v>
      </c>
      <c r="AE100">
        <v>30</v>
      </c>
      <c r="AF100">
        <v>100</v>
      </c>
      <c r="AG100">
        <v>130</v>
      </c>
      <c r="AH100" s="17"/>
      <c r="AJ100" s="7" t="s">
        <v>109</v>
      </c>
      <c r="AK100" s="7" t="s">
        <v>1253</v>
      </c>
      <c r="AL100" t="s">
        <v>1254</v>
      </c>
      <c r="AM100" s="7" t="s">
        <v>634</v>
      </c>
      <c r="AN100" s="17" t="s">
        <v>1255</v>
      </c>
      <c r="AO100" s="17" t="s">
        <v>671</v>
      </c>
      <c r="AP100" s="17" t="s">
        <v>1256</v>
      </c>
      <c r="AQ100" s="17" t="s">
        <v>1257</v>
      </c>
      <c r="AR100" s="17" t="s">
        <v>1258</v>
      </c>
      <c r="AS100" s="18">
        <v>32049</v>
      </c>
      <c r="AT100" s="7">
        <v>29</v>
      </c>
      <c r="AU100" s="18">
        <v>23829</v>
      </c>
      <c r="AV100" s="7">
        <v>52</v>
      </c>
      <c r="AW100" t="s">
        <v>184</v>
      </c>
      <c r="AX100" s="18">
        <v>36432</v>
      </c>
      <c r="AY100" s="17" t="s">
        <v>1259</v>
      </c>
      <c r="AZ100" s="18" t="s">
        <v>80</v>
      </c>
      <c r="BA100" s="18" t="s">
        <v>98</v>
      </c>
      <c r="BB100" s="17"/>
      <c r="BC100" s="18" t="b">
        <v>1</v>
      </c>
      <c r="BD100" s="18">
        <v>42825</v>
      </c>
      <c r="BE100" s="17" t="s">
        <v>82</v>
      </c>
      <c r="BF100" s="19" t="s">
        <v>116</v>
      </c>
      <c r="BG100" s="17"/>
      <c r="BH100" s="17" t="s">
        <v>278</v>
      </c>
    </row>
    <row r="101" spans="2:60" hidden="1">
      <c r="B101" s="7" t="s">
        <v>1260</v>
      </c>
      <c r="C101" s="7" t="s">
        <v>1244</v>
      </c>
      <c r="D101" t="s">
        <v>1261</v>
      </c>
      <c r="E101" s="7" t="s">
        <v>524</v>
      </c>
      <c r="F101" s="7" t="s">
        <v>1246</v>
      </c>
      <c r="G101" t="s">
        <v>671</v>
      </c>
      <c r="H101" s="7" t="s">
        <v>259</v>
      </c>
      <c r="I101" t="s">
        <v>260</v>
      </c>
      <c r="U101" s="17"/>
      <c r="Z101" s="7" t="s">
        <v>1262</v>
      </c>
      <c r="AA101" s="7" t="s">
        <v>1263</v>
      </c>
      <c r="AB101" t="s">
        <v>527</v>
      </c>
      <c r="AC101" t="s">
        <v>1264</v>
      </c>
      <c r="AD101" t="s">
        <v>71</v>
      </c>
      <c r="AE101">
        <v>15</v>
      </c>
      <c r="AF101">
        <v>-1</v>
      </c>
      <c r="AG101">
        <v>14</v>
      </c>
      <c r="AH101" s="17"/>
      <c r="AJ101" s="7" t="s">
        <v>1265</v>
      </c>
      <c r="AK101" s="7" t="s">
        <v>1266</v>
      </c>
      <c r="AL101" t="s">
        <v>1267</v>
      </c>
      <c r="AM101" s="7" t="s">
        <v>1266</v>
      </c>
      <c r="AN101" s="17" t="s">
        <v>671</v>
      </c>
      <c r="AO101" s="17" t="s">
        <v>671</v>
      </c>
      <c r="AP101" s="17" t="s">
        <v>1268</v>
      </c>
      <c r="AQ101" s="17"/>
      <c r="AR101" s="17"/>
      <c r="AS101" s="18">
        <v>33208</v>
      </c>
      <c r="AT101" s="7">
        <v>26</v>
      </c>
      <c r="AU101" s="18">
        <v>22943</v>
      </c>
      <c r="AV101" s="7">
        <v>54</v>
      </c>
      <c r="AW101" t="s">
        <v>96</v>
      </c>
      <c r="AX101" s="18">
        <v>38657</v>
      </c>
      <c r="AY101" s="17" t="s">
        <v>1269</v>
      </c>
      <c r="AZ101" s="18" t="s">
        <v>80</v>
      </c>
      <c r="BA101" s="18" t="s">
        <v>98</v>
      </c>
      <c r="BB101" s="17"/>
      <c r="BC101" s="18" t="b">
        <v>0</v>
      </c>
      <c r="BD101" s="18">
        <v>42825</v>
      </c>
      <c r="BE101" s="17" t="s">
        <v>82</v>
      </c>
      <c r="BF101" s="19" t="s">
        <v>1270</v>
      </c>
      <c r="BG101" s="17"/>
      <c r="BH101" s="17"/>
    </row>
    <row r="102" spans="2:60">
      <c r="B102" s="7" t="s">
        <v>1271</v>
      </c>
      <c r="C102" s="7" t="s">
        <v>1272</v>
      </c>
      <c r="D102" t="s">
        <v>1245</v>
      </c>
      <c r="E102" s="7" t="s">
        <v>100</v>
      </c>
      <c r="F102" s="7" t="s">
        <v>1246</v>
      </c>
      <c r="G102" t="s">
        <v>671</v>
      </c>
      <c r="H102" s="7" t="s">
        <v>259</v>
      </c>
      <c r="I102" t="s">
        <v>260</v>
      </c>
      <c r="N102" s="7" t="s">
        <v>1273</v>
      </c>
      <c r="O102" t="s">
        <v>1274</v>
      </c>
      <c r="U102" s="17"/>
      <c r="Z102" s="7" t="s">
        <v>1275</v>
      </c>
      <c r="AA102" s="7" t="s">
        <v>1276</v>
      </c>
      <c r="AB102" t="s">
        <v>145</v>
      </c>
      <c r="AC102" t="s">
        <v>1277</v>
      </c>
      <c r="AD102" t="s">
        <v>71</v>
      </c>
      <c r="AE102">
        <v>30</v>
      </c>
      <c r="AF102">
        <v>100</v>
      </c>
      <c r="AG102">
        <v>130</v>
      </c>
      <c r="AH102" s="17" t="s">
        <v>269</v>
      </c>
      <c r="AI102" t="s">
        <v>1278</v>
      </c>
      <c r="AJ102" s="7" t="s">
        <v>109</v>
      </c>
      <c r="AK102" s="7" t="s">
        <v>1253</v>
      </c>
      <c r="AL102" t="s">
        <v>1254</v>
      </c>
      <c r="AM102" s="7" t="s">
        <v>634</v>
      </c>
      <c r="AN102" s="17" t="s">
        <v>1279</v>
      </c>
      <c r="AO102" s="17" t="s">
        <v>671</v>
      </c>
      <c r="AP102" s="17" t="s">
        <v>1280</v>
      </c>
      <c r="AQ102" s="17" t="s">
        <v>1281</v>
      </c>
      <c r="AR102" s="17" t="s">
        <v>1282</v>
      </c>
      <c r="AS102" s="18">
        <v>37410</v>
      </c>
      <c r="AT102" s="7">
        <v>15</v>
      </c>
      <c r="AU102" s="18">
        <v>27228</v>
      </c>
      <c r="AV102" s="7">
        <v>42</v>
      </c>
      <c r="AW102" t="s">
        <v>184</v>
      </c>
      <c r="AX102" s="18">
        <v>41091</v>
      </c>
      <c r="AY102" s="17" t="s">
        <v>1283</v>
      </c>
      <c r="AZ102" s="18" t="s">
        <v>80</v>
      </c>
      <c r="BA102" s="18" t="s">
        <v>81</v>
      </c>
      <c r="BB102" s="17"/>
      <c r="BC102" s="18" t="b">
        <v>1</v>
      </c>
      <c r="BD102" s="18">
        <v>42825</v>
      </c>
      <c r="BE102" s="17" t="s">
        <v>82</v>
      </c>
      <c r="BF102" s="19" t="s">
        <v>1284</v>
      </c>
      <c r="BG102" s="17"/>
      <c r="BH102" s="17" t="s">
        <v>278</v>
      </c>
    </row>
    <row r="103" spans="2:60" hidden="1">
      <c r="B103" s="7" t="s">
        <v>1285</v>
      </c>
      <c r="C103" s="7" t="s">
        <v>1286</v>
      </c>
      <c r="D103" t="s">
        <v>1245</v>
      </c>
      <c r="E103" s="7" t="s">
        <v>100</v>
      </c>
      <c r="F103" s="7" t="s">
        <v>1246</v>
      </c>
      <c r="G103" t="s">
        <v>671</v>
      </c>
      <c r="H103" s="7" t="s">
        <v>259</v>
      </c>
      <c r="I103" t="s">
        <v>260</v>
      </c>
      <c r="N103" s="7" t="s">
        <v>776</v>
      </c>
      <c r="U103" s="17"/>
      <c r="Z103" s="7" t="s">
        <v>1287</v>
      </c>
      <c r="AA103" s="7" t="s">
        <v>1288</v>
      </c>
      <c r="AB103" t="s">
        <v>1289</v>
      </c>
      <c r="AC103" t="s">
        <v>1290</v>
      </c>
      <c r="AD103" t="s">
        <v>71</v>
      </c>
      <c r="AE103">
        <v>30</v>
      </c>
      <c r="AF103">
        <v>100</v>
      </c>
      <c r="AG103">
        <v>130</v>
      </c>
      <c r="AH103" s="17" t="s">
        <v>781</v>
      </c>
      <c r="AI103" t="s">
        <v>1291</v>
      </c>
      <c r="AJ103" s="7" t="s">
        <v>109</v>
      </c>
      <c r="AK103" s="7" t="s">
        <v>1253</v>
      </c>
      <c r="AL103" t="s">
        <v>1254</v>
      </c>
      <c r="AM103" s="7" t="s">
        <v>634</v>
      </c>
      <c r="AN103" s="17" t="s">
        <v>1292</v>
      </c>
      <c r="AO103" s="17" t="s">
        <v>671</v>
      </c>
      <c r="AP103" s="17" t="s">
        <v>1293</v>
      </c>
      <c r="AQ103" s="17"/>
      <c r="AR103" s="17"/>
      <c r="AS103" s="18">
        <v>29221</v>
      </c>
      <c r="AT103" s="7">
        <v>37</v>
      </c>
      <c r="AU103" s="18">
        <v>22337</v>
      </c>
      <c r="AV103" s="7">
        <v>56</v>
      </c>
      <c r="AW103" t="s">
        <v>171</v>
      </c>
      <c r="AX103" s="18">
        <v>36192</v>
      </c>
      <c r="AY103" s="17"/>
      <c r="AZ103" s="18" t="s">
        <v>80</v>
      </c>
      <c r="BA103" s="18" t="s">
        <v>98</v>
      </c>
      <c r="BB103" s="17"/>
      <c r="BC103" s="18" t="b">
        <v>1</v>
      </c>
      <c r="BD103" s="18">
        <v>42825</v>
      </c>
      <c r="BE103" s="17" t="s">
        <v>82</v>
      </c>
      <c r="BF103" s="19" t="s">
        <v>324</v>
      </c>
      <c r="BG103" s="17"/>
      <c r="BH103" s="17"/>
    </row>
    <row r="104" spans="2:60" hidden="1">
      <c r="B104" s="7" t="s">
        <v>1294</v>
      </c>
      <c r="C104" s="7" t="s">
        <v>1295</v>
      </c>
      <c r="D104" t="s">
        <v>1245</v>
      </c>
      <c r="E104" s="7" t="s">
        <v>100</v>
      </c>
      <c r="F104" s="7" t="s">
        <v>1246</v>
      </c>
      <c r="G104" t="s">
        <v>671</v>
      </c>
      <c r="H104" s="7" t="s">
        <v>259</v>
      </c>
      <c r="I104" t="s">
        <v>260</v>
      </c>
      <c r="K104" t="s">
        <v>102</v>
      </c>
      <c r="U104" s="17"/>
      <c r="Z104" s="7" t="s">
        <v>1296</v>
      </c>
      <c r="AA104" s="7" t="s">
        <v>1297</v>
      </c>
      <c r="AB104" t="s">
        <v>1298</v>
      </c>
      <c r="AC104" t="s">
        <v>1299</v>
      </c>
      <c r="AD104" t="s">
        <v>71</v>
      </c>
      <c r="AE104">
        <v>30</v>
      </c>
      <c r="AF104">
        <v>-23</v>
      </c>
      <c r="AG104">
        <v>7</v>
      </c>
      <c r="AH104" s="17"/>
      <c r="AI104" s="17"/>
      <c r="AJ104" s="18" t="s">
        <v>1300</v>
      </c>
      <c r="AK104" s="7" t="s">
        <v>1300</v>
      </c>
      <c r="AL104" t="s">
        <v>1301</v>
      </c>
      <c r="AM104" s="7" t="s">
        <v>634</v>
      </c>
      <c r="AN104" s="17"/>
      <c r="AO104" s="17" t="s">
        <v>671</v>
      </c>
      <c r="AP104" s="17" t="s">
        <v>1302</v>
      </c>
      <c r="AQ104" s="17"/>
      <c r="AR104" s="17"/>
      <c r="AS104" s="18">
        <v>37200</v>
      </c>
      <c r="AT104" s="7">
        <v>15</v>
      </c>
      <c r="AU104" s="18">
        <v>26748</v>
      </c>
      <c r="AV104" s="7">
        <v>44</v>
      </c>
      <c r="AW104" t="s">
        <v>205</v>
      </c>
      <c r="AX104" s="18">
        <v>41640</v>
      </c>
      <c r="AY104" s="17"/>
      <c r="AZ104" s="18" t="s">
        <v>80</v>
      </c>
      <c r="BA104" s="18" t="s">
        <v>81</v>
      </c>
      <c r="BB104" s="17"/>
      <c r="BC104" s="18" t="b">
        <v>1</v>
      </c>
      <c r="BD104" s="18">
        <v>42825</v>
      </c>
      <c r="BE104" s="17" t="s">
        <v>82</v>
      </c>
      <c r="BF104" s="19" t="s">
        <v>1017</v>
      </c>
      <c r="BG104" s="17"/>
      <c r="BH104" s="17"/>
    </row>
    <row r="105" spans="2:60">
      <c r="B105" s="7" t="s">
        <v>1303</v>
      </c>
      <c r="C105" s="7" t="s">
        <v>1304</v>
      </c>
      <c r="D105" t="s">
        <v>1245</v>
      </c>
      <c r="E105" s="7" t="s">
        <v>100</v>
      </c>
      <c r="F105" s="7" t="s">
        <v>1246</v>
      </c>
      <c r="G105" t="s">
        <v>671</v>
      </c>
      <c r="H105" s="7" t="s">
        <v>259</v>
      </c>
      <c r="I105" t="s">
        <v>260</v>
      </c>
      <c r="K105" t="s">
        <v>102</v>
      </c>
      <c r="N105" s="7" t="s">
        <v>133</v>
      </c>
      <c r="O105" t="s">
        <v>1305</v>
      </c>
      <c r="S105" t="s">
        <v>1306</v>
      </c>
      <c r="U105" s="17"/>
      <c r="Z105" s="7" t="s">
        <v>1307</v>
      </c>
      <c r="AA105" s="7" t="s">
        <v>1308</v>
      </c>
      <c r="AB105" t="s">
        <v>1309</v>
      </c>
      <c r="AC105" t="s">
        <v>1310</v>
      </c>
      <c r="AD105" t="s">
        <v>71</v>
      </c>
      <c r="AE105">
        <v>30</v>
      </c>
      <c r="AF105">
        <v>100</v>
      </c>
      <c r="AG105">
        <v>130</v>
      </c>
      <c r="AH105" s="17"/>
      <c r="AJ105" s="7" t="s">
        <v>109</v>
      </c>
      <c r="AK105" s="7" t="s">
        <v>1253</v>
      </c>
      <c r="AL105" t="s">
        <v>1254</v>
      </c>
      <c r="AM105" s="7" t="s">
        <v>634</v>
      </c>
      <c r="AN105" s="17" t="s">
        <v>1311</v>
      </c>
      <c r="AO105" s="17" t="s">
        <v>671</v>
      </c>
      <c r="AP105" s="17" t="s">
        <v>1312</v>
      </c>
      <c r="AQ105" s="17"/>
      <c r="AR105" s="17"/>
      <c r="AS105" s="18">
        <v>31048</v>
      </c>
      <c r="AT105" s="7">
        <v>32</v>
      </c>
      <c r="AU105" s="18">
        <v>23110</v>
      </c>
      <c r="AV105" s="7">
        <v>54</v>
      </c>
      <c r="AW105" t="s">
        <v>184</v>
      </c>
      <c r="AX105" s="18">
        <v>35431</v>
      </c>
      <c r="AY105" s="17" t="s">
        <v>1313</v>
      </c>
      <c r="AZ105" s="18" t="s">
        <v>80</v>
      </c>
      <c r="BA105" s="18" t="s">
        <v>98</v>
      </c>
      <c r="BB105" s="17"/>
      <c r="BC105" s="18" t="b">
        <v>1</v>
      </c>
      <c r="BD105" s="18">
        <v>42825</v>
      </c>
      <c r="BE105" s="17" t="s">
        <v>82</v>
      </c>
      <c r="BF105" s="19" t="s">
        <v>324</v>
      </c>
      <c r="BG105" s="17"/>
      <c r="BH105" s="17"/>
    </row>
    <row r="106" spans="2:60" hidden="1">
      <c r="B106" s="7" t="s">
        <v>1314</v>
      </c>
      <c r="C106" s="7" t="s">
        <v>1315</v>
      </c>
      <c r="D106" t="s">
        <v>1245</v>
      </c>
      <c r="E106" s="7" t="s">
        <v>100</v>
      </c>
      <c r="F106" s="7" t="s">
        <v>1246</v>
      </c>
      <c r="G106" t="s">
        <v>671</v>
      </c>
      <c r="H106" s="7" t="s">
        <v>259</v>
      </c>
      <c r="I106" t="s">
        <v>260</v>
      </c>
      <c r="U106" s="17"/>
      <c r="Z106" s="7" t="s">
        <v>1316</v>
      </c>
      <c r="AA106" s="7" t="s">
        <v>1317</v>
      </c>
      <c r="AB106" t="s">
        <v>1318</v>
      </c>
      <c r="AC106" t="s">
        <v>1319</v>
      </c>
      <c r="AD106" t="s">
        <v>71</v>
      </c>
      <c r="AE106">
        <v>30</v>
      </c>
      <c r="AF106">
        <v>-23</v>
      </c>
      <c r="AG106">
        <v>7</v>
      </c>
      <c r="AH106" s="17"/>
      <c r="AJ106" s="7" t="s">
        <v>1320</v>
      </c>
      <c r="AK106" s="7" t="s">
        <v>1320</v>
      </c>
      <c r="AL106" t="s">
        <v>1321</v>
      </c>
      <c r="AM106" s="7" t="s">
        <v>634</v>
      </c>
      <c r="AN106" s="17" t="s">
        <v>1322</v>
      </c>
      <c r="AO106" s="17" t="s">
        <v>671</v>
      </c>
      <c r="AP106" s="17" t="s">
        <v>1323</v>
      </c>
      <c r="AQ106" s="17"/>
      <c r="AR106" s="17" t="s">
        <v>1324</v>
      </c>
      <c r="AS106" s="18">
        <v>37669</v>
      </c>
      <c r="AT106" s="7">
        <v>14</v>
      </c>
      <c r="AU106" s="18">
        <v>27754</v>
      </c>
      <c r="AV106" s="7">
        <v>41</v>
      </c>
      <c r="AW106" t="s">
        <v>184</v>
      </c>
      <c r="AX106" s="18">
        <v>41487</v>
      </c>
      <c r="AY106" s="17" t="s">
        <v>1325</v>
      </c>
      <c r="AZ106" s="18" t="s">
        <v>80</v>
      </c>
      <c r="BA106" s="18" t="s">
        <v>81</v>
      </c>
      <c r="BB106" s="17"/>
      <c r="BC106" s="18" t="b">
        <v>1</v>
      </c>
      <c r="BD106" s="18">
        <v>42825</v>
      </c>
      <c r="BE106" s="17" t="s">
        <v>82</v>
      </c>
      <c r="BF106" s="19" t="s">
        <v>1326</v>
      </c>
      <c r="BG106" s="17"/>
      <c r="BH106" s="17"/>
    </row>
    <row r="107" spans="2:60" hidden="1">
      <c r="B107" s="7" t="s">
        <v>1327</v>
      </c>
      <c r="C107" s="7" t="s">
        <v>1328</v>
      </c>
      <c r="D107" t="s">
        <v>1245</v>
      </c>
      <c r="E107" s="7" t="s">
        <v>100</v>
      </c>
      <c r="F107" s="7" t="s">
        <v>1246</v>
      </c>
      <c r="G107" t="s">
        <v>671</v>
      </c>
      <c r="H107" s="7" t="s">
        <v>259</v>
      </c>
      <c r="I107" t="s">
        <v>260</v>
      </c>
      <c r="U107" s="17"/>
      <c r="Z107" s="7" t="s">
        <v>1329</v>
      </c>
      <c r="AA107" s="7" t="s">
        <v>1330</v>
      </c>
      <c r="AB107" t="s">
        <v>514</v>
      </c>
      <c r="AC107" t="s">
        <v>1331</v>
      </c>
      <c r="AD107" t="s">
        <v>71</v>
      </c>
      <c r="AE107">
        <v>30</v>
      </c>
      <c r="AF107">
        <v>-16</v>
      </c>
      <c r="AG107">
        <v>14</v>
      </c>
      <c r="AH107" s="17"/>
      <c r="AJ107" s="7" t="s">
        <v>1332</v>
      </c>
      <c r="AK107" s="7" t="s">
        <v>1332</v>
      </c>
      <c r="AL107" t="s">
        <v>1333</v>
      </c>
      <c r="AM107" s="7" t="s">
        <v>634</v>
      </c>
      <c r="AN107" s="17" t="s">
        <v>1334</v>
      </c>
      <c r="AO107" s="17" t="s">
        <v>671</v>
      </c>
      <c r="AP107" s="17" t="s">
        <v>1335</v>
      </c>
      <c r="AQ107" s="17" t="s">
        <v>1336</v>
      </c>
      <c r="AR107" s="17" t="s">
        <v>1337</v>
      </c>
      <c r="AS107" s="18">
        <v>28086</v>
      </c>
      <c r="AT107" s="7">
        <v>40</v>
      </c>
      <c r="AU107" s="18">
        <v>22134</v>
      </c>
      <c r="AV107" s="7">
        <v>56</v>
      </c>
      <c r="AW107" t="s">
        <v>184</v>
      </c>
      <c r="AX107" s="18">
        <v>34731</v>
      </c>
      <c r="AY107" s="17" t="s">
        <v>1338</v>
      </c>
      <c r="AZ107" s="18" t="s">
        <v>80</v>
      </c>
      <c r="BA107" s="18" t="s">
        <v>98</v>
      </c>
      <c r="BB107" s="17"/>
      <c r="BC107" s="18" t="b">
        <v>1</v>
      </c>
      <c r="BD107" s="18">
        <v>42825</v>
      </c>
      <c r="BE107" s="17" t="s">
        <v>82</v>
      </c>
      <c r="BF107" s="19" t="s">
        <v>324</v>
      </c>
      <c r="BG107" s="17"/>
      <c r="BH107" s="17"/>
    </row>
    <row r="108" spans="2:60" hidden="1">
      <c r="B108" s="7" t="s">
        <v>1339</v>
      </c>
      <c r="C108" s="7" t="s">
        <v>1340</v>
      </c>
      <c r="D108" t="s">
        <v>1245</v>
      </c>
      <c r="E108" s="7" t="s">
        <v>100</v>
      </c>
      <c r="F108" s="7" t="s">
        <v>1246</v>
      </c>
      <c r="G108" t="s">
        <v>671</v>
      </c>
      <c r="H108" s="7" t="s">
        <v>259</v>
      </c>
      <c r="I108" t="s">
        <v>260</v>
      </c>
      <c r="K108" t="s">
        <v>102</v>
      </c>
      <c r="R108" s="8" t="s">
        <v>231</v>
      </c>
      <c r="U108" s="17"/>
      <c r="Z108" s="7" t="s">
        <v>1341</v>
      </c>
      <c r="AA108" s="7" t="s">
        <v>1342</v>
      </c>
      <c r="AB108" t="s">
        <v>1343</v>
      </c>
      <c r="AC108" t="s">
        <v>1344</v>
      </c>
      <c r="AD108" t="s">
        <v>71</v>
      </c>
      <c r="AE108">
        <v>30</v>
      </c>
      <c r="AF108">
        <v>-23</v>
      </c>
      <c r="AG108">
        <v>7</v>
      </c>
      <c r="AH108" s="17"/>
      <c r="AJ108" s="7" t="s">
        <v>1345</v>
      </c>
      <c r="AK108" s="7" t="s">
        <v>1345</v>
      </c>
      <c r="AL108" t="s">
        <v>1346</v>
      </c>
      <c r="AM108" s="7" t="s">
        <v>634</v>
      </c>
      <c r="AN108" s="17" t="s">
        <v>671</v>
      </c>
      <c r="AO108" s="17" t="s">
        <v>671</v>
      </c>
      <c r="AP108" s="17" t="s">
        <v>1347</v>
      </c>
      <c r="AQ108" s="17"/>
      <c r="AR108" s="17"/>
      <c r="AS108" s="18">
        <v>35156</v>
      </c>
      <c r="AT108" s="7">
        <v>21</v>
      </c>
      <c r="AU108" s="18">
        <v>24365</v>
      </c>
      <c r="AV108" s="7">
        <v>50</v>
      </c>
      <c r="AW108" t="s">
        <v>184</v>
      </c>
      <c r="AX108" s="18">
        <v>39022</v>
      </c>
      <c r="AY108" s="17" t="s">
        <v>1348</v>
      </c>
      <c r="AZ108" s="18" t="s">
        <v>80</v>
      </c>
      <c r="BA108" s="18" t="s">
        <v>98</v>
      </c>
      <c r="BB108" s="17"/>
      <c r="BC108" s="18" t="b">
        <v>1</v>
      </c>
      <c r="BD108" s="18">
        <v>42825</v>
      </c>
      <c r="BE108" s="17" t="s">
        <v>82</v>
      </c>
      <c r="BF108" s="19" t="s">
        <v>1349</v>
      </c>
      <c r="BG108" s="17"/>
      <c r="BH108" s="17"/>
    </row>
    <row r="109" spans="2:60" hidden="1">
      <c r="B109" s="7" t="s">
        <v>1350</v>
      </c>
      <c r="C109" s="7" t="s">
        <v>1351</v>
      </c>
      <c r="D109" t="s">
        <v>1352</v>
      </c>
      <c r="E109" s="7" t="s">
        <v>100</v>
      </c>
      <c r="F109" s="7" t="s">
        <v>1353</v>
      </c>
      <c r="G109" t="s">
        <v>1352</v>
      </c>
      <c r="H109" s="7" t="s">
        <v>1354</v>
      </c>
      <c r="I109" t="s">
        <v>1352</v>
      </c>
      <c r="K109" t="s">
        <v>102</v>
      </c>
      <c r="U109" s="17"/>
      <c r="Z109" s="7" t="s">
        <v>1355</v>
      </c>
      <c r="AA109" s="7" t="s">
        <v>1356</v>
      </c>
      <c r="AB109" t="s">
        <v>1357</v>
      </c>
      <c r="AC109" t="s">
        <v>1358</v>
      </c>
      <c r="AD109" t="s">
        <v>71</v>
      </c>
      <c r="AE109">
        <v>15</v>
      </c>
      <c r="AF109">
        <v>-8</v>
      </c>
      <c r="AG109">
        <v>7</v>
      </c>
      <c r="AH109" s="17"/>
      <c r="AJ109" s="7" t="s">
        <v>1359</v>
      </c>
      <c r="AK109" s="7" t="s">
        <v>1359</v>
      </c>
      <c r="AL109" t="s">
        <v>1352</v>
      </c>
      <c r="AM109" s="7" t="s">
        <v>634</v>
      </c>
      <c r="AN109" s="17" t="s">
        <v>1352</v>
      </c>
      <c r="AO109" s="17" t="s">
        <v>1352</v>
      </c>
      <c r="AP109" s="17" t="s">
        <v>1360</v>
      </c>
      <c r="AQ109" s="17"/>
      <c r="AR109" s="17"/>
      <c r="AS109" s="18">
        <v>35074</v>
      </c>
      <c r="AT109" s="7">
        <v>21</v>
      </c>
      <c r="AU109" s="18">
        <v>25928</v>
      </c>
      <c r="AV109" s="7">
        <v>46</v>
      </c>
      <c r="AW109" t="s">
        <v>96</v>
      </c>
      <c r="AX109" s="18">
        <v>39600</v>
      </c>
      <c r="AY109" s="17" t="s">
        <v>1361</v>
      </c>
      <c r="AZ109" s="18" t="s">
        <v>80</v>
      </c>
      <c r="BA109" s="18" t="s">
        <v>98</v>
      </c>
      <c r="BB109" s="17"/>
      <c r="BC109" s="18" t="b">
        <v>1</v>
      </c>
      <c r="BD109" s="18">
        <v>42825</v>
      </c>
      <c r="BE109" s="17" t="s">
        <v>82</v>
      </c>
      <c r="BF109" s="19" t="s">
        <v>1362</v>
      </c>
      <c r="BG109" s="17"/>
      <c r="BH109" s="17"/>
    </row>
    <row r="110" spans="2:60">
      <c r="B110" s="7" t="s">
        <v>1363</v>
      </c>
      <c r="C110" s="7" t="s">
        <v>1364</v>
      </c>
      <c r="D110" t="s">
        <v>1365</v>
      </c>
      <c r="E110" s="7" t="s">
        <v>100</v>
      </c>
      <c r="F110" s="7" t="s">
        <v>1366</v>
      </c>
      <c r="G110" t="s">
        <v>1365</v>
      </c>
      <c r="H110" s="7" t="s">
        <v>878</v>
      </c>
      <c r="I110" t="s">
        <v>1367</v>
      </c>
      <c r="K110" t="s">
        <v>102</v>
      </c>
      <c r="N110" s="7" t="s">
        <v>1368</v>
      </c>
      <c r="O110" t="s">
        <v>1369</v>
      </c>
      <c r="P110" t="s">
        <v>1370</v>
      </c>
      <c r="S110" t="s">
        <v>1371</v>
      </c>
      <c r="U110" s="17"/>
      <c r="Z110" s="7" t="s">
        <v>1372</v>
      </c>
      <c r="AA110" s="7" t="s">
        <v>1373</v>
      </c>
      <c r="AB110" t="s">
        <v>210</v>
      </c>
      <c r="AC110" t="s">
        <v>1374</v>
      </c>
      <c r="AD110" t="s">
        <v>71</v>
      </c>
      <c r="AE110">
        <v>40</v>
      </c>
      <c r="AF110">
        <v>90</v>
      </c>
      <c r="AG110">
        <v>130</v>
      </c>
      <c r="AH110" s="17"/>
      <c r="AJ110" s="7" t="s">
        <v>109</v>
      </c>
      <c r="AK110" s="7" t="s">
        <v>1375</v>
      </c>
      <c r="AL110" t="s">
        <v>1376</v>
      </c>
      <c r="AM110" s="7" t="s">
        <v>1377</v>
      </c>
      <c r="AN110" s="17" t="s">
        <v>1378</v>
      </c>
      <c r="AO110" s="17" t="s">
        <v>1365</v>
      </c>
      <c r="AP110" s="17" t="s">
        <v>1379</v>
      </c>
      <c r="AQ110" s="17" t="s">
        <v>1380</v>
      </c>
      <c r="AR110" s="17" t="s">
        <v>1381</v>
      </c>
      <c r="AS110" s="18">
        <v>33189</v>
      </c>
      <c r="AT110" s="7">
        <v>26</v>
      </c>
      <c r="AU110" s="18">
        <v>21577</v>
      </c>
      <c r="AV110" s="7">
        <v>58</v>
      </c>
      <c r="AW110" t="s">
        <v>96</v>
      </c>
      <c r="AX110" s="18">
        <v>41122</v>
      </c>
      <c r="AY110" s="17" t="s">
        <v>1382</v>
      </c>
      <c r="AZ110" s="18" t="s">
        <v>80</v>
      </c>
      <c r="BA110" s="18" t="s">
        <v>98</v>
      </c>
      <c r="BB110" s="17"/>
      <c r="BC110" s="18" t="b">
        <v>1</v>
      </c>
      <c r="BD110" s="18">
        <v>42825</v>
      </c>
      <c r="BE110" s="17" t="s">
        <v>82</v>
      </c>
      <c r="BF110" s="19" t="s">
        <v>1383</v>
      </c>
      <c r="BG110" s="17"/>
      <c r="BH110" s="17" t="s">
        <v>278</v>
      </c>
    </row>
    <row r="111" spans="2:60" hidden="1">
      <c r="B111" s="7" t="s">
        <v>1363</v>
      </c>
      <c r="C111" s="7" t="s">
        <v>1364</v>
      </c>
      <c r="D111" t="s">
        <v>1365</v>
      </c>
      <c r="E111" s="7" t="s">
        <v>524</v>
      </c>
      <c r="F111" s="7" t="s">
        <v>1366</v>
      </c>
      <c r="G111" t="s">
        <v>1365</v>
      </c>
      <c r="H111" s="7" t="s">
        <v>878</v>
      </c>
      <c r="I111" t="s">
        <v>1367</v>
      </c>
      <c r="K111" t="s">
        <v>102</v>
      </c>
      <c r="U111" s="17"/>
      <c r="Z111" s="7" t="s">
        <v>1384</v>
      </c>
      <c r="AA111" s="7" t="s">
        <v>1385</v>
      </c>
      <c r="AB111" t="s">
        <v>1386</v>
      </c>
      <c r="AC111" t="s">
        <v>1387</v>
      </c>
      <c r="AD111" t="s">
        <v>71</v>
      </c>
      <c r="AE111">
        <v>15</v>
      </c>
      <c r="AF111">
        <v>-8</v>
      </c>
      <c r="AG111">
        <v>7</v>
      </c>
      <c r="AH111" s="17"/>
      <c r="AI111" s="17"/>
      <c r="AJ111" s="18" t="s">
        <v>1388</v>
      </c>
      <c r="AK111" s="7" t="s">
        <v>1389</v>
      </c>
      <c r="AL111" t="s">
        <v>1390</v>
      </c>
      <c r="AM111" s="7" t="s">
        <v>1389</v>
      </c>
      <c r="AN111" s="17" t="s">
        <v>1365</v>
      </c>
      <c r="AO111" s="17" t="s">
        <v>1365</v>
      </c>
      <c r="AP111" s="17" t="s">
        <v>1391</v>
      </c>
      <c r="AQ111" s="17"/>
      <c r="AR111" s="17"/>
      <c r="AS111" s="18">
        <v>33350</v>
      </c>
      <c r="AT111" s="7">
        <v>26</v>
      </c>
      <c r="AU111" s="18">
        <v>23887</v>
      </c>
      <c r="AV111" s="7">
        <v>52</v>
      </c>
      <c r="AW111" t="s">
        <v>205</v>
      </c>
      <c r="AX111" s="18">
        <v>40725</v>
      </c>
      <c r="AY111" s="17" t="s">
        <v>1392</v>
      </c>
      <c r="AZ111" s="18" t="s">
        <v>80</v>
      </c>
      <c r="BA111" s="18" t="s">
        <v>98</v>
      </c>
      <c r="BB111" s="17"/>
      <c r="BC111" s="18" t="b">
        <v>1</v>
      </c>
      <c r="BD111" s="18">
        <v>42825</v>
      </c>
      <c r="BE111" s="17" t="s">
        <v>82</v>
      </c>
      <c r="BF111" s="19" t="s">
        <v>116</v>
      </c>
      <c r="BG111" s="17"/>
      <c r="BH111" s="17"/>
    </row>
    <row r="112" spans="2:60" hidden="1">
      <c r="B112" s="7" t="s">
        <v>1393</v>
      </c>
      <c r="C112" s="7" t="s">
        <v>1394</v>
      </c>
      <c r="D112" t="s">
        <v>1365</v>
      </c>
      <c r="E112" s="7" t="s">
        <v>100</v>
      </c>
      <c r="F112" s="7" t="s">
        <v>1366</v>
      </c>
      <c r="G112" t="s">
        <v>1365</v>
      </c>
      <c r="H112" s="7" t="s">
        <v>878</v>
      </c>
      <c r="I112" t="s">
        <v>1367</v>
      </c>
      <c r="U112" s="17"/>
      <c r="Z112" s="7" t="s">
        <v>1395</v>
      </c>
      <c r="AA112" s="7" t="s">
        <v>1396</v>
      </c>
      <c r="AB112" t="s">
        <v>1397</v>
      </c>
      <c r="AC112" t="s">
        <v>1398</v>
      </c>
      <c r="AD112" t="s">
        <v>71</v>
      </c>
      <c r="AE112">
        <v>40</v>
      </c>
      <c r="AF112">
        <v>-19</v>
      </c>
      <c r="AG112">
        <v>21</v>
      </c>
      <c r="AH112" s="17"/>
      <c r="AJ112" s="7" t="s">
        <v>1399</v>
      </c>
      <c r="AK112" s="7" t="s">
        <v>1399</v>
      </c>
      <c r="AL112" t="s">
        <v>1400</v>
      </c>
      <c r="AM112" s="7" t="s">
        <v>1377</v>
      </c>
      <c r="AN112" s="17" t="s">
        <v>1401</v>
      </c>
      <c r="AO112" s="17" t="s">
        <v>1365</v>
      </c>
      <c r="AP112" s="17" t="s">
        <v>1402</v>
      </c>
      <c r="AQ112" s="17"/>
      <c r="AR112" s="17"/>
      <c r="AS112" s="18">
        <v>34785</v>
      </c>
      <c r="AT112" s="7">
        <v>22</v>
      </c>
      <c r="AU112" s="18">
        <v>23921</v>
      </c>
      <c r="AV112" s="7">
        <v>52</v>
      </c>
      <c r="AW112" t="s">
        <v>96</v>
      </c>
      <c r="AX112" s="18">
        <v>38961</v>
      </c>
      <c r="AY112" s="17" t="s">
        <v>1403</v>
      </c>
      <c r="AZ112" s="18" t="s">
        <v>80</v>
      </c>
      <c r="BA112" s="18" t="s">
        <v>98</v>
      </c>
      <c r="BB112" s="17"/>
      <c r="BC112" s="18" t="b">
        <v>1</v>
      </c>
      <c r="BD112" s="18">
        <v>42825</v>
      </c>
      <c r="BE112" s="17" t="s">
        <v>82</v>
      </c>
      <c r="BF112" s="19" t="s">
        <v>1404</v>
      </c>
      <c r="BG112" s="17"/>
      <c r="BH112" s="17"/>
    </row>
    <row r="113" spans="2:60">
      <c r="B113" s="7" t="s">
        <v>231</v>
      </c>
      <c r="C113" s="7" t="s">
        <v>1394</v>
      </c>
      <c r="D113" t="s">
        <v>1365</v>
      </c>
      <c r="E113" s="7" t="s">
        <v>100</v>
      </c>
      <c r="F113" s="7" t="s">
        <v>1366</v>
      </c>
      <c r="G113" t="s">
        <v>1365</v>
      </c>
      <c r="H113" s="7" t="s">
        <v>878</v>
      </c>
      <c r="I113" t="s">
        <v>1367</v>
      </c>
      <c r="N113" s="7" t="s">
        <v>133</v>
      </c>
      <c r="O113" t="s">
        <v>1405</v>
      </c>
      <c r="R113" s="8" t="s">
        <v>231</v>
      </c>
      <c r="U113" s="17"/>
      <c r="Z113" s="7" t="s">
        <v>1406</v>
      </c>
      <c r="AA113" s="7" t="s">
        <v>1407</v>
      </c>
      <c r="AB113" t="s">
        <v>1408</v>
      </c>
      <c r="AC113" t="s">
        <v>1409</v>
      </c>
      <c r="AD113" t="s">
        <v>71</v>
      </c>
      <c r="AE113">
        <v>40</v>
      </c>
      <c r="AF113">
        <v>90</v>
      </c>
      <c r="AG113">
        <v>130</v>
      </c>
      <c r="AH113" s="17"/>
      <c r="AI113" s="17"/>
      <c r="AJ113" s="18" t="s">
        <v>109</v>
      </c>
      <c r="AK113" s="7" t="s">
        <v>1375</v>
      </c>
      <c r="AL113" t="s">
        <v>1376</v>
      </c>
      <c r="AM113" s="7" t="s">
        <v>1377</v>
      </c>
      <c r="AN113" s="17"/>
      <c r="AO113" s="17" t="s">
        <v>1365</v>
      </c>
      <c r="AP113" s="17" t="s">
        <v>1410</v>
      </c>
      <c r="AQ113" s="17" t="s">
        <v>1411</v>
      </c>
      <c r="AR113" s="17" t="s">
        <v>1412</v>
      </c>
      <c r="AS113" s="18">
        <v>35898</v>
      </c>
      <c r="AT113" s="7">
        <v>19</v>
      </c>
      <c r="AU113" s="18">
        <v>24974</v>
      </c>
      <c r="AV113" s="7">
        <v>49</v>
      </c>
      <c r="AW113" t="s">
        <v>184</v>
      </c>
      <c r="AX113" s="18">
        <v>39934</v>
      </c>
      <c r="AY113" s="17" t="s">
        <v>1413</v>
      </c>
      <c r="AZ113" s="18" t="s">
        <v>80</v>
      </c>
      <c r="BA113" s="18" t="s">
        <v>81</v>
      </c>
      <c r="BB113" s="17"/>
      <c r="BC113" s="18" t="b">
        <v>1</v>
      </c>
      <c r="BD113" s="18">
        <v>42825</v>
      </c>
      <c r="BE113" s="17" t="s">
        <v>82</v>
      </c>
      <c r="BF113" s="19" t="s">
        <v>1414</v>
      </c>
      <c r="BG113" s="17"/>
      <c r="BH113" s="17"/>
    </row>
    <row r="114" spans="2:60" hidden="1">
      <c r="B114" s="7" t="s">
        <v>1415</v>
      </c>
      <c r="C114" s="7" t="s">
        <v>1416</v>
      </c>
      <c r="D114" t="s">
        <v>1365</v>
      </c>
      <c r="E114" s="7" t="s">
        <v>100</v>
      </c>
      <c r="F114" s="7" t="s">
        <v>1366</v>
      </c>
      <c r="G114" t="s">
        <v>1365</v>
      </c>
      <c r="H114" s="7" t="s">
        <v>878</v>
      </c>
      <c r="I114" t="s">
        <v>1367</v>
      </c>
      <c r="U114" s="17"/>
      <c r="Z114" s="7" t="s">
        <v>1417</v>
      </c>
      <c r="AA114" s="7" t="s">
        <v>1418</v>
      </c>
      <c r="AB114" t="s">
        <v>733</v>
      </c>
      <c r="AC114" t="s">
        <v>1419</v>
      </c>
      <c r="AD114" t="s">
        <v>71</v>
      </c>
      <c r="AE114">
        <v>40</v>
      </c>
      <c r="AF114">
        <v>-33</v>
      </c>
      <c r="AG114">
        <v>7</v>
      </c>
      <c r="AH114" s="17"/>
      <c r="AJ114" s="7" t="s">
        <v>1420</v>
      </c>
      <c r="AK114" s="7" t="s">
        <v>1420</v>
      </c>
      <c r="AL114" t="s">
        <v>1421</v>
      </c>
      <c r="AM114" s="7" t="s">
        <v>1377</v>
      </c>
      <c r="AN114" s="17" t="s">
        <v>1401</v>
      </c>
      <c r="AO114" s="17" t="s">
        <v>1365</v>
      </c>
      <c r="AP114" s="17" t="s">
        <v>1422</v>
      </c>
      <c r="AQ114" s="17" t="s">
        <v>1423</v>
      </c>
      <c r="AR114" s="17" t="s">
        <v>1424</v>
      </c>
      <c r="AS114" s="18">
        <v>39216</v>
      </c>
      <c r="AT114" s="7">
        <v>10</v>
      </c>
      <c r="AU114" s="18">
        <v>29167</v>
      </c>
      <c r="AV114" s="7">
        <v>37</v>
      </c>
      <c r="AW114" t="s">
        <v>78</v>
      </c>
      <c r="AX114" s="18">
        <v>41791</v>
      </c>
      <c r="AY114" s="17" t="s">
        <v>1425</v>
      </c>
      <c r="AZ114" s="18" t="s">
        <v>80</v>
      </c>
      <c r="BA114" s="18" t="s">
        <v>81</v>
      </c>
      <c r="BB114" s="17"/>
      <c r="BC114" s="18" t="b">
        <v>1</v>
      </c>
      <c r="BD114" s="18">
        <v>42825</v>
      </c>
      <c r="BE114" s="17" t="s">
        <v>82</v>
      </c>
      <c r="BF114" s="19" t="s">
        <v>1017</v>
      </c>
      <c r="BG114" s="17"/>
      <c r="BH114" s="17"/>
    </row>
    <row r="115" spans="2:60" hidden="1">
      <c r="B115" s="7" t="s">
        <v>1426</v>
      </c>
      <c r="C115" s="7" t="s">
        <v>1427</v>
      </c>
      <c r="D115" t="s">
        <v>1365</v>
      </c>
      <c r="E115" s="7" t="s">
        <v>100</v>
      </c>
      <c r="F115" s="7" t="s">
        <v>1366</v>
      </c>
      <c r="G115" t="s">
        <v>1365</v>
      </c>
      <c r="H115" s="7" t="s">
        <v>878</v>
      </c>
      <c r="I115" t="s">
        <v>1367</v>
      </c>
      <c r="U115" s="17"/>
      <c r="Z115" s="7" t="s">
        <v>1428</v>
      </c>
      <c r="AA115" s="7" t="s">
        <v>1429</v>
      </c>
      <c r="AB115" t="s">
        <v>1430</v>
      </c>
      <c r="AC115" t="s">
        <v>1431</v>
      </c>
      <c r="AD115" t="s">
        <v>71</v>
      </c>
      <c r="AE115">
        <v>40</v>
      </c>
      <c r="AF115">
        <v>-33</v>
      </c>
      <c r="AG115">
        <v>7</v>
      </c>
      <c r="AH115" s="17"/>
      <c r="AJ115" s="7" t="s">
        <v>1432</v>
      </c>
      <c r="AK115" s="7" t="s">
        <v>1432</v>
      </c>
      <c r="AL115" t="s">
        <v>1433</v>
      </c>
      <c r="AM115" s="7" t="s">
        <v>1377</v>
      </c>
      <c r="AN115" s="17" t="s">
        <v>1434</v>
      </c>
      <c r="AO115" s="17" t="s">
        <v>1365</v>
      </c>
      <c r="AP115" s="17" t="s">
        <v>1435</v>
      </c>
      <c r="AQ115" s="17" t="s">
        <v>1436</v>
      </c>
      <c r="AR115" s="17"/>
      <c r="AS115" s="18">
        <v>33497</v>
      </c>
      <c r="AT115" s="7">
        <v>25</v>
      </c>
      <c r="AU115" s="18">
        <v>23589</v>
      </c>
      <c r="AV115" s="7">
        <v>52</v>
      </c>
      <c r="AW115" t="s">
        <v>205</v>
      </c>
      <c r="AX115" s="18">
        <v>41852</v>
      </c>
      <c r="AY115" s="17" t="s">
        <v>1437</v>
      </c>
      <c r="AZ115" s="18" t="s">
        <v>80</v>
      </c>
      <c r="BA115" s="18" t="s">
        <v>98</v>
      </c>
      <c r="BB115" s="17"/>
      <c r="BC115" s="18" t="b">
        <v>1</v>
      </c>
      <c r="BD115" s="18">
        <v>42825</v>
      </c>
      <c r="BE115" s="17" t="s">
        <v>82</v>
      </c>
      <c r="BF115" s="19" t="s">
        <v>324</v>
      </c>
      <c r="BG115" s="17"/>
      <c r="BH115" s="17"/>
    </row>
    <row r="116" spans="2:60" hidden="1">
      <c r="B116" s="7" t="s">
        <v>1438</v>
      </c>
      <c r="C116" s="7" t="s">
        <v>1439</v>
      </c>
      <c r="D116" t="s">
        <v>1365</v>
      </c>
      <c r="E116" s="7" t="s">
        <v>100</v>
      </c>
      <c r="F116" s="7" t="s">
        <v>1366</v>
      </c>
      <c r="G116" t="s">
        <v>1365</v>
      </c>
      <c r="H116" s="7" t="s">
        <v>878</v>
      </c>
      <c r="I116" t="s">
        <v>1367</v>
      </c>
      <c r="U116" s="17"/>
      <c r="Z116" s="7" t="s">
        <v>1440</v>
      </c>
      <c r="AA116" s="7" t="s">
        <v>1441</v>
      </c>
      <c r="AB116" t="s">
        <v>352</v>
      </c>
      <c r="AC116" t="s">
        <v>1442</v>
      </c>
      <c r="AD116" t="s">
        <v>71</v>
      </c>
      <c r="AE116">
        <v>40</v>
      </c>
      <c r="AF116">
        <v>-33</v>
      </c>
      <c r="AG116">
        <v>7</v>
      </c>
      <c r="AH116" s="17"/>
      <c r="AJ116" s="7" t="s">
        <v>1443</v>
      </c>
      <c r="AK116" s="7" t="s">
        <v>1443</v>
      </c>
      <c r="AL116" t="s">
        <v>1444</v>
      </c>
      <c r="AM116" s="7" t="s">
        <v>1377</v>
      </c>
      <c r="AN116" s="17" t="s">
        <v>1445</v>
      </c>
      <c r="AO116" s="17" t="s">
        <v>1365</v>
      </c>
      <c r="AP116" s="17" t="s">
        <v>1446</v>
      </c>
      <c r="AQ116" s="17" t="s">
        <v>1447</v>
      </c>
      <c r="AR116" s="17" t="s">
        <v>1448</v>
      </c>
      <c r="AS116" s="18">
        <v>33605</v>
      </c>
      <c r="AT116" s="7">
        <v>25</v>
      </c>
      <c r="AU116" s="18">
        <v>24401</v>
      </c>
      <c r="AV116" s="7">
        <v>50</v>
      </c>
      <c r="AW116" t="s">
        <v>171</v>
      </c>
      <c r="AX116" s="18">
        <v>39995</v>
      </c>
      <c r="AY116" s="17" t="s">
        <v>1449</v>
      </c>
      <c r="AZ116" s="18" t="s">
        <v>80</v>
      </c>
      <c r="BA116" s="18" t="s">
        <v>98</v>
      </c>
      <c r="BB116" s="17"/>
      <c r="BC116" s="18" t="b">
        <v>1</v>
      </c>
      <c r="BD116" s="18">
        <v>42825</v>
      </c>
      <c r="BE116" s="17" t="s">
        <v>82</v>
      </c>
      <c r="BF116" s="19" t="s">
        <v>324</v>
      </c>
      <c r="BG116" s="17"/>
      <c r="BH116" s="17"/>
    </row>
    <row r="117" spans="2:60" hidden="1">
      <c r="B117" s="7" t="s">
        <v>1450</v>
      </c>
      <c r="C117" s="7" t="s">
        <v>1451</v>
      </c>
      <c r="D117" t="s">
        <v>1365</v>
      </c>
      <c r="E117" s="7" t="s">
        <v>100</v>
      </c>
      <c r="F117" s="7" t="s">
        <v>1366</v>
      </c>
      <c r="G117" t="s">
        <v>1365</v>
      </c>
      <c r="H117" s="7" t="s">
        <v>878</v>
      </c>
      <c r="I117" t="s">
        <v>1367</v>
      </c>
      <c r="U117" s="17"/>
      <c r="Z117" s="7" t="s">
        <v>1452</v>
      </c>
      <c r="AA117" s="7" t="s">
        <v>1453</v>
      </c>
      <c r="AB117" t="s">
        <v>1454</v>
      </c>
      <c r="AC117" t="s">
        <v>1455</v>
      </c>
      <c r="AD117" t="s">
        <v>71</v>
      </c>
      <c r="AE117">
        <v>40</v>
      </c>
      <c r="AF117">
        <v>-33</v>
      </c>
      <c r="AG117">
        <v>7</v>
      </c>
      <c r="AH117" s="17"/>
      <c r="AJ117" s="7" t="s">
        <v>1456</v>
      </c>
      <c r="AK117" s="7" t="s">
        <v>1456</v>
      </c>
      <c r="AL117" t="s">
        <v>1457</v>
      </c>
      <c r="AM117" s="7" t="s">
        <v>1377</v>
      </c>
      <c r="AN117" s="17" t="s">
        <v>1378</v>
      </c>
      <c r="AO117" s="17" t="s">
        <v>1365</v>
      </c>
      <c r="AP117" s="17" t="s">
        <v>1458</v>
      </c>
      <c r="AQ117" s="17"/>
      <c r="AR117" s="17" t="s">
        <v>1459</v>
      </c>
      <c r="AS117" s="18">
        <v>38790</v>
      </c>
      <c r="AT117" s="7">
        <v>11</v>
      </c>
      <c r="AU117" s="18">
        <v>31158</v>
      </c>
      <c r="AV117" s="7">
        <v>32</v>
      </c>
      <c r="AW117" t="s">
        <v>78</v>
      </c>
      <c r="AX117" s="18">
        <v>41244</v>
      </c>
      <c r="AY117" s="17" t="s">
        <v>1460</v>
      </c>
      <c r="AZ117" s="18" t="s">
        <v>80</v>
      </c>
      <c r="BA117" s="18" t="s">
        <v>81</v>
      </c>
      <c r="BB117" s="17"/>
      <c r="BC117" s="18" t="b">
        <v>1</v>
      </c>
      <c r="BD117" s="18">
        <v>42825</v>
      </c>
      <c r="BE117" s="17" t="s">
        <v>82</v>
      </c>
      <c r="BF117" s="19" t="s">
        <v>1461</v>
      </c>
      <c r="BG117" s="17"/>
      <c r="BH117" s="17"/>
    </row>
    <row r="118" spans="2:60" hidden="1">
      <c r="B118" s="7" t="s">
        <v>1462</v>
      </c>
      <c r="C118" s="7" t="s">
        <v>1463</v>
      </c>
      <c r="D118" t="s">
        <v>1365</v>
      </c>
      <c r="E118" s="7" t="s">
        <v>100</v>
      </c>
      <c r="F118" s="7" t="s">
        <v>1366</v>
      </c>
      <c r="G118" t="s">
        <v>1365</v>
      </c>
      <c r="H118" s="7" t="s">
        <v>878</v>
      </c>
      <c r="I118" t="s">
        <v>1367</v>
      </c>
      <c r="R118" s="8" t="s">
        <v>231</v>
      </c>
      <c r="U118" s="17"/>
      <c r="Z118" s="7" t="s">
        <v>1464</v>
      </c>
      <c r="AA118" s="7" t="s">
        <v>1465</v>
      </c>
      <c r="AB118" t="s">
        <v>1466</v>
      </c>
      <c r="AC118" t="s">
        <v>1467</v>
      </c>
      <c r="AD118" t="s">
        <v>71</v>
      </c>
      <c r="AE118">
        <v>40</v>
      </c>
      <c r="AF118">
        <v>-26</v>
      </c>
      <c r="AG118">
        <v>14</v>
      </c>
      <c r="AH118" s="17"/>
      <c r="AJ118" s="7" t="s">
        <v>1468</v>
      </c>
      <c r="AK118" s="7" t="s">
        <v>1468</v>
      </c>
      <c r="AL118" t="s">
        <v>1469</v>
      </c>
      <c r="AM118" s="7" t="s">
        <v>1377</v>
      </c>
      <c r="AN118" s="17" t="s">
        <v>1401</v>
      </c>
      <c r="AO118" s="17" t="s">
        <v>1365</v>
      </c>
      <c r="AP118" s="17" t="s">
        <v>1470</v>
      </c>
      <c r="AQ118" s="17" t="s">
        <v>1471</v>
      </c>
      <c r="AR118" s="17" t="s">
        <v>1472</v>
      </c>
      <c r="AS118" s="18">
        <v>34869</v>
      </c>
      <c r="AT118" s="7">
        <v>22</v>
      </c>
      <c r="AU118" s="18">
        <v>23250</v>
      </c>
      <c r="AV118" s="7">
        <v>53</v>
      </c>
      <c r="AW118" t="s">
        <v>96</v>
      </c>
      <c r="AX118" s="18">
        <v>39052</v>
      </c>
      <c r="AY118" s="17" t="s">
        <v>1473</v>
      </c>
      <c r="AZ118" s="18" t="s">
        <v>80</v>
      </c>
      <c r="BA118" s="18" t="s">
        <v>98</v>
      </c>
      <c r="BB118" s="17"/>
      <c r="BC118" s="18" t="b">
        <v>1</v>
      </c>
      <c r="BD118" s="18">
        <v>42825</v>
      </c>
      <c r="BE118" s="17" t="s">
        <v>82</v>
      </c>
      <c r="BF118" s="19" t="s">
        <v>1474</v>
      </c>
      <c r="BG118" s="17"/>
      <c r="BH118" s="17"/>
    </row>
    <row r="119" spans="2:60" hidden="1">
      <c r="B119" s="7" t="s">
        <v>1475</v>
      </c>
      <c r="C119" s="7" t="s">
        <v>1476</v>
      </c>
      <c r="D119" t="s">
        <v>1477</v>
      </c>
      <c r="E119" s="7" t="s">
        <v>100</v>
      </c>
      <c r="F119" s="7" t="s">
        <v>1478</v>
      </c>
      <c r="G119" t="s">
        <v>1477</v>
      </c>
      <c r="H119" s="7" t="s">
        <v>492</v>
      </c>
      <c r="I119" t="s">
        <v>493</v>
      </c>
      <c r="K119" t="s">
        <v>102</v>
      </c>
      <c r="U119" s="17"/>
      <c r="Z119" s="7" t="s">
        <v>1479</v>
      </c>
      <c r="AA119" s="7" t="s">
        <v>1480</v>
      </c>
      <c r="AB119" t="s">
        <v>1481</v>
      </c>
      <c r="AC119" t="s">
        <v>1482</v>
      </c>
      <c r="AD119" t="s">
        <v>71</v>
      </c>
      <c r="AE119">
        <v>15</v>
      </c>
      <c r="AF119">
        <v>-8</v>
      </c>
      <c r="AG119">
        <v>7</v>
      </c>
      <c r="AH119" s="17"/>
      <c r="AJ119" s="7" t="s">
        <v>1483</v>
      </c>
      <c r="AK119" s="7" t="s">
        <v>1483</v>
      </c>
      <c r="AL119" t="s">
        <v>1484</v>
      </c>
      <c r="AM119" s="7" t="s">
        <v>499</v>
      </c>
      <c r="AN119" s="17" t="s">
        <v>1477</v>
      </c>
      <c r="AO119" s="17" t="s">
        <v>1477</v>
      </c>
      <c r="AP119" s="17" t="s">
        <v>1485</v>
      </c>
      <c r="AQ119" s="17"/>
      <c r="AR119" s="17"/>
      <c r="AS119" s="18">
        <v>37530</v>
      </c>
      <c r="AT119" s="7">
        <v>14</v>
      </c>
      <c r="AU119" s="18">
        <v>28112</v>
      </c>
      <c r="AV119" s="7">
        <v>40</v>
      </c>
      <c r="AW119" t="s">
        <v>205</v>
      </c>
      <c r="AX119" s="18">
        <v>41214</v>
      </c>
      <c r="AY119" s="17" t="s">
        <v>1486</v>
      </c>
      <c r="AZ119" s="18" t="s">
        <v>80</v>
      </c>
      <c r="BA119" s="18" t="s">
        <v>98</v>
      </c>
      <c r="BB119" s="17"/>
      <c r="BC119" s="18" t="b">
        <v>1</v>
      </c>
      <c r="BD119" s="18">
        <v>42825</v>
      </c>
      <c r="BE119" s="17" t="s">
        <v>82</v>
      </c>
      <c r="BF119" s="19" t="s">
        <v>1487</v>
      </c>
      <c r="BG119" s="17"/>
      <c r="BH119" s="17"/>
    </row>
    <row r="120" spans="2:60" hidden="1">
      <c r="B120" s="7" t="s">
        <v>1488</v>
      </c>
      <c r="C120" s="7" t="s">
        <v>1489</v>
      </c>
      <c r="D120" t="s">
        <v>1477</v>
      </c>
      <c r="E120" s="7" t="s">
        <v>100</v>
      </c>
      <c r="F120" s="7" t="s">
        <v>1478</v>
      </c>
      <c r="G120" t="s">
        <v>1477</v>
      </c>
      <c r="H120" s="7" t="s">
        <v>492</v>
      </c>
      <c r="I120" t="s">
        <v>493</v>
      </c>
      <c r="U120" s="17"/>
      <c r="Z120" s="7" t="s">
        <v>1490</v>
      </c>
      <c r="AA120" s="7" t="s">
        <v>1491</v>
      </c>
      <c r="AB120" t="s">
        <v>1492</v>
      </c>
      <c r="AC120" t="s">
        <v>1493</v>
      </c>
      <c r="AD120" t="s">
        <v>71</v>
      </c>
      <c r="AE120">
        <v>15</v>
      </c>
      <c r="AF120">
        <v>-8</v>
      </c>
      <c r="AG120">
        <v>7</v>
      </c>
      <c r="AH120" s="17"/>
      <c r="AJ120" s="7" t="s">
        <v>1494</v>
      </c>
      <c r="AK120" s="7" t="s">
        <v>1494</v>
      </c>
      <c r="AL120" t="s">
        <v>1495</v>
      </c>
      <c r="AM120" s="7" t="s">
        <v>499</v>
      </c>
      <c r="AN120" s="17" t="s">
        <v>1477</v>
      </c>
      <c r="AO120" s="17" t="s">
        <v>1477</v>
      </c>
      <c r="AP120" s="17"/>
      <c r="AQ120" s="17"/>
      <c r="AR120" s="17" t="s">
        <v>1496</v>
      </c>
      <c r="AS120" s="18">
        <v>32300</v>
      </c>
      <c r="AT120" s="7">
        <v>29</v>
      </c>
      <c r="AU120" s="18">
        <v>23836</v>
      </c>
      <c r="AV120" s="7">
        <v>52</v>
      </c>
      <c r="AW120" t="s">
        <v>171</v>
      </c>
      <c r="AX120" s="18">
        <v>37681</v>
      </c>
      <c r="AY120" s="17" t="s">
        <v>1497</v>
      </c>
      <c r="AZ120" s="18" t="s">
        <v>80</v>
      </c>
      <c r="BA120" s="18" t="s">
        <v>98</v>
      </c>
      <c r="BB120" s="17"/>
      <c r="BC120" s="18" t="b">
        <v>1</v>
      </c>
      <c r="BD120" s="18">
        <v>42643</v>
      </c>
      <c r="BE120" s="17" t="s">
        <v>82</v>
      </c>
      <c r="BF120" s="19" t="s">
        <v>1498</v>
      </c>
      <c r="BG120" s="17"/>
      <c r="BH120" s="17"/>
    </row>
    <row r="121" spans="2:60" hidden="1">
      <c r="B121" s="7" t="s">
        <v>1499</v>
      </c>
      <c r="C121" s="7" t="s">
        <v>1500</v>
      </c>
      <c r="D121" t="s">
        <v>1501</v>
      </c>
      <c r="E121" s="7" t="s">
        <v>100</v>
      </c>
      <c r="F121" s="7" t="s">
        <v>243</v>
      </c>
      <c r="G121" t="s">
        <v>1502</v>
      </c>
      <c r="H121" s="7" t="s">
        <v>257</v>
      </c>
      <c r="I121" t="s">
        <v>1503</v>
      </c>
      <c r="K121" t="s">
        <v>102</v>
      </c>
      <c r="U121" s="17"/>
      <c r="Z121" s="7" t="s">
        <v>1504</v>
      </c>
      <c r="AA121" s="7" t="s">
        <v>1505</v>
      </c>
      <c r="AB121" t="s">
        <v>1506</v>
      </c>
      <c r="AC121" t="s">
        <v>1507</v>
      </c>
      <c r="AD121" t="s">
        <v>71</v>
      </c>
      <c r="AE121">
        <v>15</v>
      </c>
      <c r="AF121">
        <v>-8</v>
      </c>
      <c r="AG121">
        <v>7</v>
      </c>
      <c r="AH121" s="17"/>
      <c r="AI121" s="17"/>
      <c r="AJ121" s="18" t="s">
        <v>1508</v>
      </c>
      <c r="AK121" s="7" t="s">
        <v>1508</v>
      </c>
      <c r="AL121" t="s">
        <v>1509</v>
      </c>
      <c r="AM121" s="7" t="s">
        <v>518</v>
      </c>
      <c r="AN121" s="17" t="s">
        <v>1510</v>
      </c>
      <c r="AO121" s="17" t="s">
        <v>1502</v>
      </c>
      <c r="AP121" s="17" t="s">
        <v>1511</v>
      </c>
      <c r="AQ121" s="17"/>
      <c r="AR121" s="17" t="s">
        <v>1512</v>
      </c>
      <c r="AS121" s="18">
        <v>37774</v>
      </c>
      <c r="AT121" s="7">
        <v>14</v>
      </c>
      <c r="AU121" s="18">
        <v>27585</v>
      </c>
      <c r="AV121" s="7">
        <v>41</v>
      </c>
      <c r="AW121" t="s">
        <v>78</v>
      </c>
      <c r="AX121" s="18">
        <v>42005</v>
      </c>
      <c r="AY121" s="17" t="s">
        <v>1513</v>
      </c>
      <c r="AZ121" s="18" t="s">
        <v>80</v>
      </c>
      <c r="BA121" s="18" t="s">
        <v>98</v>
      </c>
      <c r="BB121" s="17"/>
      <c r="BC121" s="18" t="b">
        <v>1</v>
      </c>
      <c r="BD121" s="18">
        <v>42825</v>
      </c>
      <c r="BE121" s="17" t="s">
        <v>82</v>
      </c>
      <c r="BF121" s="19" t="s">
        <v>1514</v>
      </c>
      <c r="BG121" s="17"/>
      <c r="BH121" s="17"/>
    </row>
    <row r="122" spans="2:60" hidden="1">
      <c r="B122" s="7" t="s">
        <v>1515</v>
      </c>
      <c r="C122" s="7" t="s">
        <v>1516</v>
      </c>
      <c r="D122" t="s">
        <v>1501</v>
      </c>
      <c r="E122" s="7" t="s">
        <v>100</v>
      </c>
      <c r="F122" s="7" t="s">
        <v>243</v>
      </c>
      <c r="G122" t="s">
        <v>1502</v>
      </c>
      <c r="H122" s="7" t="s">
        <v>257</v>
      </c>
      <c r="I122" t="s">
        <v>1503</v>
      </c>
      <c r="U122" s="17"/>
      <c r="Z122" s="7" t="s">
        <v>1517</v>
      </c>
      <c r="AA122" s="7" t="s">
        <v>1518</v>
      </c>
      <c r="AB122" t="s">
        <v>1519</v>
      </c>
      <c r="AC122" t="s">
        <v>1520</v>
      </c>
      <c r="AD122" t="s">
        <v>71</v>
      </c>
      <c r="AE122">
        <v>15</v>
      </c>
      <c r="AF122">
        <v>-8</v>
      </c>
      <c r="AG122">
        <v>7</v>
      </c>
      <c r="AH122" s="17"/>
      <c r="AJ122" s="7" t="s">
        <v>1521</v>
      </c>
      <c r="AK122" s="7" t="s">
        <v>1521</v>
      </c>
      <c r="AL122" t="s">
        <v>1522</v>
      </c>
      <c r="AM122" s="7" t="s">
        <v>518</v>
      </c>
      <c r="AN122" s="17" t="s">
        <v>1522</v>
      </c>
      <c r="AO122" s="17" t="s">
        <v>1502</v>
      </c>
      <c r="AP122" s="17" t="s">
        <v>1523</v>
      </c>
      <c r="AQ122" s="17"/>
      <c r="AR122" s="17" t="s">
        <v>1524</v>
      </c>
      <c r="AS122" s="18">
        <v>38534</v>
      </c>
      <c r="AT122" s="7">
        <v>11</v>
      </c>
      <c r="AU122" s="18">
        <v>28742</v>
      </c>
      <c r="AV122" s="7">
        <v>38</v>
      </c>
      <c r="AW122" t="s">
        <v>78</v>
      </c>
      <c r="AX122" s="18">
        <v>42186</v>
      </c>
      <c r="AY122" s="17" t="s">
        <v>1525</v>
      </c>
      <c r="AZ122" s="18" t="s">
        <v>80</v>
      </c>
      <c r="BA122" s="18" t="s">
        <v>81</v>
      </c>
      <c r="BB122" s="17"/>
      <c r="BC122" s="18" t="b">
        <v>1</v>
      </c>
      <c r="BD122" s="18">
        <v>42825</v>
      </c>
      <c r="BE122" s="17" t="s">
        <v>82</v>
      </c>
      <c r="BF122" s="19" t="s">
        <v>1514</v>
      </c>
      <c r="BG122" s="17"/>
      <c r="BH122" s="17"/>
    </row>
    <row r="123" spans="2:60" hidden="1">
      <c r="B123" s="7" t="s">
        <v>1526</v>
      </c>
      <c r="C123" s="7" t="s">
        <v>1527</v>
      </c>
      <c r="D123" t="s">
        <v>1501</v>
      </c>
      <c r="E123" s="7" t="s">
        <v>100</v>
      </c>
      <c r="F123" s="7" t="s">
        <v>243</v>
      </c>
      <c r="G123" t="s">
        <v>1502</v>
      </c>
      <c r="H123" s="7" t="s">
        <v>257</v>
      </c>
      <c r="I123" t="s">
        <v>1503</v>
      </c>
      <c r="U123" s="17"/>
      <c r="Z123" s="7" t="s">
        <v>1528</v>
      </c>
      <c r="AA123" s="7" t="s">
        <v>1529</v>
      </c>
      <c r="AB123" t="s">
        <v>1530</v>
      </c>
      <c r="AC123" t="s">
        <v>1531</v>
      </c>
      <c r="AD123" t="s">
        <v>71</v>
      </c>
      <c r="AE123">
        <v>15</v>
      </c>
      <c r="AF123">
        <v>-8</v>
      </c>
      <c r="AG123">
        <v>7</v>
      </c>
      <c r="AH123" s="17"/>
      <c r="AJ123" s="7" t="s">
        <v>1532</v>
      </c>
      <c r="AK123" s="7" t="s">
        <v>1532</v>
      </c>
      <c r="AL123" t="s">
        <v>1533</v>
      </c>
      <c r="AM123" s="7" t="s">
        <v>518</v>
      </c>
      <c r="AN123" s="17" t="s">
        <v>1534</v>
      </c>
      <c r="AO123" s="17" t="s">
        <v>1502</v>
      </c>
      <c r="AP123" s="17" t="s">
        <v>1535</v>
      </c>
      <c r="AQ123" s="17"/>
      <c r="AR123" s="17" t="s">
        <v>1536</v>
      </c>
      <c r="AS123" s="18">
        <v>38384</v>
      </c>
      <c r="AT123" s="7">
        <v>12</v>
      </c>
      <c r="AU123" s="18">
        <v>30353</v>
      </c>
      <c r="AV123" s="7">
        <v>34</v>
      </c>
      <c r="AW123" t="s">
        <v>184</v>
      </c>
      <c r="AX123" s="18">
        <v>42736</v>
      </c>
      <c r="AY123" s="17" t="s">
        <v>1537</v>
      </c>
      <c r="AZ123" s="18" t="s">
        <v>80</v>
      </c>
      <c r="BA123" s="18" t="s">
        <v>81</v>
      </c>
      <c r="BB123" s="17"/>
      <c r="BC123" s="18" t="b">
        <v>1</v>
      </c>
      <c r="BD123" s="18">
        <v>42825</v>
      </c>
      <c r="BE123" s="17" t="s">
        <v>82</v>
      </c>
      <c r="BF123" s="19" t="s">
        <v>1514</v>
      </c>
      <c r="BG123" s="17"/>
      <c r="BH123" s="17"/>
    </row>
    <row r="124" spans="2:60" hidden="1">
      <c r="B124" s="7" t="s">
        <v>1538</v>
      </c>
      <c r="C124" s="7" t="s">
        <v>1539</v>
      </c>
      <c r="D124" t="s">
        <v>1540</v>
      </c>
      <c r="E124" s="7" t="s">
        <v>100</v>
      </c>
      <c r="F124" s="7" t="s">
        <v>1541</v>
      </c>
      <c r="G124" t="s">
        <v>1542</v>
      </c>
      <c r="H124" s="7" t="s">
        <v>678</v>
      </c>
      <c r="I124" t="s">
        <v>1542</v>
      </c>
      <c r="K124" t="s">
        <v>102</v>
      </c>
      <c r="U124" s="17"/>
      <c r="Z124" s="7" t="s">
        <v>1543</v>
      </c>
      <c r="AA124" s="7" t="s">
        <v>1544</v>
      </c>
      <c r="AB124" t="s">
        <v>1545</v>
      </c>
      <c r="AC124" t="s">
        <v>1546</v>
      </c>
      <c r="AD124" t="s">
        <v>71</v>
      </c>
      <c r="AE124">
        <v>15</v>
      </c>
      <c r="AF124">
        <v>-8</v>
      </c>
      <c r="AG124">
        <v>7</v>
      </c>
      <c r="AH124" s="17"/>
      <c r="AJ124" s="7" t="s">
        <v>1547</v>
      </c>
      <c r="AK124" s="7" t="s">
        <v>1547</v>
      </c>
      <c r="AL124" t="s">
        <v>1548</v>
      </c>
      <c r="AM124" s="7" t="s">
        <v>251</v>
      </c>
      <c r="AN124" s="17"/>
      <c r="AO124" s="17" t="s">
        <v>1542</v>
      </c>
      <c r="AP124" s="17" t="s">
        <v>1549</v>
      </c>
      <c r="AQ124" s="17"/>
      <c r="AR124" s="17"/>
      <c r="AS124" s="18">
        <v>37774</v>
      </c>
      <c r="AT124" s="7">
        <v>14</v>
      </c>
      <c r="AU124" s="18">
        <v>27175</v>
      </c>
      <c r="AV124" s="7">
        <v>43</v>
      </c>
      <c r="AW124" t="s">
        <v>184</v>
      </c>
      <c r="AX124" s="18">
        <v>42614</v>
      </c>
      <c r="AY124" s="17"/>
      <c r="AZ124" s="18" t="s">
        <v>80</v>
      </c>
      <c r="BA124" s="18" t="s">
        <v>98</v>
      </c>
      <c r="BB124" s="17"/>
      <c r="BC124" s="18" t="b">
        <v>0</v>
      </c>
      <c r="BD124" s="18">
        <v>42825</v>
      </c>
      <c r="BE124" s="17" t="s">
        <v>82</v>
      </c>
      <c r="BF124" s="19" t="s">
        <v>116</v>
      </c>
      <c r="BG124" s="17"/>
      <c r="BH124" s="17"/>
    </row>
    <row r="125" spans="2:60" hidden="1">
      <c r="B125" s="7" t="s">
        <v>690</v>
      </c>
      <c r="C125" s="7" t="s">
        <v>1550</v>
      </c>
      <c r="D125" t="s">
        <v>1551</v>
      </c>
      <c r="E125" s="7" t="s">
        <v>100</v>
      </c>
      <c r="F125" s="7" t="s">
        <v>1552</v>
      </c>
      <c r="G125" t="s">
        <v>1551</v>
      </c>
      <c r="H125" s="7" t="s">
        <v>1553</v>
      </c>
      <c r="I125" t="s">
        <v>1551</v>
      </c>
      <c r="K125" t="s">
        <v>102</v>
      </c>
      <c r="U125" s="17"/>
      <c r="Z125" s="7" t="s">
        <v>1554</v>
      </c>
      <c r="AA125" s="7" t="s">
        <v>1555</v>
      </c>
      <c r="AB125" t="s">
        <v>1556</v>
      </c>
      <c r="AC125" t="s">
        <v>1557</v>
      </c>
      <c r="AD125" t="s">
        <v>71</v>
      </c>
      <c r="AE125">
        <v>15</v>
      </c>
      <c r="AF125">
        <v>-8</v>
      </c>
      <c r="AG125">
        <v>7</v>
      </c>
      <c r="AH125" s="17"/>
      <c r="AI125" s="17"/>
      <c r="AJ125" s="18" t="s">
        <v>1558</v>
      </c>
      <c r="AK125" s="7" t="s">
        <v>1558</v>
      </c>
      <c r="AL125" t="s">
        <v>1559</v>
      </c>
      <c r="AM125" s="7" t="s">
        <v>499</v>
      </c>
      <c r="AN125" s="17" t="s">
        <v>1560</v>
      </c>
      <c r="AO125" s="17" t="s">
        <v>1551</v>
      </c>
      <c r="AP125" s="17" t="s">
        <v>1561</v>
      </c>
      <c r="AQ125" s="17" t="s">
        <v>1562</v>
      </c>
      <c r="AR125" s="17" t="s">
        <v>1563</v>
      </c>
      <c r="AS125" s="18">
        <v>40484</v>
      </c>
      <c r="AT125" s="7">
        <v>6</v>
      </c>
      <c r="AU125" s="18">
        <v>26216</v>
      </c>
      <c r="AV125" s="7">
        <v>45</v>
      </c>
      <c r="AW125" t="s">
        <v>184</v>
      </c>
      <c r="AX125" s="18">
        <v>40484</v>
      </c>
      <c r="AY125" s="17" t="s">
        <v>1564</v>
      </c>
      <c r="AZ125" s="18" t="s">
        <v>80</v>
      </c>
      <c r="BA125" s="18" t="s">
        <v>81</v>
      </c>
      <c r="BB125" s="17"/>
      <c r="BC125" s="18" t="b">
        <v>1</v>
      </c>
      <c r="BD125" s="18">
        <v>42825</v>
      </c>
      <c r="BE125" s="17" t="s">
        <v>82</v>
      </c>
      <c r="BF125" s="19" t="s">
        <v>1565</v>
      </c>
      <c r="BG125" s="17"/>
      <c r="BH125" s="17"/>
    </row>
    <row r="126" spans="2:60" hidden="1">
      <c r="B126" s="7" t="s">
        <v>690</v>
      </c>
      <c r="C126" s="7" t="s">
        <v>1550</v>
      </c>
      <c r="D126" t="s">
        <v>1566</v>
      </c>
      <c r="E126" s="7" t="s">
        <v>100</v>
      </c>
      <c r="F126" s="7" t="s">
        <v>1567</v>
      </c>
      <c r="G126" t="s">
        <v>1566</v>
      </c>
      <c r="H126" s="7" t="s">
        <v>492</v>
      </c>
      <c r="I126" t="s">
        <v>493</v>
      </c>
      <c r="U126" s="17"/>
      <c r="Z126" s="7" t="s">
        <v>1568</v>
      </c>
      <c r="AA126" s="7" t="s">
        <v>1569</v>
      </c>
      <c r="AB126" t="s">
        <v>1570</v>
      </c>
      <c r="AC126" t="s">
        <v>1571</v>
      </c>
      <c r="AD126" t="s">
        <v>71</v>
      </c>
      <c r="AE126">
        <v>15</v>
      </c>
      <c r="AF126">
        <v>-8</v>
      </c>
      <c r="AG126">
        <v>7</v>
      </c>
      <c r="AH126" s="17"/>
      <c r="AJ126" s="7" t="s">
        <v>1572</v>
      </c>
      <c r="AK126" s="7" t="s">
        <v>1572</v>
      </c>
      <c r="AL126" t="s">
        <v>1573</v>
      </c>
      <c r="AM126" s="7" t="s">
        <v>499</v>
      </c>
      <c r="AN126" s="17" t="s">
        <v>1566</v>
      </c>
      <c r="AO126" s="17" t="s">
        <v>1566</v>
      </c>
      <c r="AP126" s="17" t="s">
        <v>1574</v>
      </c>
      <c r="AQ126" s="17"/>
      <c r="AR126" s="17" t="s">
        <v>1575</v>
      </c>
      <c r="AS126" s="18">
        <v>37228</v>
      </c>
      <c r="AT126" s="7">
        <v>15</v>
      </c>
      <c r="AU126" s="18">
        <v>26836</v>
      </c>
      <c r="AV126" s="7">
        <v>44</v>
      </c>
      <c r="AW126" t="s">
        <v>96</v>
      </c>
      <c r="AX126" s="18">
        <v>39995</v>
      </c>
      <c r="AY126" s="17" t="s">
        <v>1576</v>
      </c>
      <c r="AZ126" s="18" t="s">
        <v>80</v>
      </c>
      <c r="BA126" s="18" t="s">
        <v>98</v>
      </c>
      <c r="BB126" s="17"/>
      <c r="BC126" s="18" t="b">
        <v>0</v>
      </c>
      <c r="BD126" s="18">
        <v>42825</v>
      </c>
      <c r="BE126" s="17" t="s">
        <v>82</v>
      </c>
      <c r="BF126" s="19" t="s">
        <v>116</v>
      </c>
      <c r="BG126" s="17"/>
      <c r="BH126" s="17"/>
    </row>
    <row r="127" spans="2:60">
      <c r="B127" s="7" t="s">
        <v>1577</v>
      </c>
      <c r="C127" s="7" t="s">
        <v>1578</v>
      </c>
      <c r="D127" t="s">
        <v>1579</v>
      </c>
      <c r="E127" s="7" t="s">
        <v>524</v>
      </c>
      <c r="F127" s="7" t="s">
        <v>257</v>
      </c>
      <c r="G127" t="s">
        <v>258</v>
      </c>
      <c r="H127" s="7" t="s">
        <v>259</v>
      </c>
      <c r="I127" t="s">
        <v>260</v>
      </c>
      <c r="N127" s="7" t="s">
        <v>1580</v>
      </c>
      <c r="O127" t="s">
        <v>1581</v>
      </c>
      <c r="P127" t="s">
        <v>264</v>
      </c>
      <c r="Q127" t="s">
        <v>264</v>
      </c>
      <c r="U127" s="17"/>
      <c r="V127" t="s">
        <v>264</v>
      </c>
      <c r="Z127" s="7" t="s">
        <v>1582</v>
      </c>
      <c r="AA127" s="7" t="s">
        <v>1583</v>
      </c>
      <c r="AB127" t="s">
        <v>1584</v>
      </c>
      <c r="AC127" t="s">
        <v>1585</v>
      </c>
      <c r="AD127" t="s">
        <v>71</v>
      </c>
      <c r="AE127">
        <v>35</v>
      </c>
      <c r="AF127">
        <v>95</v>
      </c>
      <c r="AG127">
        <v>130</v>
      </c>
      <c r="AH127" s="17" t="s">
        <v>269</v>
      </c>
      <c r="AI127" s="17" t="s">
        <v>1586</v>
      </c>
      <c r="AJ127" s="18" t="s">
        <v>1587</v>
      </c>
      <c r="AK127" s="7" t="s">
        <v>1167</v>
      </c>
      <c r="AL127" t="s">
        <v>1168</v>
      </c>
      <c r="AM127" s="7" t="s">
        <v>1169</v>
      </c>
      <c r="AN127" s="17" t="s">
        <v>258</v>
      </c>
      <c r="AO127" s="17" t="s">
        <v>258</v>
      </c>
      <c r="AP127" s="17" t="s">
        <v>1588</v>
      </c>
      <c r="AQ127" s="17" t="s">
        <v>1589</v>
      </c>
      <c r="AR127" s="17" t="s">
        <v>1590</v>
      </c>
      <c r="AS127" s="18">
        <v>32568</v>
      </c>
      <c r="AT127" s="7">
        <v>28</v>
      </c>
      <c r="AU127" s="18">
        <v>24112</v>
      </c>
      <c r="AV127" s="7">
        <v>51</v>
      </c>
      <c r="AW127" t="s">
        <v>96</v>
      </c>
      <c r="AX127" s="18">
        <v>39052</v>
      </c>
      <c r="AY127" s="17" t="s">
        <v>1591</v>
      </c>
      <c r="AZ127" s="18" t="s">
        <v>80</v>
      </c>
      <c r="BA127" s="18" t="s">
        <v>81</v>
      </c>
      <c r="BB127" s="17"/>
      <c r="BC127" s="18" t="b">
        <v>1</v>
      </c>
      <c r="BD127" s="18">
        <v>42825</v>
      </c>
      <c r="BE127" s="17" t="s">
        <v>82</v>
      </c>
      <c r="BF127" s="19" t="s">
        <v>116</v>
      </c>
      <c r="BG127" s="17"/>
      <c r="BH127" s="17" t="s">
        <v>278</v>
      </c>
    </row>
    <row r="128" spans="2:60">
      <c r="B128" s="7" t="s">
        <v>1592</v>
      </c>
      <c r="C128" s="7" t="s">
        <v>1593</v>
      </c>
      <c r="D128" t="s">
        <v>1579</v>
      </c>
      <c r="E128" s="7" t="s">
        <v>524</v>
      </c>
      <c r="F128" s="7" t="s">
        <v>257</v>
      </c>
      <c r="G128" t="s">
        <v>258</v>
      </c>
      <c r="H128" s="7" t="s">
        <v>259</v>
      </c>
      <c r="I128" t="s">
        <v>260</v>
      </c>
      <c r="N128" s="7" t="s">
        <v>1594</v>
      </c>
      <c r="O128" t="s">
        <v>1595</v>
      </c>
      <c r="U128" s="17"/>
      <c r="Z128" s="7" t="s">
        <v>1596</v>
      </c>
      <c r="AA128" s="7" t="s">
        <v>1597</v>
      </c>
      <c r="AB128" t="s">
        <v>1598</v>
      </c>
      <c r="AC128" t="s">
        <v>1599</v>
      </c>
      <c r="AD128" t="s">
        <v>71</v>
      </c>
      <c r="AE128">
        <v>35</v>
      </c>
      <c r="AF128">
        <v>95</v>
      </c>
      <c r="AG128">
        <v>130</v>
      </c>
      <c r="AH128" s="17" t="s">
        <v>269</v>
      </c>
      <c r="AJ128" s="7" t="s">
        <v>1587</v>
      </c>
      <c r="AK128" s="7" t="s">
        <v>1167</v>
      </c>
      <c r="AL128" t="s">
        <v>1168</v>
      </c>
      <c r="AM128" s="7" t="s">
        <v>1169</v>
      </c>
      <c r="AN128" s="17" t="s">
        <v>258</v>
      </c>
      <c r="AO128" s="17" t="s">
        <v>258</v>
      </c>
      <c r="AP128" s="17" t="s">
        <v>1600</v>
      </c>
      <c r="AQ128" s="17"/>
      <c r="AR128" s="17" t="s">
        <v>1601</v>
      </c>
      <c r="AS128" s="18">
        <v>35527</v>
      </c>
      <c r="AT128" s="7">
        <v>20</v>
      </c>
      <c r="AU128" s="18">
        <v>23754</v>
      </c>
      <c r="AV128" s="7">
        <v>52</v>
      </c>
      <c r="AW128" t="s">
        <v>96</v>
      </c>
      <c r="AX128" s="18">
        <v>39295</v>
      </c>
      <c r="AY128" s="17" t="s">
        <v>1602</v>
      </c>
      <c r="AZ128" s="18" t="s">
        <v>80</v>
      </c>
      <c r="BA128" s="18" t="s">
        <v>81</v>
      </c>
      <c r="BB128" s="17"/>
      <c r="BC128" s="18" t="b">
        <v>1</v>
      </c>
      <c r="BD128" s="18">
        <v>42825</v>
      </c>
      <c r="BE128" s="17" t="s">
        <v>82</v>
      </c>
      <c r="BF128" s="19" t="s">
        <v>1603</v>
      </c>
      <c r="BG128" s="17"/>
      <c r="BH128" s="17" t="s">
        <v>278</v>
      </c>
    </row>
    <row r="129" spans="2:60">
      <c r="B129" s="7" t="s">
        <v>1604</v>
      </c>
      <c r="C129" s="7" t="s">
        <v>1605</v>
      </c>
      <c r="D129" t="s">
        <v>1579</v>
      </c>
      <c r="E129" s="7" t="s">
        <v>524</v>
      </c>
      <c r="F129" s="7" t="s">
        <v>257</v>
      </c>
      <c r="G129" t="s">
        <v>258</v>
      </c>
      <c r="H129" s="7" t="s">
        <v>259</v>
      </c>
      <c r="I129" t="s">
        <v>260</v>
      </c>
      <c r="N129" s="7" t="s">
        <v>133</v>
      </c>
      <c r="U129" s="17"/>
      <c r="Z129" s="7" t="s">
        <v>1606</v>
      </c>
      <c r="AA129" s="7" t="s">
        <v>1607</v>
      </c>
      <c r="AB129" t="s">
        <v>247</v>
      </c>
      <c r="AC129" t="s">
        <v>1608</v>
      </c>
      <c r="AD129" t="s">
        <v>71</v>
      </c>
      <c r="AE129">
        <v>35</v>
      </c>
      <c r="AF129">
        <v>-21</v>
      </c>
      <c r="AG129">
        <v>14</v>
      </c>
      <c r="AH129" s="17"/>
      <c r="AJ129" s="7" t="s">
        <v>1609</v>
      </c>
      <c r="AK129" s="7" t="s">
        <v>1167</v>
      </c>
      <c r="AL129" t="s">
        <v>1168</v>
      </c>
      <c r="AM129" s="7" t="s">
        <v>1169</v>
      </c>
      <c r="AN129" s="17" t="s">
        <v>420</v>
      </c>
      <c r="AO129" s="17" t="s">
        <v>258</v>
      </c>
      <c r="AP129" s="17" t="s">
        <v>1610</v>
      </c>
      <c r="AQ129" s="17"/>
      <c r="AR129" s="17" t="s">
        <v>1611</v>
      </c>
      <c r="AS129" s="18">
        <v>35768</v>
      </c>
      <c r="AT129" s="7">
        <v>19</v>
      </c>
      <c r="AU129" s="18">
        <v>26653</v>
      </c>
      <c r="AV129" s="7">
        <v>44</v>
      </c>
      <c r="AW129" t="s">
        <v>96</v>
      </c>
      <c r="AX129" s="18">
        <v>39398</v>
      </c>
      <c r="AY129" s="17" t="s">
        <v>1612</v>
      </c>
      <c r="AZ129" s="18" t="s">
        <v>80</v>
      </c>
      <c r="BA129" s="18" t="s">
        <v>81</v>
      </c>
      <c r="BB129" s="17"/>
      <c r="BC129" s="18" t="b">
        <v>1</v>
      </c>
      <c r="BD129" s="18">
        <v>42825</v>
      </c>
      <c r="BE129" s="17" t="s">
        <v>82</v>
      </c>
      <c r="BF129" s="19" t="s">
        <v>1613</v>
      </c>
      <c r="BG129" s="17"/>
      <c r="BH129" s="17"/>
    </row>
    <row r="130" spans="2:60" hidden="1">
      <c r="B130" s="7" t="s">
        <v>1614</v>
      </c>
      <c r="C130" s="7" t="s">
        <v>1615</v>
      </c>
      <c r="D130" t="s">
        <v>1579</v>
      </c>
      <c r="E130" s="7" t="s">
        <v>524</v>
      </c>
      <c r="F130" s="7" t="s">
        <v>257</v>
      </c>
      <c r="G130" t="s">
        <v>258</v>
      </c>
      <c r="H130" s="7" t="s">
        <v>259</v>
      </c>
      <c r="I130" t="s">
        <v>260</v>
      </c>
      <c r="U130" s="17"/>
      <c r="Z130" s="7" t="s">
        <v>1616</v>
      </c>
      <c r="AA130" s="7" t="s">
        <v>1617</v>
      </c>
      <c r="AB130" t="s">
        <v>398</v>
      </c>
      <c r="AC130" t="s">
        <v>1618</v>
      </c>
      <c r="AD130" t="s">
        <v>71</v>
      </c>
      <c r="AE130">
        <v>35</v>
      </c>
      <c r="AF130">
        <v>-21</v>
      </c>
      <c r="AG130">
        <v>14</v>
      </c>
      <c r="AH130" s="17"/>
      <c r="AJ130" s="7" t="s">
        <v>1619</v>
      </c>
      <c r="AK130" s="7" t="s">
        <v>1167</v>
      </c>
      <c r="AL130" t="s">
        <v>1168</v>
      </c>
      <c r="AM130" s="7" t="s">
        <v>1169</v>
      </c>
      <c r="AN130" s="17" t="s">
        <v>258</v>
      </c>
      <c r="AO130" s="17" t="s">
        <v>258</v>
      </c>
      <c r="AP130" s="17" t="s">
        <v>1620</v>
      </c>
      <c r="AQ130" s="17"/>
      <c r="AR130" s="17" t="s">
        <v>1621</v>
      </c>
      <c r="AS130" s="18">
        <v>37060</v>
      </c>
      <c r="AT130" s="7">
        <v>16</v>
      </c>
      <c r="AU130" s="18">
        <v>28205</v>
      </c>
      <c r="AV130" s="7">
        <v>40</v>
      </c>
      <c r="AW130" t="s">
        <v>96</v>
      </c>
      <c r="AX130" s="18">
        <v>41122</v>
      </c>
      <c r="AY130" s="17" t="s">
        <v>1622</v>
      </c>
      <c r="AZ130" s="18" t="s">
        <v>80</v>
      </c>
      <c r="BA130" s="18" t="s">
        <v>98</v>
      </c>
      <c r="BB130" s="17"/>
      <c r="BC130" s="18" t="b">
        <v>0</v>
      </c>
      <c r="BD130" s="18">
        <v>42825</v>
      </c>
      <c r="BE130" s="17" t="s">
        <v>82</v>
      </c>
      <c r="BF130" s="19" t="s">
        <v>1623</v>
      </c>
      <c r="BG130" s="17"/>
      <c r="BH130" s="17"/>
    </row>
    <row r="131" spans="2:60" hidden="1">
      <c r="B131" s="7" t="s">
        <v>1624</v>
      </c>
      <c r="C131" s="7" t="s">
        <v>1625</v>
      </c>
      <c r="D131" t="s">
        <v>1579</v>
      </c>
      <c r="E131" s="7" t="s">
        <v>524</v>
      </c>
      <c r="F131" s="7" t="s">
        <v>257</v>
      </c>
      <c r="G131" t="s">
        <v>258</v>
      </c>
      <c r="H131" s="7" t="s">
        <v>259</v>
      </c>
      <c r="I131" t="s">
        <v>260</v>
      </c>
      <c r="T131" t="s">
        <v>264</v>
      </c>
      <c r="U131" s="17"/>
      <c r="W131" t="s">
        <v>264</v>
      </c>
      <c r="Z131" s="7" t="s">
        <v>1626</v>
      </c>
      <c r="AA131" s="7" t="s">
        <v>1627</v>
      </c>
      <c r="AB131" t="s">
        <v>1628</v>
      </c>
      <c r="AC131" t="s">
        <v>1629</v>
      </c>
      <c r="AD131" t="s">
        <v>71</v>
      </c>
      <c r="AE131">
        <v>35</v>
      </c>
      <c r="AF131">
        <v>-21</v>
      </c>
      <c r="AG131">
        <v>14</v>
      </c>
      <c r="AH131" s="17"/>
      <c r="AJ131" s="7" t="s">
        <v>1630</v>
      </c>
      <c r="AK131" s="7" t="s">
        <v>1167</v>
      </c>
      <c r="AL131" t="s">
        <v>1168</v>
      </c>
      <c r="AM131" s="7" t="s">
        <v>1169</v>
      </c>
      <c r="AN131" s="17" t="s">
        <v>258</v>
      </c>
      <c r="AO131" s="17" t="s">
        <v>258</v>
      </c>
      <c r="AP131" s="17" t="s">
        <v>1631</v>
      </c>
      <c r="AQ131" s="17"/>
      <c r="AR131" s="17" t="s">
        <v>1632</v>
      </c>
      <c r="AS131" s="18">
        <v>32951</v>
      </c>
      <c r="AT131" s="7">
        <v>27</v>
      </c>
      <c r="AU131" s="18">
        <v>25558</v>
      </c>
      <c r="AV131" s="7">
        <v>47</v>
      </c>
      <c r="AW131" t="s">
        <v>205</v>
      </c>
      <c r="AX131" s="18">
        <v>42705</v>
      </c>
      <c r="AY131" s="17" t="s">
        <v>1633</v>
      </c>
      <c r="AZ131" s="18" t="s">
        <v>80</v>
      </c>
      <c r="BA131" s="18" t="s">
        <v>98</v>
      </c>
      <c r="BB131" s="17"/>
      <c r="BC131" s="18" t="b">
        <v>1</v>
      </c>
      <c r="BD131" s="18">
        <v>42825</v>
      </c>
      <c r="BE131" s="17" t="s">
        <v>82</v>
      </c>
      <c r="BF131" s="19" t="s">
        <v>324</v>
      </c>
      <c r="BG131" s="17"/>
      <c r="BH131" s="17"/>
    </row>
    <row r="132" spans="2:60" hidden="1">
      <c r="B132" s="7" t="s">
        <v>1634</v>
      </c>
      <c r="C132" s="7" t="s">
        <v>1635</v>
      </c>
      <c r="D132" t="s">
        <v>1579</v>
      </c>
      <c r="E132" s="7" t="s">
        <v>524</v>
      </c>
      <c r="F132" s="7" t="s">
        <v>257</v>
      </c>
      <c r="G132" t="s">
        <v>258</v>
      </c>
      <c r="H132" s="7" t="s">
        <v>259</v>
      </c>
      <c r="I132" t="s">
        <v>260</v>
      </c>
      <c r="U132" s="17"/>
      <c r="Z132" s="7" t="s">
        <v>1636</v>
      </c>
      <c r="AA132" s="7" t="s">
        <v>1637</v>
      </c>
      <c r="AB132" t="s">
        <v>1289</v>
      </c>
      <c r="AC132" t="s">
        <v>1638</v>
      </c>
      <c r="AD132" t="s">
        <v>71</v>
      </c>
      <c r="AE132">
        <v>35</v>
      </c>
      <c r="AF132">
        <v>-28</v>
      </c>
      <c r="AG132">
        <v>7</v>
      </c>
      <c r="AH132" s="17"/>
      <c r="AJ132" s="7" t="s">
        <v>1639</v>
      </c>
      <c r="AK132" s="7" t="s">
        <v>1167</v>
      </c>
      <c r="AL132" t="s">
        <v>1168</v>
      </c>
      <c r="AM132" s="7" t="s">
        <v>1169</v>
      </c>
      <c r="AN132" s="17" t="s">
        <v>258</v>
      </c>
      <c r="AO132" s="17" t="s">
        <v>258</v>
      </c>
      <c r="AP132" s="17" t="s">
        <v>1640</v>
      </c>
      <c r="AQ132" s="17" t="s">
        <v>1641</v>
      </c>
      <c r="AR132" s="17" t="s">
        <v>1642</v>
      </c>
      <c r="AS132" s="18">
        <v>35128</v>
      </c>
      <c r="AT132" s="7">
        <v>21</v>
      </c>
      <c r="AU132" s="18">
        <v>25182</v>
      </c>
      <c r="AV132" s="7">
        <v>48</v>
      </c>
      <c r="AW132" t="s">
        <v>96</v>
      </c>
      <c r="AX132" s="18">
        <v>39052</v>
      </c>
      <c r="AY132" s="17" t="s">
        <v>1643</v>
      </c>
      <c r="AZ132" s="18" t="s">
        <v>80</v>
      </c>
      <c r="BA132" s="18" t="s">
        <v>98</v>
      </c>
      <c r="BB132" s="17"/>
      <c r="BC132" s="18" t="b">
        <v>1</v>
      </c>
      <c r="BD132" s="18">
        <v>42825</v>
      </c>
      <c r="BE132" s="17" t="s">
        <v>82</v>
      </c>
      <c r="BF132" s="19" t="s">
        <v>1644</v>
      </c>
      <c r="BG132" s="17"/>
      <c r="BH132" s="17"/>
    </row>
    <row r="133" spans="2:60" hidden="1">
      <c r="B133" s="7" t="s">
        <v>1645</v>
      </c>
      <c r="C133" s="7" t="s">
        <v>1646</v>
      </c>
      <c r="D133" t="s">
        <v>1579</v>
      </c>
      <c r="E133" s="7" t="s">
        <v>524</v>
      </c>
      <c r="F133" s="7" t="s">
        <v>257</v>
      </c>
      <c r="G133" t="s">
        <v>258</v>
      </c>
      <c r="H133" s="7" t="s">
        <v>259</v>
      </c>
      <c r="I133" t="s">
        <v>260</v>
      </c>
      <c r="K133" t="s">
        <v>102</v>
      </c>
      <c r="U133" s="17"/>
      <c r="Z133" s="7" t="s">
        <v>1647</v>
      </c>
      <c r="AA133" s="7" t="s">
        <v>1648</v>
      </c>
      <c r="AB133" t="s">
        <v>998</v>
      </c>
      <c r="AC133" t="s">
        <v>1649</v>
      </c>
      <c r="AD133" t="s">
        <v>71</v>
      </c>
      <c r="AE133">
        <v>35</v>
      </c>
      <c r="AF133">
        <v>-28</v>
      </c>
      <c r="AG133">
        <v>7</v>
      </c>
      <c r="AH133" s="17"/>
      <c r="AI133" s="17"/>
      <c r="AJ133" s="18" t="s">
        <v>1650</v>
      </c>
      <c r="AK133" s="7" t="s">
        <v>1167</v>
      </c>
      <c r="AL133" t="s">
        <v>1168</v>
      </c>
      <c r="AM133" s="7" t="s">
        <v>1169</v>
      </c>
      <c r="AN133" s="17"/>
      <c r="AO133" s="17" t="s">
        <v>258</v>
      </c>
      <c r="AP133" s="17" t="s">
        <v>1651</v>
      </c>
      <c r="AQ133" s="17"/>
      <c r="AR133" s="17" t="s">
        <v>1652</v>
      </c>
      <c r="AS133" s="18">
        <v>36923</v>
      </c>
      <c r="AT133" s="7">
        <v>16</v>
      </c>
      <c r="AU133" s="18">
        <v>27824</v>
      </c>
      <c r="AV133" s="7">
        <v>41</v>
      </c>
      <c r="AW133" t="s">
        <v>96</v>
      </c>
      <c r="AX133" s="18">
        <v>39630</v>
      </c>
      <c r="AY133" s="17" t="s">
        <v>1653</v>
      </c>
      <c r="AZ133" s="18" t="s">
        <v>80</v>
      </c>
      <c r="BA133" s="18" t="s">
        <v>81</v>
      </c>
      <c r="BB133" s="17"/>
      <c r="BC133" s="18" t="b">
        <v>1</v>
      </c>
      <c r="BD133" s="18">
        <v>42825</v>
      </c>
      <c r="BE133" s="17" t="s">
        <v>82</v>
      </c>
      <c r="BF133" s="19" t="s">
        <v>1654</v>
      </c>
      <c r="BG133" s="17"/>
      <c r="BH133" s="17"/>
    </row>
    <row r="134" spans="2:60" hidden="1">
      <c r="B134" s="7" t="s">
        <v>1655</v>
      </c>
      <c r="C134" s="7" t="s">
        <v>1656</v>
      </c>
      <c r="D134" t="s">
        <v>1579</v>
      </c>
      <c r="E134" s="7" t="s">
        <v>524</v>
      </c>
      <c r="F134" s="7" t="s">
        <v>257</v>
      </c>
      <c r="G134" t="s">
        <v>258</v>
      </c>
      <c r="H134" s="7" t="s">
        <v>259</v>
      </c>
      <c r="I134" t="s">
        <v>260</v>
      </c>
      <c r="U134" s="17"/>
      <c r="Z134" s="7" t="s">
        <v>1657</v>
      </c>
      <c r="AA134" s="7" t="s">
        <v>1658</v>
      </c>
      <c r="AB134" t="s">
        <v>1659</v>
      </c>
      <c r="AC134" t="s">
        <v>1660</v>
      </c>
      <c r="AD134" t="s">
        <v>71</v>
      </c>
      <c r="AE134">
        <v>35</v>
      </c>
      <c r="AF134">
        <v>-21</v>
      </c>
      <c r="AG134">
        <v>14</v>
      </c>
      <c r="AH134" s="17"/>
      <c r="AJ134" s="7" t="s">
        <v>1661</v>
      </c>
      <c r="AK134" s="7" t="s">
        <v>1167</v>
      </c>
      <c r="AL134" t="s">
        <v>1168</v>
      </c>
      <c r="AM134" s="7" t="s">
        <v>1169</v>
      </c>
      <c r="AN134" s="17" t="s">
        <v>258</v>
      </c>
      <c r="AO134" s="17" t="s">
        <v>258</v>
      </c>
      <c r="AP134" s="17" t="s">
        <v>1662</v>
      </c>
      <c r="AQ134" s="17"/>
      <c r="AR134" s="17"/>
      <c r="AS134" s="18">
        <v>35768</v>
      </c>
      <c r="AT134" s="7">
        <v>19</v>
      </c>
      <c r="AU134" s="18">
        <v>26627</v>
      </c>
      <c r="AV134" s="7">
        <v>44</v>
      </c>
      <c r="AW134" t="s">
        <v>171</v>
      </c>
      <c r="AX134" s="18">
        <v>39600</v>
      </c>
      <c r="AY134" s="17"/>
      <c r="AZ134" s="18" t="s">
        <v>80</v>
      </c>
      <c r="BA134" s="18" t="s">
        <v>81</v>
      </c>
      <c r="BB134" s="17"/>
      <c r="BC134" s="18" t="b">
        <v>0</v>
      </c>
      <c r="BD134" s="18">
        <v>42825</v>
      </c>
      <c r="BE134" s="17" t="s">
        <v>82</v>
      </c>
      <c r="BF134" s="19" t="s">
        <v>116</v>
      </c>
      <c r="BG134" s="17"/>
      <c r="BH134" s="17"/>
    </row>
    <row r="135" spans="2:60" hidden="1">
      <c r="B135" s="7" t="s">
        <v>1663</v>
      </c>
      <c r="C135" s="7" t="s">
        <v>1664</v>
      </c>
      <c r="D135" t="s">
        <v>1579</v>
      </c>
      <c r="E135" s="7" t="s">
        <v>524</v>
      </c>
      <c r="F135" s="7" t="s">
        <v>257</v>
      </c>
      <c r="G135" t="s">
        <v>258</v>
      </c>
      <c r="H135" s="7" t="s">
        <v>259</v>
      </c>
      <c r="I135" t="s">
        <v>260</v>
      </c>
      <c r="U135" s="17"/>
      <c r="Z135" s="7" t="s">
        <v>1665</v>
      </c>
      <c r="AA135" s="7" t="s">
        <v>1666</v>
      </c>
      <c r="AB135" t="s">
        <v>1667</v>
      </c>
      <c r="AC135" t="s">
        <v>1668</v>
      </c>
      <c r="AD135" t="s">
        <v>71</v>
      </c>
      <c r="AE135">
        <v>35</v>
      </c>
      <c r="AF135">
        <v>-21</v>
      </c>
      <c r="AG135">
        <v>14</v>
      </c>
      <c r="AH135" s="17"/>
      <c r="AJ135" s="7" t="s">
        <v>1669</v>
      </c>
      <c r="AK135" s="7" t="s">
        <v>1167</v>
      </c>
      <c r="AL135" t="s">
        <v>1168</v>
      </c>
      <c r="AM135" s="7" t="s">
        <v>1169</v>
      </c>
      <c r="AN135" s="17" t="s">
        <v>1670</v>
      </c>
      <c r="AO135" s="17" t="s">
        <v>258</v>
      </c>
      <c r="AP135" s="17" t="s">
        <v>1671</v>
      </c>
      <c r="AQ135" s="17"/>
      <c r="AR135" s="17" t="s">
        <v>1672</v>
      </c>
      <c r="AS135" s="18">
        <v>34612</v>
      </c>
      <c r="AT135" s="7">
        <v>22</v>
      </c>
      <c r="AU135" s="18">
        <v>26047</v>
      </c>
      <c r="AV135" s="7">
        <v>46</v>
      </c>
      <c r="AW135" t="s">
        <v>205</v>
      </c>
      <c r="AX135" s="18">
        <v>39022</v>
      </c>
      <c r="AY135" s="17" t="s">
        <v>1673</v>
      </c>
      <c r="AZ135" s="18" t="s">
        <v>80</v>
      </c>
      <c r="BA135" s="18" t="s">
        <v>98</v>
      </c>
      <c r="BB135" s="17"/>
      <c r="BC135" s="18" t="b">
        <v>0</v>
      </c>
      <c r="BD135" s="18">
        <v>42825</v>
      </c>
      <c r="BE135" s="17" t="s">
        <v>82</v>
      </c>
      <c r="BF135" s="19" t="s">
        <v>116</v>
      </c>
      <c r="BG135" s="17"/>
      <c r="BH135" s="17"/>
    </row>
    <row r="136" spans="2:60" hidden="1">
      <c r="B136" s="7" t="s">
        <v>1674</v>
      </c>
      <c r="C136" s="7" t="s">
        <v>1675</v>
      </c>
      <c r="D136" t="s">
        <v>1579</v>
      </c>
      <c r="E136" s="7" t="s">
        <v>524</v>
      </c>
      <c r="F136" s="7" t="s">
        <v>257</v>
      </c>
      <c r="G136" t="s">
        <v>258</v>
      </c>
      <c r="H136" s="7" t="s">
        <v>259</v>
      </c>
      <c r="I136" t="s">
        <v>260</v>
      </c>
      <c r="K136" t="s">
        <v>102</v>
      </c>
      <c r="U136" s="17"/>
      <c r="W136" t="s">
        <v>264</v>
      </c>
      <c r="Z136" s="7" t="s">
        <v>1676</v>
      </c>
      <c r="AA136" s="7" t="s">
        <v>1677</v>
      </c>
      <c r="AB136" t="s">
        <v>527</v>
      </c>
      <c r="AC136" t="s">
        <v>1678</v>
      </c>
      <c r="AD136" t="s">
        <v>71</v>
      </c>
      <c r="AE136">
        <v>35</v>
      </c>
      <c r="AF136">
        <v>-28</v>
      </c>
      <c r="AG136">
        <v>7</v>
      </c>
      <c r="AH136" s="17"/>
      <c r="AJ136" s="7" t="s">
        <v>934</v>
      </c>
      <c r="AK136" s="7" t="s">
        <v>1167</v>
      </c>
      <c r="AL136" t="s">
        <v>1168</v>
      </c>
      <c r="AM136" s="7" t="s">
        <v>1169</v>
      </c>
      <c r="AN136" s="17" t="s">
        <v>258</v>
      </c>
      <c r="AO136" s="17" t="s">
        <v>258</v>
      </c>
      <c r="AP136" s="17" t="s">
        <v>1679</v>
      </c>
      <c r="AQ136" s="17" t="s">
        <v>1680</v>
      </c>
      <c r="AR136" s="17" t="s">
        <v>1681</v>
      </c>
      <c r="AS136" s="18">
        <v>36206</v>
      </c>
      <c r="AT136" s="7">
        <v>18</v>
      </c>
      <c r="AU136" s="18">
        <v>26287</v>
      </c>
      <c r="AV136" s="7">
        <v>45</v>
      </c>
      <c r="AW136" t="s">
        <v>184</v>
      </c>
      <c r="AX136" s="18">
        <v>39630</v>
      </c>
      <c r="AY136" s="17" t="s">
        <v>1682</v>
      </c>
      <c r="AZ136" s="18" t="s">
        <v>80</v>
      </c>
      <c r="BA136" s="18" t="s">
        <v>98</v>
      </c>
      <c r="BB136" s="17"/>
      <c r="BC136" s="18" t="b">
        <v>1</v>
      </c>
      <c r="BD136" s="18">
        <v>42825</v>
      </c>
      <c r="BE136" s="17" t="s">
        <v>82</v>
      </c>
      <c r="BF136" s="19" t="s">
        <v>324</v>
      </c>
      <c r="BG136" s="17"/>
      <c r="BH136" s="17"/>
    </row>
    <row r="137" spans="2:60" hidden="1">
      <c r="B137" s="7" t="s">
        <v>1683</v>
      </c>
      <c r="C137" s="7" t="s">
        <v>1684</v>
      </c>
      <c r="D137" t="s">
        <v>1579</v>
      </c>
      <c r="E137" s="7" t="s">
        <v>524</v>
      </c>
      <c r="F137" s="7" t="s">
        <v>257</v>
      </c>
      <c r="G137" t="s">
        <v>258</v>
      </c>
      <c r="H137" s="7" t="s">
        <v>259</v>
      </c>
      <c r="I137" t="s">
        <v>260</v>
      </c>
      <c r="U137" s="17"/>
      <c r="Z137" s="7" t="s">
        <v>1685</v>
      </c>
      <c r="AA137" s="7" t="s">
        <v>1686</v>
      </c>
      <c r="AB137" t="s">
        <v>1687</v>
      </c>
      <c r="AC137" t="s">
        <v>1688</v>
      </c>
      <c r="AD137" t="s">
        <v>71</v>
      </c>
      <c r="AE137">
        <v>35</v>
      </c>
      <c r="AF137">
        <v>-21</v>
      </c>
      <c r="AG137">
        <v>14</v>
      </c>
      <c r="AH137" s="17"/>
      <c r="AJ137" s="7" t="s">
        <v>1689</v>
      </c>
      <c r="AK137" s="7" t="s">
        <v>1167</v>
      </c>
      <c r="AL137" t="s">
        <v>1168</v>
      </c>
      <c r="AM137" s="7" t="s">
        <v>1169</v>
      </c>
      <c r="AN137" s="17" t="s">
        <v>258</v>
      </c>
      <c r="AO137" s="17" t="s">
        <v>258</v>
      </c>
      <c r="AP137" s="17" t="s">
        <v>1690</v>
      </c>
      <c r="AQ137" s="17"/>
      <c r="AR137" s="17" t="s">
        <v>1691</v>
      </c>
      <c r="AS137" s="18">
        <v>40087</v>
      </c>
      <c r="AT137" s="7">
        <v>7</v>
      </c>
      <c r="AU137" s="18">
        <v>30589</v>
      </c>
      <c r="AV137" s="7">
        <v>33</v>
      </c>
      <c r="AW137" t="s">
        <v>96</v>
      </c>
      <c r="AX137" s="18">
        <v>42583</v>
      </c>
      <c r="AY137" s="17" t="s">
        <v>1692</v>
      </c>
      <c r="AZ137" s="18" t="s">
        <v>80</v>
      </c>
      <c r="BA137" s="18" t="s">
        <v>98</v>
      </c>
      <c r="BB137" s="17"/>
      <c r="BC137" s="18" t="b">
        <v>0</v>
      </c>
      <c r="BD137" s="18">
        <v>42825</v>
      </c>
      <c r="BE137" s="17" t="s">
        <v>82</v>
      </c>
      <c r="BF137" s="19" t="s">
        <v>1693</v>
      </c>
      <c r="BG137" s="17"/>
      <c r="BH137" s="17"/>
    </row>
    <row r="138" spans="2:60" hidden="1">
      <c r="B138" s="7" t="s">
        <v>1694</v>
      </c>
      <c r="C138" s="7" t="s">
        <v>1695</v>
      </c>
      <c r="D138" t="s">
        <v>1579</v>
      </c>
      <c r="E138" s="7" t="s">
        <v>524</v>
      </c>
      <c r="F138" s="7" t="s">
        <v>257</v>
      </c>
      <c r="G138" t="s">
        <v>258</v>
      </c>
      <c r="H138" s="7" t="s">
        <v>259</v>
      </c>
      <c r="I138" t="s">
        <v>260</v>
      </c>
      <c r="U138" s="17"/>
      <c r="Z138" s="7" t="s">
        <v>1696</v>
      </c>
      <c r="AA138" s="7" t="s">
        <v>1697</v>
      </c>
      <c r="AB138" t="s">
        <v>1698</v>
      </c>
      <c r="AC138" t="s">
        <v>1699</v>
      </c>
      <c r="AD138" t="s">
        <v>71</v>
      </c>
      <c r="AE138">
        <v>35</v>
      </c>
      <c r="AF138">
        <v>-21</v>
      </c>
      <c r="AG138">
        <v>14</v>
      </c>
      <c r="AH138" s="17"/>
      <c r="AI138" s="17"/>
      <c r="AJ138" s="18" t="s">
        <v>1700</v>
      </c>
      <c r="AK138" s="7" t="s">
        <v>1167</v>
      </c>
      <c r="AL138" t="s">
        <v>1168</v>
      </c>
      <c r="AM138" s="7" t="s">
        <v>1169</v>
      </c>
      <c r="AN138" s="17" t="s">
        <v>258</v>
      </c>
      <c r="AO138" s="17" t="s">
        <v>258</v>
      </c>
      <c r="AP138" s="17" t="s">
        <v>1701</v>
      </c>
      <c r="AQ138" s="17"/>
      <c r="AR138" s="17" t="s">
        <v>1702</v>
      </c>
      <c r="AS138" s="18">
        <v>38159</v>
      </c>
      <c r="AT138" s="7">
        <v>12</v>
      </c>
      <c r="AU138" s="18">
        <v>28882</v>
      </c>
      <c r="AV138" s="7">
        <v>38</v>
      </c>
      <c r="AW138" t="s">
        <v>184</v>
      </c>
      <c r="AX138" s="18">
        <v>39630</v>
      </c>
      <c r="AY138" s="17" t="s">
        <v>1703</v>
      </c>
      <c r="AZ138" s="18" t="s">
        <v>80</v>
      </c>
      <c r="BA138" s="18" t="s">
        <v>98</v>
      </c>
      <c r="BB138" s="17"/>
      <c r="BC138" s="18" t="b">
        <v>0</v>
      </c>
      <c r="BD138" s="18">
        <v>42825</v>
      </c>
      <c r="BE138" s="17" t="s">
        <v>82</v>
      </c>
      <c r="BF138" s="19" t="s">
        <v>116</v>
      </c>
      <c r="BG138" s="17"/>
      <c r="BH138" s="17"/>
    </row>
    <row r="139" spans="2:60" hidden="1">
      <c r="B139" s="7" t="s">
        <v>1704</v>
      </c>
      <c r="C139" s="7" t="s">
        <v>1705</v>
      </c>
      <c r="D139" t="s">
        <v>1579</v>
      </c>
      <c r="E139" s="7" t="s">
        <v>524</v>
      </c>
      <c r="F139" s="7" t="s">
        <v>257</v>
      </c>
      <c r="G139" t="s">
        <v>258</v>
      </c>
      <c r="H139" s="7" t="s">
        <v>259</v>
      </c>
      <c r="I139" t="s">
        <v>260</v>
      </c>
      <c r="U139" s="17"/>
      <c r="Z139" s="7" t="s">
        <v>1706</v>
      </c>
      <c r="AA139" s="7" t="s">
        <v>1707</v>
      </c>
      <c r="AB139" t="s">
        <v>341</v>
      </c>
      <c r="AC139" t="s">
        <v>1708</v>
      </c>
      <c r="AD139" t="s">
        <v>71</v>
      </c>
      <c r="AE139">
        <v>35</v>
      </c>
      <c r="AF139">
        <v>-21</v>
      </c>
      <c r="AG139">
        <v>14</v>
      </c>
      <c r="AH139" s="17"/>
      <c r="AJ139" s="7" t="s">
        <v>1709</v>
      </c>
      <c r="AK139" s="7" t="s">
        <v>1167</v>
      </c>
      <c r="AL139" t="s">
        <v>1168</v>
      </c>
      <c r="AM139" s="7" t="s">
        <v>1169</v>
      </c>
      <c r="AN139" s="17" t="s">
        <v>258</v>
      </c>
      <c r="AO139" s="17" t="s">
        <v>258</v>
      </c>
      <c r="AP139" s="17" t="s">
        <v>1710</v>
      </c>
      <c r="AQ139" s="17"/>
      <c r="AR139" s="17" t="s">
        <v>1711</v>
      </c>
      <c r="AS139" s="18">
        <v>34074</v>
      </c>
      <c r="AT139" s="7">
        <v>24</v>
      </c>
      <c r="AU139" s="18">
        <v>24889</v>
      </c>
      <c r="AV139" s="7">
        <v>49</v>
      </c>
      <c r="AW139" t="s">
        <v>171</v>
      </c>
      <c r="AX139" s="18">
        <v>39630</v>
      </c>
      <c r="AY139" s="17" t="s">
        <v>1712</v>
      </c>
      <c r="AZ139" s="18" t="s">
        <v>80</v>
      </c>
      <c r="BA139" s="18" t="s">
        <v>81</v>
      </c>
      <c r="BB139" s="17"/>
      <c r="BC139" s="18" t="b">
        <v>0</v>
      </c>
      <c r="BD139" s="18">
        <v>42825</v>
      </c>
      <c r="BE139" s="17" t="s">
        <v>82</v>
      </c>
      <c r="BF139" s="19" t="s">
        <v>116</v>
      </c>
      <c r="BG139" s="17"/>
      <c r="BH139" s="17"/>
    </row>
    <row r="140" spans="2:60" hidden="1">
      <c r="B140" s="7" t="s">
        <v>1713</v>
      </c>
      <c r="C140" s="7" t="s">
        <v>1714</v>
      </c>
      <c r="D140" t="s">
        <v>1579</v>
      </c>
      <c r="E140" s="7" t="s">
        <v>524</v>
      </c>
      <c r="F140" s="7" t="s">
        <v>257</v>
      </c>
      <c r="G140" t="s">
        <v>258</v>
      </c>
      <c r="H140" s="7" t="s">
        <v>259</v>
      </c>
      <c r="I140" t="s">
        <v>260</v>
      </c>
      <c r="U140" s="17"/>
      <c r="Z140" s="7" t="s">
        <v>1715</v>
      </c>
      <c r="AA140" s="7" t="s">
        <v>1716</v>
      </c>
      <c r="AB140" t="s">
        <v>1717</v>
      </c>
      <c r="AC140" t="s">
        <v>1718</v>
      </c>
      <c r="AD140" t="s">
        <v>71</v>
      </c>
      <c r="AE140">
        <v>35</v>
      </c>
      <c r="AF140">
        <v>-21</v>
      </c>
      <c r="AG140">
        <v>14</v>
      </c>
      <c r="AH140" s="17"/>
      <c r="AI140" s="17"/>
      <c r="AJ140" s="18" t="s">
        <v>1719</v>
      </c>
      <c r="AK140" s="7" t="s">
        <v>1167</v>
      </c>
      <c r="AL140" t="s">
        <v>1168</v>
      </c>
      <c r="AM140" s="7" t="s">
        <v>1169</v>
      </c>
      <c r="AN140" s="17" t="s">
        <v>258</v>
      </c>
      <c r="AO140" s="17" t="s">
        <v>258</v>
      </c>
      <c r="AP140" s="17" t="s">
        <v>1720</v>
      </c>
      <c r="AQ140" s="17"/>
      <c r="AR140" s="17" t="s">
        <v>1721</v>
      </c>
      <c r="AS140" s="18">
        <v>39552</v>
      </c>
      <c r="AT140" s="7">
        <v>9</v>
      </c>
      <c r="AU140" s="18">
        <v>31012</v>
      </c>
      <c r="AV140" s="7">
        <v>32</v>
      </c>
      <c r="AW140" t="s">
        <v>184</v>
      </c>
      <c r="AX140" s="18">
        <v>42583</v>
      </c>
      <c r="AY140" s="17" t="s">
        <v>1722</v>
      </c>
      <c r="AZ140" s="18" t="s">
        <v>80</v>
      </c>
      <c r="BA140" s="18" t="s">
        <v>81</v>
      </c>
      <c r="BB140" s="17"/>
      <c r="BC140" s="18" t="b">
        <v>0</v>
      </c>
      <c r="BD140" s="18">
        <v>42825</v>
      </c>
      <c r="BE140" s="17" t="s">
        <v>82</v>
      </c>
      <c r="BF140" s="19" t="s">
        <v>116</v>
      </c>
      <c r="BG140" s="17"/>
      <c r="BH140" s="17"/>
    </row>
    <row r="141" spans="2:60" hidden="1">
      <c r="B141" s="7" t="s">
        <v>1723</v>
      </c>
      <c r="C141" s="7" t="s">
        <v>1169</v>
      </c>
      <c r="D141" t="s">
        <v>1724</v>
      </c>
      <c r="E141" s="7" t="s">
        <v>524</v>
      </c>
      <c r="F141" s="7" t="s">
        <v>257</v>
      </c>
      <c r="G141" t="s">
        <v>258</v>
      </c>
      <c r="H141" s="7" t="s">
        <v>259</v>
      </c>
      <c r="I141" t="s">
        <v>260</v>
      </c>
      <c r="R141" s="8" t="s">
        <v>231</v>
      </c>
      <c r="U141" s="17"/>
      <c r="Z141" s="7" t="s">
        <v>1725</v>
      </c>
      <c r="AA141" s="7" t="s">
        <v>1726</v>
      </c>
      <c r="AB141" t="s">
        <v>1289</v>
      </c>
      <c r="AC141" t="s">
        <v>1727</v>
      </c>
      <c r="AD141" t="s">
        <v>71</v>
      </c>
      <c r="AE141">
        <v>35</v>
      </c>
      <c r="AF141">
        <v>-21</v>
      </c>
      <c r="AG141">
        <v>14</v>
      </c>
      <c r="AH141" s="17"/>
      <c r="AJ141" s="7" t="s">
        <v>934</v>
      </c>
      <c r="AK141" s="7" t="s">
        <v>1167</v>
      </c>
      <c r="AL141" t="s">
        <v>1168</v>
      </c>
      <c r="AM141" s="7" t="s">
        <v>1169</v>
      </c>
      <c r="AN141" s="17" t="s">
        <v>1728</v>
      </c>
      <c r="AO141" s="17" t="s">
        <v>258</v>
      </c>
      <c r="AP141" s="17" t="s">
        <v>1729</v>
      </c>
      <c r="AQ141" s="17"/>
      <c r="AR141" s="17"/>
      <c r="AS141" s="18">
        <v>34199</v>
      </c>
      <c r="AT141" s="7">
        <v>23</v>
      </c>
      <c r="AU141" s="18">
        <v>25448</v>
      </c>
      <c r="AV141" s="7">
        <v>47</v>
      </c>
      <c r="AW141" t="s">
        <v>96</v>
      </c>
      <c r="AX141" s="18">
        <v>41061</v>
      </c>
      <c r="AY141" s="17" t="s">
        <v>1730</v>
      </c>
      <c r="AZ141" s="18" t="s">
        <v>80</v>
      </c>
      <c r="BA141" s="18" t="s">
        <v>98</v>
      </c>
      <c r="BB141" s="17"/>
      <c r="BC141" s="18" t="b">
        <v>0</v>
      </c>
      <c r="BD141" s="18">
        <v>42825</v>
      </c>
      <c r="BE141" s="17" t="s">
        <v>82</v>
      </c>
      <c r="BF141" s="19" t="s">
        <v>116</v>
      </c>
      <c r="BG141" s="17"/>
      <c r="BH141" s="17"/>
    </row>
    <row r="142" spans="2:60" hidden="1">
      <c r="B142" s="7" t="s">
        <v>1731</v>
      </c>
      <c r="C142" s="7" t="s">
        <v>1732</v>
      </c>
      <c r="D142" t="s">
        <v>1733</v>
      </c>
      <c r="E142" s="7" t="s">
        <v>100</v>
      </c>
      <c r="F142" s="7" t="s">
        <v>1734</v>
      </c>
      <c r="G142" t="s">
        <v>1733</v>
      </c>
      <c r="H142" s="7" t="s">
        <v>259</v>
      </c>
      <c r="I142" t="s">
        <v>260</v>
      </c>
      <c r="K142" t="s">
        <v>102</v>
      </c>
      <c r="U142" s="17"/>
      <c r="Z142" s="7" t="s">
        <v>1735</v>
      </c>
      <c r="AA142" s="7" t="s">
        <v>1736</v>
      </c>
      <c r="AB142" t="s">
        <v>527</v>
      </c>
      <c r="AC142" t="s">
        <v>1737</v>
      </c>
      <c r="AD142" t="s">
        <v>71</v>
      </c>
      <c r="AE142">
        <v>15</v>
      </c>
      <c r="AF142">
        <v>-8</v>
      </c>
      <c r="AG142">
        <v>7</v>
      </c>
      <c r="AH142" s="17"/>
      <c r="AJ142" s="7" t="s">
        <v>1738</v>
      </c>
      <c r="AK142" s="7" t="s">
        <v>1738</v>
      </c>
      <c r="AL142" t="s">
        <v>1739</v>
      </c>
      <c r="AM142" s="7" t="s">
        <v>634</v>
      </c>
      <c r="AN142" s="17" t="s">
        <v>613</v>
      </c>
      <c r="AO142" s="17" t="s">
        <v>1733</v>
      </c>
      <c r="AP142" s="17" t="s">
        <v>1740</v>
      </c>
      <c r="AQ142" s="17"/>
      <c r="AR142" s="17"/>
      <c r="AS142" s="18">
        <v>37104</v>
      </c>
      <c r="AT142" s="7">
        <v>15</v>
      </c>
      <c r="AU142" s="18">
        <v>24251</v>
      </c>
      <c r="AV142" s="7">
        <v>51</v>
      </c>
      <c r="AW142" t="s">
        <v>171</v>
      </c>
      <c r="AX142" s="18">
        <v>37104</v>
      </c>
      <c r="AY142" s="17" t="s">
        <v>1741</v>
      </c>
      <c r="AZ142" s="18" t="s">
        <v>80</v>
      </c>
      <c r="BA142" s="18" t="s">
        <v>98</v>
      </c>
      <c r="BB142" s="17"/>
      <c r="BC142" s="18" t="b">
        <v>1</v>
      </c>
      <c r="BD142" s="18">
        <v>42825</v>
      </c>
      <c r="BE142" s="17" t="s">
        <v>82</v>
      </c>
      <c r="BF142" s="19" t="s">
        <v>1742</v>
      </c>
      <c r="BG142" s="17"/>
      <c r="BH142" s="17"/>
    </row>
    <row r="143" spans="2:60" hidden="1">
      <c r="B143" s="7" t="s">
        <v>1743</v>
      </c>
      <c r="C143" s="7" t="s">
        <v>1744</v>
      </c>
      <c r="D143" t="s">
        <v>1745</v>
      </c>
      <c r="E143" s="7" t="s">
        <v>100</v>
      </c>
      <c r="F143" s="7" t="s">
        <v>1746</v>
      </c>
      <c r="G143" t="s">
        <v>1745</v>
      </c>
      <c r="H143" s="7" t="s">
        <v>492</v>
      </c>
      <c r="I143" t="s">
        <v>493</v>
      </c>
      <c r="K143" t="s">
        <v>102</v>
      </c>
      <c r="U143" s="17"/>
      <c r="Z143" s="7" t="s">
        <v>1747</v>
      </c>
      <c r="AA143" s="7" t="s">
        <v>1748</v>
      </c>
      <c r="AB143" t="s">
        <v>1749</v>
      </c>
      <c r="AC143" t="s">
        <v>1750</v>
      </c>
      <c r="AD143" t="s">
        <v>71</v>
      </c>
      <c r="AE143">
        <v>15</v>
      </c>
      <c r="AF143">
        <v>-8</v>
      </c>
      <c r="AG143">
        <v>7</v>
      </c>
      <c r="AH143" s="17"/>
      <c r="AJ143" s="7" t="s">
        <v>1751</v>
      </c>
      <c r="AK143" s="7" t="s">
        <v>1751</v>
      </c>
      <c r="AL143" t="s">
        <v>1752</v>
      </c>
      <c r="AM143" s="7" t="s">
        <v>499</v>
      </c>
      <c r="AN143" s="17"/>
      <c r="AO143" s="17" t="s">
        <v>1745</v>
      </c>
      <c r="AP143" s="17" t="s">
        <v>1753</v>
      </c>
      <c r="AQ143" s="17"/>
      <c r="AR143" s="17"/>
      <c r="AS143" s="18">
        <v>37151</v>
      </c>
      <c r="AT143" s="7">
        <v>15</v>
      </c>
      <c r="AU143" s="18">
        <v>26807</v>
      </c>
      <c r="AV143" s="7">
        <v>44</v>
      </c>
      <c r="AW143" t="s">
        <v>96</v>
      </c>
      <c r="AX143" s="18">
        <v>37739</v>
      </c>
      <c r="AY143" s="17" t="s">
        <v>1754</v>
      </c>
      <c r="AZ143" s="18" t="s">
        <v>80</v>
      </c>
      <c r="BA143" s="18" t="s">
        <v>98</v>
      </c>
      <c r="BB143" s="17"/>
      <c r="BC143" s="18" t="b">
        <v>0</v>
      </c>
      <c r="BD143" s="18">
        <v>42825</v>
      </c>
      <c r="BE143" s="17" t="s">
        <v>82</v>
      </c>
      <c r="BF143" s="19" t="s">
        <v>1755</v>
      </c>
      <c r="BG143" s="17"/>
      <c r="BH143" s="17"/>
    </row>
    <row r="144" spans="2:60">
      <c r="B144" s="7" t="s">
        <v>1756</v>
      </c>
      <c r="C144" s="7" t="s">
        <v>1757</v>
      </c>
      <c r="D144" t="s">
        <v>1758</v>
      </c>
      <c r="E144" s="7" t="s">
        <v>100</v>
      </c>
      <c r="F144" s="7" t="s">
        <v>1759</v>
      </c>
      <c r="G144" t="s">
        <v>1758</v>
      </c>
      <c r="H144" s="7" t="s">
        <v>490</v>
      </c>
      <c r="I144" t="s">
        <v>891</v>
      </c>
      <c r="K144" t="s">
        <v>102</v>
      </c>
      <c r="N144" s="7" t="s">
        <v>133</v>
      </c>
      <c r="O144" t="s">
        <v>1760</v>
      </c>
      <c r="U144" s="17"/>
      <c r="Z144" s="7" t="s">
        <v>1761</v>
      </c>
      <c r="AA144" s="7" t="s">
        <v>1762</v>
      </c>
      <c r="AB144" t="s">
        <v>1763</v>
      </c>
      <c r="AC144" t="s">
        <v>1764</v>
      </c>
      <c r="AD144" t="s">
        <v>71</v>
      </c>
      <c r="AE144">
        <v>15</v>
      </c>
      <c r="AF144">
        <v>-8</v>
      </c>
      <c r="AG144">
        <v>7</v>
      </c>
      <c r="AH144" s="17"/>
      <c r="AJ144" s="7" t="s">
        <v>1765</v>
      </c>
      <c r="AK144" s="7" t="s">
        <v>1765</v>
      </c>
      <c r="AL144" t="s">
        <v>1766</v>
      </c>
      <c r="AM144" s="7" t="s">
        <v>900</v>
      </c>
      <c r="AN144" s="17" t="s">
        <v>1758</v>
      </c>
      <c r="AO144" s="17" t="s">
        <v>1758</v>
      </c>
      <c r="AP144" s="17" t="s">
        <v>1767</v>
      </c>
      <c r="AQ144" s="17"/>
      <c r="AR144" s="17" t="s">
        <v>1768</v>
      </c>
      <c r="AS144" s="18">
        <v>35654</v>
      </c>
      <c r="AT144" s="7">
        <v>19</v>
      </c>
      <c r="AU144" s="18">
        <v>27661</v>
      </c>
      <c r="AV144" s="7">
        <v>41</v>
      </c>
      <c r="AW144" t="s">
        <v>184</v>
      </c>
      <c r="AX144" s="18">
        <v>41498</v>
      </c>
      <c r="AY144" s="17" t="s">
        <v>1769</v>
      </c>
      <c r="AZ144" s="18" t="s">
        <v>80</v>
      </c>
      <c r="BA144" s="18" t="s">
        <v>98</v>
      </c>
      <c r="BB144" s="17"/>
      <c r="BC144" s="18" t="b">
        <v>1</v>
      </c>
      <c r="BD144" s="18">
        <v>42825</v>
      </c>
      <c r="BE144" s="17" t="s">
        <v>82</v>
      </c>
      <c r="BF144" s="19" t="s">
        <v>116</v>
      </c>
      <c r="BG144" s="17"/>
      <c r="BH144" s="17" t="s">
        <v>905</v>
      </c>
    </row>
    <row r="145" spans="2:60" hidden="1">
      <c r="B145" s="7" t="s">
        <v>1770</v>
      </c>
      <c r="C145" s="7" t="s">
        <v>1771</v>
      </c>
      <c r="D145" t="s">
        <v>1758</v>
      </c>
      <c r="E145" s="7" t="s">
        <v>100</v>
      </c>
      <c r="F145" s="7" t="s">
        <v>1759</v>
      </c>
      <c r="G145" t="s">
        <v>1758</v>
      </c>
      <c r="H145" s="7" t="s">
        <v>490</v>
      </c>
      <c r="I145" t="s">
        <v>891</v>
      </c>
      <c r="K145" t="s">
        <v>102</v>
      </c>
      <c r="U145" s="17"/>
      <c r="Z145" s="7" t="s">
        <v>1772</v>
      </c>
      <c r="AA145" s="7" t="s">
        <v>1773</v>
      </c>
      <c r="AB145" t="s">
        <v>1774</v>
      </c>
      <c r="AC145" t="s">
        <v>1775</v>
      </c>
      <c r="AD145" t="s">
        <v>71</v>
      </c>
      <c r="AE145">
        <v>15</v>
      </c>
      <c r="AF145">
        <v>-8</v>
      </c>
      <c r="AG145">
        <v>7</v>
      </c>
      <c r="AH145" s="17"/>
      <c r="AI145" s="17"/>
      <c r="AJ145" s="18" t="s">
        <v>1776</v>
      </c>
      <c r="AK145" s="7" t="s">
        <v>1776</v>
      </c>
      <c r="AL145" t="s">
        <v>1777</v>
      </c>
      <c r="AM145" s="7" t="s">
        <v>900</v>
      </c>
      <c r="AN145" s="17" t="s">
        <v>1778</v>
      </c>
      <c r="AO145" s="17" t="s">
        <v>1758</v>
      </c>
      <c r="AP145" s="17" t="s">
        <v>1779</v>
      </c>
      <c r="AQ145" s="17" t="s">
        <v>1780</v>
      </c>
      <c r="AR145" s="17" t="s">
        <v>1781</v>
      </c>
      <c r="AS145" s="18">
        <v>35675</v>
      </c>
      <c r="AT145" s="7">
        <v>19</v>
      </c>
      <c r="AU145" s="18">
        <v>27146</v>
      </c>
      <c r="AV145" s="7">
        <v>43</v>
      </c>
      <c r="AW145" t="s">
        <v>184</v>
      </c>
      <c r="AX145" s="18">
        <v>41244</v>
      </c>
      <c r="AY145" s="17" t="s">
        <v>1782</v>
      </c>
      <c r="AZ145" s="18" t="s">
        <v>80</v>
      </c>
      <c r="BA145" s="18" t="s">
        <v>81</v>
      </c>
      <c r="BB145" s="17"/>
      <c r="BC145" s="18" t="b">
        <v>0</v>
      </c>
      <c r="BD145" s="18">
        <v>42825</v>
      </c>
      <c r="BE145" s="17" t="s">
        <v>82</v>
      </c>
      <c r="BF145" s="19" t="s">
        <v>116</v>
      </c>
      <c r="BG145" s="17"/>
      <c r="BH145" s="17" t="s">
        <v>905</v>
      </c>
    </row>
    <row r="146" spans="2:60" hidden="1">
      <c r="B146" s="7" t="s">
        <v>1783</v>
      </c>
      <c r="C146" s="7" t="s">
        <v>1784</v>
      </c>
      <c r="D146" t="s">
        <v>1758</v>
      </c>
      <c r="E146" s="7" t="s">
        <v>100</v>
      </c>
      <c r="F146" s="7" t="s">
        <v>1759</v>
      </c>
      <c r="G146" t="s">
        <v>1758</v>
      </c>
      <c r="H146" s="7" t="s">
        <v>490</v>
      </c>
      <c r="I146" t="s">
        <v>891</v>
      </c>
      <c r="U146" s="17"/>
      <c r="Z146" s="7" t="s">
        <v>1785</v>
      </c>
      <c r="AA146" s="7" t="s">
        <v>1786</v>
      </c>
      <c r="AB146" t="s">
        <v>1787</v>
      </c>
      <c r="AC146" t="s">
        <v>1788</v>
      </c>
      <c r="AD146" t="s">
        <v>71</v>
      </c>
      <c r="AE146">
        <v>15</v>
      </c>
      <c r="AF146">
        <v>-8</v>
      </c>
      <c r="AG146">
        <v>7</v>
      </c>
      <c r="AH146" s="17"/>
      <c r="AJ146" s="7" t="s">
        <v>1789</v>
      </c>
      <c r="AK146" s="7" t="s">
        <v>1789</v>
      </c>
      <c r="AL146" t="s">
        <v>1790</v>
      </c>
      <c r="AM146" s="7" t="s">
        <v>900</v>
      </c>
      <c r="AN146" s="17" t="s">
        <v>1791</v>
      </c>
      <c r="AO146" s="17" t="s">
        <v>1758</v>
      </c>
      <c r="AP146" s="17" t="s">
        <v>1792</v>
      </c>
      <c r="AQ146" s="17" t="s">
        <v>1793</v>
      </c>
      <c r="AR146" s="17" t="s">
        <v>1794</v>
      </c>
      <c r="AS146" s="18">
        <v>32685</v>
      </c>
      <c r="AT146" s="7">
        <v>27</v>
      </c>
      <c r="AU146" s="18">
        <v>24662</v>
      </c>
      <c r="AV146" s="7">
        <v>49</v>
      </c>
      <c r="AW146" t="s">
        <v>96</v>
      </c>
      <c r="AX146" s="18">
        <v>41852</v>
      </c>
      <c r="AY146" s="17" t="s">
        <v>1795</v>
      </c>
      <c r="AZ146" s="18" t="s">
        <v>80</v>
      </c>
      <c r="BA146" s="18" t="s">
        <v>98</v>
      </c>
      <c r="BB146" s="17"/>
      <c r="BC146" s="18" t="b">
        <v>0</v>
      </c>
      <c r="BD146" s="18">
        <v>42825</v>
      </c>
      <c r="BE146" s="17" t="s">
        <v>82</v>
      </c>
      <c r="BF146" s="19" t="s">
        <v>116</v>
      </c>
      <c r="BG146" s="17"/>
      <c r="BH146" s="17" t="s">
        <v>905</v>
      </c>
    </row>
    <row r="147" spans="2:60" hidden="1">
      <c r="B147" s="7" t="s">
        <v>1796</v>
      </c>
      <c r="C147" s="7" t="s">
        <v>1797</v>
      </c>
      <c r="D147" t="s">
        <v>1758</v>
      </c>
      <c r="E147" s="7" t="s">
        <v>100</v>
      </c>
      <c r="F147" s="7" t="s">
        <v>1759</v>
      </c>
      <c r="G147" t="s">
        <v>1758</v>
      </c>
      <c r="H147" s="7" t="s">
        <v>490</v>
      </c>
      <c r="I147" t="s">
        <v>891</v>
      </c>
      <c r="U147" s="17"/>
      <c r="Z147" s="7" t="s">
        <v>1798</v>
      </c>
      <c r="AA147" s="7" t="s">
        <v>1799</v>
      </c>
      <c r="AB147" t="s">
        <v>1800</v>
      </c>
      <c r="AC147" t="s">
        <v>1801</v>
      </c>
      <c r="AD147" t="s">
        <v>71</v>
      </c>
      <c r="AE147">
        <v>15</v>
      </c>
      <c r="AF147">
        <v>-8</v>
      </c>
      <c r="AG147">
        <v>7</v>
      </c>
      <c r="AH147" s="17"/>
      <c r="AI147" s="17"/>
      <c r="AJ147" s="18" t="s">
        <v>1802</v>
      </c>
      <c r="AK147" s="7" t="s">
        <v>1802</v>
      </c>
      <c r="AL147" t="s">
        <v>1803</v>
      </c>
      <c r="AM147" s="7" t="s">
        <v>900</v>
      </c>
      <c r="AN147" s="17" t="s">
        <v>1803</v>
      </c>
      <c r="AO147" s="17" t="s">
        <v>1758</v>
      </c>
      <c r="AP147" s="17" t="s">
        <v>1804</v>
      </c>
      <c r="AQ147" s="17"/>
      <c r="AR147" s="17" t="s">
        <v>1805</v>
      </c>
      <c r="AS147" s="18">
        <v>33266</v>
      </c>
      <c r="AT147" s="7">
        <v>26</v>
      </c>
      <c r="AU147" s="18">
        <v>23097</v>
      </c>
      <c r="AV147" s="7">
        <v>54</v>
      </c>
      <c r="AW147" t="s">
        <v>205</v>
      </c>
      <c r="AX147" s="18">
        <v>34680</v>
      </c>
      <c r="AY147" s="17" t="s">
        <v>1806</v>
      </c>
      <c r="AZ147" s="18" t="s">
        <v>80</v>
      </c>
      <c r="BA147" s="18" t="s">
        <v>98</v>
      </c>
      <c r="BB147" s="17"/>
      <c r="BC147" s="18" t="b">
        <v>0</v>
      </c>
      <c r="BD147" s="18">
        <v>42825</v>
      </c>
      <c r="BE147" s="17" t="s">
        <v>82</v>
      </c>
      <c r="BF147" s="19" t="s">
        <v>116</v>
      </c>
      <c r="BG147" s="17"/>
      <c r="BH147" s="17"/>
    </row>
    <row r="148" spans="2:60" hidden="1">
      <c r="B148" s="7" t="s">
        <v>1807</v>
      </c>
      <c r="C148" s="7" t="s">
        <v>1808</v>
      </c>
      <c r="D148" t="s">
        <v>1758</v>
      </c>
      <c r="E148" s="7" t="s">
        <v>100</v>
      </c>
      <c r="F148" s="7" t="s">
        <v>1759</v>
      </c>
      <c r="G148" t="s">
        <v>1758</v>
      </c>
      <c r="H148" s="7" t="s">
        <v>490</v>
      </c>
      <c r="I148" t="s">
        <v>891</v>
      </c>
      <c r="U148" s="17"/>
      <c r="Z148" s="7" t="s">
        <v>1809</v>
      </c>
      <c r="AA148" s="7" t="s">
        <v>1810</v>
      </c>
      <c r="AB148" t="s">
        <v>1811</v>
      </c>
      <c r="AC148" t="s">
        <v>1775</v>
      </c>
      <c r="AD148" t="s">
        <v>71</v>
      </c>
      <c r="AE148">
        <v>15</v>
      </c>
      <c r="AF148">
        <v>-8</v>
      </c>
      <c r="AG148">
        <v>7</v>
      </c>
      <c r="AH148" s="17"/>
      <c r="AJ148" s="7" t="s">
        <v>1812</v>
      </c>
      <c r="AK148" s="7" t="s">
        <v>1812</v>
      </c>
      <c r="AL148" t="s">
        <v>1813</v>
      </c>
      <c r="AM148" s="7" t="s">
        <v>900</v>
      </c>
      <c r="AN148" s="17" t="s">
        <v>1814</v>
      </c>
      <c r="AO148" s="17" t="s">
        <v>1758</v>
      </c>
      <c r="AP148" s="17" t="s">
        <v>1815</v>
      </c>
      <c r="AQ148" s="17" t="s">
        <v>1816</v>
      </c>
      <c r="AR148" s="17" t="s">
        <v>1817</v>
      </c>
      <c r="AS148" s="18">
        <v>39244</v>
      </c>
      <c r="AT148" s="7">
        <v>10</v>
      </c>
      <c r="AU148" s="18">
        <v>28618</v>
      </c>
      <c r="AV148" s="7">
        <v>39</v>
      </c>
      <c r="AW148" t="s">
        <v>78</v>
      </c>
      <c r="AX148" s="18">
        <v>40940</v>
      </c>
      <c r="AY148" s="17" t="s">
        <v>1818</v>
      </c>
      <c r="AZ148" s="18" t="s">
        <v>80</v>
      </c>
      <c r="BA148" s="18" t="s">
        <v>81</v>
      </c>
      <c r="BB148" s="17"/>
      <c r="BC148" s="18" t="b">
        <v>1</v>
      </c>
      <c r="BD148" s="18">
        <v>42825</v>
      </c>
      <c r="BE148" s="17" t="s">
        <v>82</v>
      </c>
      <c r="BF148" s="19" t="s">
        <v>116</v>
      </c>
      <c r="BG148" s="17"/>
      <c r="BH148" s="17"/>
    </row>
    <row r="149" spans="2:60">
      <c r="B149" s="7" t="s">
        <v>1819</v>
      </c>
      <c r="C149" s="7" t="s">
        <v>1820</v>
      </c>
      <c r="D149" t="s">
        <v>1821</v>
      </c>
      <c r="E149" s="7" t="s">
        <v>100</v>
      </c>
      <c r="F149" s="7" t="s">
        <v>1822</v>
      </c>
      <c r="G149" t="s">
        <v>1821</v>
      </c>
      <c r="H149" s="7" t="s">
        <v>65</v>
      </c>
      <c r="I149" t="s">
        <v>66</v>
      </c>
      <c r="N149" s="7" t="s">
        <v>1823</v>
      </c>
      <c r="O149" t="s">
        <v>1824</v>
      </c>
      <c r="U149" s="17"/>
      <c r="Z149" s="7" t="s">
        <v>1825</v>
      </c>
      <c r="AA149" s="7" t="s">
        <v>1826</v>
      </c>
      <c r="AB149" t="s">
        <v>1827</v>
      </c>
      <c r="AC149" t="s">
        <v>1828</v>
      </c>
      <c r="AD149" t="s">
        <v>71</v>
      </c>
      <c r="AE149">
        <v>40</v>
      </c>
      <c r="AF149">
        <v>90</v>
      </c>
      <c r="AG149">
        <v>130</v>
      </c>
      <c r="AH149" s="17"/>
      <c r="AJ149" s="7" t="s">
        <v>109</v>
      </c>
      <c r="AK149" s="7" t="s">
        <v>1829</v>
      </c>
      <c r="AL149" t="s">
        <v>1830</v>
      </c>
      <c r="AM149" s="7" t="s">
        <v>737</v>
      </c>
      <c r="AN149" s="17"/>
      <c r="AO149" s="17" t="s">
        <v>1821</v>
      </c>
      <c r="AP149" s="17" t="s">
        <v>1831</v>
      </c>
      <c r="AQ149" s="17" t="s">
        <v>1832</v>
      </c>
      <c r="AR149" s="17" t="s">
        <v>1833</v>
      </c>
      <c r="AS149" s="18">
        <v>33871</v>
      </c>
      <c r="AT149" s="7">
        <v>24</v>
      </c>
      <c r="AU149" s="18">
        <v>25366</v>
      </c>
      <c r="AV149" s="7">
        <v>48</v>
      </c>
      <c r="AW149" t="s">
        <v>184</v>
      </c>
      <c r="AX149" s="18">
        <v>38231</v>
      </c>
      <c r="AY149" s="17" t="s">
        <v>1834</v>
      </c>
      <c r="AZ149" s="18" t="s">
        <v>80</v>
      </c>
      <c r="BA149" s="18" t="s">
        <v>81</v>
      </c>
      <c r="BB149" s="17"/>
      <c r="BC149" s="18" t="b">
        <v>1</v>
      </c>
      <c r="BD149" s="18">
        <v>42825</v>
      </c>
      <c r="BE149" s="17" t="s">
        <v>82</v>
      </c>
      <c r="BF149" s="19" t="s">
        <v>116</v>
      </c>
      <c r="BG149" s="17"/>
      <c r="BH149" s="17" t="s">
        <v>117</v>
      </c>
    </row>
    <row r="150" spans="2:60" hidden="1">
      <c r="C150" s="7" t="s">
        <v>1820</v>
      </c>
      <c r="D150" t="s">
        <v>1821</v>
      </c>
      <c r="E150" s="7" t="s">
        <v>1835</v>
      </c>
      <c r="F150" s="7" t="s">
        <v>1822</v>
      </c>
      <c r="G150" t="s">
        <v>1821</v>
      </c>
      <c r="H150" s="7" t="s">
        <v>65</v>
      </c>
      <c r="I150" t="s">
        <v>66</v>
      </c>
      <c r="U150" s="17"/>
      <c r="Z150" s="7" t="s">
        <v>1836</v>
      </c>
      <c r="AA150" s="7" t="s">
        <v>1837</v>
      </c>
      <c r="AB150" t="s">
        <v>1838</v>
      </c>
      <c r="AC150" t="s">
        <v>1839</v>
      </c>
      <c r="AD150" t="s">
        <v>71</v>
      </c>
      <c r="AE150">
        <v>15</v>
      </c>
      <c r="AF150">
        <v>-8</v>
      </c>
      <c r="AG150">
        <v>7</v>
      </c>
      <c r="AH150" s="17"/>
      <c r="AI150" s="17"/>
      <c r="AJ150" s="18" t="s">
        <v>1840</v>
      </c>
      <c r="AK150" s="7" t="s">
        <v>1840</v>
      </c>
      <c r="AL150" t="s">
        <v>1841</v>
      </c>
      <c r="AM150" s="7" t="s">
        <v>1842</v>
      </c>
      <c r="AN150" s="17" t="s">
        <v>1843</v>
      </c>
      <c r="AO150" s="17" t="s">
        <v>1821</v>
      </c>
      <c r="AP150" s="17" t="s">
        <v>1844</v>
      </c>
      <c r="AQ150" s="17" t="s">
        <v>1845</v>
      </c>
      <c r="AR150" s="17" t="s">
        <v>1846</v>
      </c>
      <c r="AS150" s="18">
        <v>38961</v>
      </c>
      <c r="AT150" s="7">
        <v>10</v>
      </c>
      <c r="AU150" s="18">
        <v>26253</v>
      </c>
      <c r="AV150" s="7">
        <v>45</v>
      </c>
      <c r="AW150" t="s">
        <v>78</v>
      </c>
      <c r="AX150" s="18">
        <v>42614</v>
      </c>
      <c r="AY150" s="17" t="s">
        <v>1847</v>
      </c>
      <c r="AZ150" s="18" t="s">
        <v>80</v>
      </c>
      <c r="BA150" s="18" t="s">
        <v>81</v>
      </c>
      <c r="BB150" s="17"/>
      <c r="BC150" s="18" t="b">
        <v>0</v>
      </c>
      <c r="BD150" s="18">
        <v>42825</v>
      </c>
      <c r="BE150" s="17" t="s">
        <v>82</v>
      </c>
      <c r="BF150" s="19"/>
      <c r="BG150" s="17"/>
      <c r="BH150" s="17"/>
    </row>
    <row r="151" spans="2:60" hidden="1">
      <c r="B151" s="7" t="s">
        <v>1819</v>
      </c>
      <c r="C151" s="7" t="s">
        <v>1820</v>
      </c>
      <c r="D151" t="s">
        <v>1821</v>
      </c>
      <c r="E151" s="7" t="s">
        <v>1848</v>
      </c>
      <c r="F151" s="7" t="s">
        <v>1822</v>
      </c>
      <c r="G151" t="s">
        <v>1821</v>
      </c>
      <c r="H151" s="7" t="s">
        <v>65</v>
      </c>
      <c r="I151" t="s">
        <v>66</v>
      </c>
      <c r="K151" t="s">
        <v>102</v>
      </c>
      <c r="U151" s="17"/>
      <c r="Z151" s="7" t="s">
        <v>1849</v>
      </c>
      <c r="AA151" s="7" t="s">
        <v>1850</v>
      </c>
      <c r="AB151" t="s">
        <v>210</v>
      </c>
      <c r="AC151" t="s">
        <v>1851</v>
      </c>
      <c r="AD151" t="s">
        <v>71</v>
      </c>
      <c r="AE151">
        <v>15</v>
      </c>
      <c r="AF151">
        <v>-8</v>
      </c>
      <c r="AG151">
        <v>7</v>
      </c>
      <c r="AH151" s="17"/>
      <c r="AJ151" s="7" t="s">
        <v>1852</v>
      </c>
      <c r="AK151" s="7" t="s">
        <v>1852</v>
      </c>
      <c r="AL151" t="s">
        <v>1853</v>
      </c>
      <c r="AM151" s="7" t="s">
        <v>1854</v>
      </c>
      <c r="AN151" s="17" t="s">
        <v>1855</v>
      </c>
      <c r="AO151" s="17" t="s">
        <v>1821</v>
      </c>
      <c r="AP151" s="17" t="s">
        <v>1856</v>
      </c>
      <c r="AQ151" s="17" t="s">
        <v>1857</v>
      </c>
      <c r="AR151" s="17" t="s">
        <v>1858</v>
      </c>
      <c r="AS151" s="18">
        <v>38231</v>
      </c>
      <c r="AT151" s="7">
        <v>12</v>
      </c>
      <c r="AU151" s="18">
        <v>25803</v>
      </c>
      <c r="AV151" s="7">
        <v>46</v>
      </c>
      <c r="AW151" t="s">
        <v>96</v>
      </c>
      <c r="AX151" s="18">
        <v>42583</v>
      </c>
      <c r="AY151" s="17" t="s">
        <v>1859</v>
      </c>
      <c r="AZ151" s="18" t="s">
        <v>80</v>
      </c>
      <c r="BA151" s="18" t="s">
        <v>98</v>
      </c>
      <c r="BB151" s="17"/>
      <c r="BC151" s="18" t="b">
        <v>0</v>
      </c>
      <c r="BD151" s="18">
        <v>42825</v>
      </c>
      <c r="BE151" s="17" t="s">
        <v>82</v>
      </c>
      <c r="BF151" s="19"/>
      <c r="BG151" s="17"/>
      <c r="BH151" s="17"/>
    </row>
    <row r="152" spans="2:60" hidden="1">
      <c r="B152" s="7" t="s">
        <v>1819</v>
      </c>
      <c r="C152" s="7" t="s">
        <v>1820</v>
      </c>
      <c r="D152" t="s">
        <v>1821</v>
      </c>
      <c r="E152" s="7" t="s">
        <v>1860</v>
      </c>
      <c r="F152" s="7" t="s">
        <v>1822</v>
      </c>
      <c r="G152" t="s">
        <v>1821</v>
      </c>
      <c r="H152" s="7" t="s">
        <v>65</v>
      </c>
      <c r="I152" t="s">
        <v>66</v>
      </c>
      <c r="K152" t="s">
        <v>102</v>
      </c>
      <c r="U152" s="17"/>
      <c r="Z152" s="7" t="s">
        <v>1861</v>
      </c>
      <c r="AA152" s="7" t="s">
        <v>1862</v>
      </c>
      <c r="AB152" t="s">
        <v>1863</v>
      </c>
      <c r="AC152" t="s">
        <v>1864</v>
      </c>
      <c r="AD152" t="s">
        <v>71</v>
      </c>
      <c r="AE152">
        <v>15</v>
      </c>
      <c r="AF152">
        <v>-8</v>
      </c>
      <c r="AG152">
        <v>7</v>
      </c>
      <c r="AH152" s="17"/>
      <c r="AJ152" s="7" t="s">
        <v>1865</v>
      </c>
      <c r="AK152" s="7" t="s">
        <v>1865</v>
      </c>
      <c r="AL152" t="s">
        <v>1866</v>
      </c>
      <c r="AM152" s="7" t="s">
        <v>1867</v>
      </c>
      <c r="AN152" s="17" t="s">
        <v>1868</v>
      </c>
      <c r="AO152" s="17" t="s">
        <v>1821</v>
      </c>
      <c r="AP152" s="17" t="s">
        <v>1869</v>
      </c>
      <c r="AQ152" s="17" t="s">
        <v>1870</v>
      </c>
      <c r="AR152" s="17" t="s">
        <v>1871</v>
      </c>
      <c r="AS152" s="18">
        <v>36864</v>
      </c>
      <c r="AT152" s="7">
        <v>16</v>
      </c>
      <c r="AU152" s="18">
        <v>27051</v>
      </c>
      <c r="AV152" s="7">
        <v>43</v>
      </c>
      <c r="AW152" t="s">
        <v>78</v>
      </c>
      <c r="AX152" s="18">
        <v>40909</v>
      </c>
      <c r="AY152" s="17" t="s">
        <v>1872</v>
      </c>
      <c r="AZ152" s="18" t="s">
        <v>80</v>
      </c>
      <c r="BA152" s="18" t="s">
        <v>81</v>
      </c>
      <c r="BB152" s="17"/>
      <c r="BC152" s="18" t="b">
        <v>0</v>
      </c>
      <c r="BD152" s="18">
        <v>42825</v>
      </c>
      <c r="BE152" s="17" t="s">
        <v>82</v>
      </c>
      <c r="BF152" s="19"/>
      <c r="BG152" s="17"/>
      <c r="BH152" s="17"/>
    </row>
    <row r="153" spans="2:60" hidden="1">
      <c r="B153" s="7" t="s">
        <v>1873</v>
      </c>
      <c r="C153" s="7" t="s">
        <v>1820</v>
      </c>
      <c r="D153" t="s">
        <v>1821</v>
      </c>
      <c r="E153" s="7" t="s">
        <v>1874</v>
      </c>
      <c r="F153" s="7" t="s">
        <v>1822</v>
      </c>
      <c r="G153" t="s">
        <v>1821</v>
      </c>
      <c r="H153" s="7" t="s">
        <v>65</v>
      </c>
      <c r="I153" t="s">
        <v>66</v>
      </c>
      <c r="U153" s="17"/>
      <c r="Z153" s="7" t="s">
        <v>1875</v>
      </c>
      <c r="AA153" s="7" t="s">
        <v>1876</v>
      </c>
      <c r="AB153" t="s">
        <v>896</v>
      </c>
      <c r="AC153" t="s">
        <v>1877</v>
      </c>
      <c r="AD153" t="s">
        <v>71</v>
      </c>
      <c r="AE153">
        <v>20</v>
      </c>
      <c r="AF153">
        <v>-13</v>
      </c>
      <c r="AG153">
        <v>7</v>
      </c>
      <c r="AH153" s="17"/>
      <c r="AJ153" s="7" t="s">
        <v>1878</v>
      </c>
      <c r="AK153" s="7" t="s">
        <v>1878</v>
      </c>
      <c r="AL153" t="s">
        <v>1879</v>
      </c>
      <c r="AM153" s="7" t="s">
        <v>1880</v>
      </c>
      <c r="AN153" s="17" t="s">
        <v>1881</v>
      </c>
      <c r="AO153" s="17" t="s">
        <v>1821</v>
      </c>
      <c r="AP153" s="17"/>
      <c r="AQ153" s="17"/>
      <c r="AR153" s="17"/>
      <c r="AS153" s="18">
        <v>28277</v>
      </c>
      <c r="AT153" s="7">
        <v>40</v>
      </c>
      <c r="AU153" s="18">
        <v>22393</v>
      </c>
      <c r="AV153" s="7">
        <v>56</v>
      </c>
      <c r="AW153" t="s">
        <v>307</v>
      </c>
      <c r="AX153" s="18">
        <v>39083</v>
      </c>
      <c r="AY153" s="17" t="s">
        <v>1882</v>
      </c>
      <c r="AZ153" s="18" t="s">
        <v>80</v>
      </c>
      <c r="BA153" s="18" t="s">
        <v>98</v>
      </c>
      <c r="BB153" s="17"/>
      <c r="BC153" s="18" t="b">
        <v>0</v>
      </c>
      <c r="BD153" s="18">
        <v>42825</v>
      </c>
      <c r="BE153" s="17" t="s">
        <v>1230</v>
      </c>
      <c r="BF153" s="19"/>
      <c r="BG153" s="17"/>
      <c r="BH153" s="17"/>
    </row>
    <row r="154" spans="2:60" hidden="1">
      <c r="B154" s="7" t="s">
        <v>1883</v>
      </c>
      <c r="C154" s="7" t="s">
        <v>1820</v>
      </c>
      <c r="D154" t="s">
        <v>1821</v>
      </c>
      <c r="E154" s="7" t="s">
        <v>524</v>
      </c>
      <c r="F154" s="7" t="s">
        <v>1822</v>
      </c>
      <c r="G154" t="s">
        <v>1821</v>
      </c>
      <c r="H154" s="7" t="s">
        <v>65</v>
      </c>
      <c r="I154" t="s">
        <v>66</v>
      </c>
      <c r="K154" t="s">
        <v>102</v>
      </c>
      <c r="U154" s="17"/>
      <c r="Z154" s="7" t="s">
        <v>1884</v>
      </c>
      <c r="AA154" s="7" t="s">
        <v>1885</v>
      </c>
      <c r="AB154" t="s">
        <v>1886</v>
      </c>
      <c r="AC154" t="s">
        <v>1887</v>
      </c>
      <c r="AD154" t="s">
        <v>71</v>
      </c>
      <c r="AE154">
        <v>20</v>
      </c>
      <c r="AF154">
        <v>-13</v>
      </c>
      <c r="AG154">
        <v>7</v>
      </c>
      <c r="AH154" s="17"/>
      <c r="AJ154" s="7" t="s">
        <v>1888</v>
      </c>
      <c r="AK154" s="7" t="s">
        <v>1889</v>
      </c>
      <c r="AL154" t="s">
        <v>1890</v>
      </c>
      <c r="AM154" s="7" t="s">
        <v>1889</v>
      </c>
      <c r="AN154" s="17"/>
      <c r="AO154" s="17" t="s">
        <v>1821</v>
      </c>
      <c r="AP154" s="17" t="s">
        <v>1891</v>
      </c>
      <c r="AQ154" s="17" t="s">
        <v>1891</v>
      </c>
      <c r="AR154" s="17"/>
      <c r="AS154" s="18">
        <v>32342</v>
      </c>
      <c r="AT154" s="7">
        <v>28</v>
      </c>
      <c r="AU154" s="18">
        <v>22798</v>
      </c>
      <c r="AV154" s="7">
        <v>55</v>
      </c>
      <c r="AW154" t="s">
        <v>307</v>
      </c>
      <c r="AX154" s="18">
        <v>40679</v>
      </c>
      <c r="AY154" s="17"/>
      <c r="AZ154" s="18" t="s">
        <v>80</v>
      </c>
      <c r="BA154" s="18" t="s">
        <v>81</v>
      </c>
      <c r="BB154" s="17"/>
      <c r="BC154" s="18" t="b">
        <v>0</v>
      </c>
      <c r="BD154" s="18">
        <v>42825</v>
      </c>
      <c r="BE154" s="17" t="s">
        <v>82</v>
      </c>
      <c r="BF154" s="19" t="s">
        <v>116</v>
      </c>
      <c r="BG154" s="17"/>
      <c r="BH154" s="17"/>
    </row>
    <row r="155" spans="2:60" hidden="1">
      <c r="C155" s="7" t="s">
        <v>1820</v>
      </c>
      <c r="D155" t="s">
        <v>1821</v>
      </c>
      <c r="E155" s="7" t="s">
        <v>1892</v>
      </c>
      <c r="F155" s="7" t="s">
        <v>1822</v>
      </c>
      <c r="G155" t="s">
        <v>1821</v>
      </c>
      <c r="H155" s="7" t="s">
        <v>65</v>
      </c>
      <c r="I155" t="s">
        <v>66</v>
      </c>
      <c r="U155" s="17"/>
      <c r="Z155" s="7" t="s">
        <v>1893</v>
      </c>
      <c r="AA155" s="7" t="s">
        <v>1894</v>
      </c>
      <c r="AB155" t="s">
        <v>1895</v>
      </c>
      <c r="AC155" t="s">
        <v>1896</v>
      </c>
      <c r="AD155" t="s">
        <v>71</v>
      </c>
      <c r="AE155">
        <v>15</v>
      </c>
      <c r="AF155">
        <v>-8</v>
      </c>
      <c r="AG155">
        <v>7</v>
      </c>
      <c r="AH155" s="17"/>
      <c r="AJ155" s="7" t="s">
        <v>1897</v>
      </c>
      <c r="AK155" s="7" t="s">
        <v>1897</v>
      </c>
      <c r="AL155" t="s">
        <v>1898</v>
      </c>
      <c r="AM155" s="7" t="s">
        <v>1899</v>
      </c>
      <c r="AN155" s="17" t="s">
        <v>1900</v>
      </c>
      <c r="AO155" s="17" t="s">
        <v>1821</v>
      </c>
      <c r="AP155" s="17" t="s">
        <v>1901</v>
      </c>
      <c r="AQ155" s="17"/>
      <c r="AR155" s="17" t="s">
        <v>1902</v>
      </c>
      <c r="AS155" s="18">
        <v>39249</v>
      </c>
      <c r="AT155" s="7">
        <v>10</v>
      </c>
      <c r="AU155" s="18">
        <v>28133</v>
      </c>
      <c r="AV155" s="7">
        <v>40</v>
      </c>
      <c r="AW155" t="s">
        <v>78</v>
      </c>
      <c r="AX155" s="18">
        <v>41441</v>
      </c>
      <c r="AY155" s="17" t="s">
        <v>1903</v>
      </c>
      <c r="AZ155" s="18" t="s">
        <v>80</v>
      </c>
      <c r="BA155" s="18" t="s">
        <v>81</v>
      </c>
      <c r="BB155" s="17"/>
      <c r="BC155" s="18" t="b">
        <v>0</v>
      </c>
      <c r="BD155" s="18">
        <v>42825</v>
      </c>
      <c r="BE155" s="17" t="s">
        <v>82</v>
      </c>
      <c r="BF155" s="19" t="s">
        <v>1904</v>
      </c>
      <c r="BG155" s="17"/>
      <c r="BH155" s="17"/>
    </row>
    <row r="156" spans="2:60" hidden="1">
      <c r="B156" s="7" t="s">
        <v>1905</v>
      </c>
      <c r="C156" s="7" t="s">
        <v>1906</v>
      </c>
      <c r="D156" t="s">
        <v>1821</v>
      </c>
      <c r="E156" s="7" t="s">
        <v>1874</v>
      </c>
      <c r="F156" s="7" t="s">
        <v>1822</v>
      </c>
      <c r="G156" t="s">
        <v>1821</v>
      </c>
      <c r="H156" s="7" t="s">
        <v>65</v>
      </c>
      <c r="I156" t="s">
        <v>66</v>
      </c>
      <c r="U156" s="17"/>
      <c r="Z156" s="7" t="s">
        <v>1907</v>
      </c>
      <c r="AA156" s="7" t="s">
        <v>1908</v>
      </c>
      <c r="AB156" t="s">
        <v>527</v>
      </c>
      <c r="AC156" t="s">
        <v>1909</v>
      </c>
      <c r="AD156" t="s">
        <v>71</v>
      </c>
      <c r="AE156">
        <v>20</v>
      </c>
      <c r="AF156">
        <v>-13</v>
      </c>
      <c r="AG156">
        <v>7</v>
      </c>
      <c r="AH156" s="17"/>
      <c r="AJ156" s="7" t="s">
        <v>1910</v>
      </c>
      <c r="AK156" s="7" t="s">
        <v>1910</v>
      </c>
      <c r="AL156" t="s">
        <v>1911</v>
      </c>
      <c r="AM156" s="7" t="s">
        <v>1880</v>
      </c>
      <c r="AN156" s="17" t="s">
        <v>1912</v>
      </c>
      <c r="AO156" s="17" t="s">
        <v>1821</v>
      </c>
      <c r="AP156" s="17" t="s">
        <v>1913</v>
      </c>
      <c r="AQ156" s="17" t="s">
        <v>1914</v>
      </c>
      <c r="AR156" s="17" t="s">
        <v>1915</v>
      </c>
      <c r="AS156" s="18">
        <v>36770</v>
      </c>
      <c r="AT156" s="7">
        <v>16</v>
      </c>
      <c r="AU156" s="18">
        <v>26493</v>
      </c>
      <c r="AV156" s="7">
        <v>44</v>
      </c>
      <c r="AW156" t="s">
        <v>96</v>
      </c>
      <c r="AX156" s="18">
        <v>40909</v>
      </c>
      <c r="AY156" s="17" t="s">
        <v>1916</v>
      </c>
      <c r="AZ156" s="18" t="s">
        <v>80</v>
      </c>
      <c r="BA156" s="18" t="s">
        <v>98</v>
      </c>
      <c r="BB156" s="17"/>
      <c r="BC156" s="18" t="b">
        <v>0</v>
      </c>
      <c r="BD156" s="18">
        <v>42825</v>
      </c>
      <c r="BE156" s="17" t="s">
        <v>82</v>
      </c>
      <c r="BF156" s="19"/>
      <c r="BG156" s="17"/>
      <c r="BH156" s="17"/>
    </row>
    <row r="157" spans="2:60" hidden="1">
      <c r="B157" s="7" t="s">
        <v>1905</v>
      </c>
      <c r="C157" s="7" t="s">
        <v>1906</v>
      </c>
      <c r="D157" t="s">
        <v>1821</v>
      </c>
      <c r="E157" s="7" t="s">
        <v>100</v>
      </c>
      <c r="F157" s="7" t="s">
        <v>1822</v>
      </c>
      <c r="G157" t="s">
        <v>1821</v>
      </c>
      <c r="H157" s="7" t="s">
        <v>65</v>
      </c>
      <c r="I157" t="s">
        <v>66</v>
      </c>
      <c r="U157" s="17"/>
      <c r="Z157" s="7" t="s">
        <v>1917</v>
      </c>
      <c r="AA157" s="7" t="s">
        <v>1918</v>
      </c>
      <c r="AB157" t="s">
        <v>1919</v>
      </c>
      <c r="AC157" t="s">
        <v>1920</v>
      </c>
      <c r="AD157" t="s">
        <v>71</v>
      </c>
      <c r="AE157">
        <v>40</v>
      </c>
      <c r="AF157">
        <v>-33</v>
      </c>
      <c r="AG157">
        <v>7</v>
      </c>
      <c r="AH157" s="17" t="s">
        <v>781</v>
      </c>
      <c r="AI157" t="s">
        <v>1921</v>
      </c>
      <c r="AJ157" s="7" t="s">
        <v>109</v>
      </c>
      <c r="AK157" s="7" t="s">
        <v>1829</v>
      </c>
      <c r="AL157" t="s">
        <v>1830</v>
      </c>
      <c r="AM157" s="7" t="s">
        <v>737</v>
      </c>
      <c r="AN157" s="17"/>
      <c r="AO157" s="17" t="s">
        <v>1821</v>
      </c>
      <c r="AP157" s="17"/>
      <c r="AQ157" s="17"/>
      <c r="AR157" s="17"/>
      <c r="AS157" s="18">
        <v>28681</v>
      </c>
      <c r="AT157" s="7">
        <v>38</v>
      </c>
      <c r="AU157" s="18">
        <v>23219</v>
      </c>
      <c r="AV157" s="7">
        <v>53</v>
      </c>
      <c r="AW157" t="s">
        <v>184</v>
      </c>
      <c r="AX157" s="18">
        <v>36526</v>
      </c>
      <c r="AY157" s="17" t="s">
        <v>1922</v>
      </c>
      <c r="AZ157" s="18" t="s">
        <v>1923</v>
      </c>
      <c r="BA157" s="18" t="s">
        <v>98</v>
      </c>
      <c r="BB157" s="17"/>
      <c r="BC157" s="18" t="b">
        <v>1</v>
      </c>
      <c r="BD157" s="18">
        <v>42825</v>
      </c>
      <c r="BE157" s="17" t="s">
        <v>82</v>
      </c>
      <c r="BF157" s="19" t="s">
        <v>1924</v>
      </c>
      <c r="BG157" s="17"/>
      <c r="BH157" s="17" t="s">
        <v>117</v>
      </c>
    </row>
    <row r="158" spans="2:60" hidden="1">
      <c r="B158" s="7" t="s">
        <v>1905</v>
      </c>
      <c r="C158" s="7" t="s">
        <v>1906</v>
      </c>
      <c r="D158" t="s">
        <v>1821</v>
      </c>
      <c r="E158" s="7" t="s">
        <v>524</v>
      </c>
      <c r="F158" s="7" t="s">
        <v>1822</v>
      </c>
      <c r="G158" t="s">
        <v>1821</v>
      </c>
      <c r="H158" s="7" t="s">
        <v>65</v>
      </c>
      <c r="I158" t="s">
        <v>66</v>
      </c>
      <c r="U158" s="17"/>
      <c r="Z158" s="7" t="s">
        <v>1925</v>
      </c>
      <c r="AA158" s="7" t="s">
        <v>1926</v>
      </c>
      <c r="AB158" t="s">
        <v>1111</v>
      </c>
      <c r="AC158" t="s">
        <v>1927</v>
      </c>
      <c r="AD158" t="s">
        <v>71</v>
      </c>
      <c r="AE158">
        <v>20</v>
      </c>
      <c r="AF158">
        <v>-13</v>
      </c>
      <c r="AG158">
        <v>7</v>
      </c>
      <c r="AH158" s="17"/>
      <c r="AJ158" s="7" t="s">
        <v>1928</v>
      </c>
      <c r="AK158" s="7" t="s">
        <v>1889</v>
      </c>
      <c r="AL158" t="s">
        <v>1890</v>
      </c>
      <c r="AM158" s="7" t="s">
        <v>1889</v>
      </c>
      <c r="AN158" s="17" t="s">
        <v>1881</v>
      </c>
      <c r="AO158" s="17" t="s">
        <v>1821</v>
      </c>
      <c r="AP158" s="17" t="s">
        <v>1929</v>
      </c>
      <c r="AQ158" s="17" t="s">
        <v>1930</v>
      </c>
      <c r="AR158" s="17" t="s">
        <v>1931</v>
      </c>
      <c r="AS158" s="18">
        <v>34736</v>
      </c>
      <c r="AT158" s="7">
        <v>22</v>
      </c>
      <c r="AU158" s="18">
        <v>27669</v>
      </c>
      <c r="AV158" s="7">
        <v>41</v>
      </c>
      <c r="AW158" t="s">
        <v>184</v>
      </c>
      <c r="AX158" s="18">
        <v>40679</v>
      </c>
      <c r="AY158" s="17" t="s">
        <v>1932</v>
      </c>
      <c r="AZ158" s="18" t="s">
        <v>80</v>
      </c>
      <c r="BA158" s="18" t="s">
        <v>81</v>
      </c>
      <c r="BB158" s="17"/>
      <c r="BC158" s="18" t="b">
        <v>1</v>
      </c>
      <c r="BD158" s="18">
        <v>42825</v>
      </c>
      <c r="BE158" s="17" t="s">
        <v>82</v>
      </c>
      <c r="BF158" s="19" t="s">
        <v>116</v>
      </c>
      <c r="BG158" s="17"/>
      <c r="BH158" s="17"/>
    </row>
    <row r="159" spans="2:60" hidden="1">
      <c r="B159" s="7" t="s">
        <v>1933</v>
      </c>
      <c r="C159" s="7" t="s">
        <v>1934</v>
      </c>
      <c r="D159" t="s">
        <v>1821</v>
      </c>
      <c r="E159" s="7" t="s">
        <v>524</v>
      </c>
      <c r="F159" s="7" t="s">
        <v>1822</v>
      </c>
      <c r="G159" t="s">
        <v>1821</v>
      </c>
      <c r="H159" s="7" t="s">
        <v>65</v>
      </c>
      <c r="I159" t="s">
        <v>66</v>
      </c>
      <c r="U159" s="17"/>
      <c r="Z159" s="7" t="s">
        <v>1935</v>
      </c>
      <c r="AA159" s="7" t="s">
        <v>1936</v>
      </c>
      <c r="AB159" t="s">
        <v>1937</v>
      </c>
      <c r="AC159" t="s">
        <v>1938</v>
      </c>
      <c r="AD159" t="s">
        <v>71</v>
      </c>
      <c r="AE159">
        <v>20</v>
      </c>
      <c r="AF159">
        <v>-13</v>
      </c>
      <c r="AG159">
        <v>7</v>
      </c>
      <c r="AH159" s="17"/>
      <c r="AJ159" s="7" t="s">
        <v>529</v>
      </c>
      <c r="AK159" s="7" t="s">
        <v>1889</v>
      </c>
      <c r="AL159" t="s">
        <v>1890</v>
      </c>
      <c r="AM159" s="7" t="s">
        <v>1889</v>
      </c>
      <c r="AN159" s="17"/>
      <c r="AO159" s="17" t="s">
        <v>1821</v>
      </c>
      <c r="AP159" s="17" t="s">
        <v>1939</v>
      </c>
      <c r="AQ159" s="17" t="s">
        <v>1940</v>
      </c>
      <c r="AR159" s="17" t="s">
        <v>1941</v>
      </c>
      <c r="AS159" s="18">
        <v>35445</v>
      </c>
      <c r="AT159" s="7">
        <v>20</v>
      </c>
      <c r="AU159" s="18">
        <v>27918</v>
      </c>
      <c r="AV159" s="7">
        <v>41</v>
      </c>
      <c r="AW159" t="s">
        <v>184</v>
      </c>
      <c r="AX159" s="18">
        <v>42005</v>
      </c>
      <c r="AY159" s="17" t="s">
        <v>1942</v>
      </c>
      <c r="AZ159" s="18" t="s">
        <v>80</v>
      </c>
      <c r="BA159" s="18" t="s">
        <v>81</v>
      </c>
      <c r="BB159" s="17"/>
      <c r="BC159" s="18" t="b">
        <v>1</v>
      </c>
      <c r="BD159" s="18">
        <v>42825</v>
      </c>
      <c r="BE159" s="17" t="s">
        <v>82</v>
      </c>
      <c r="BF159" s="19" t="s">
        <v>116</v>
      </c>
      <c r="BG159" s="17"/>
      <c r="BH159" s="17"/>
    </row>
    <row r="160" spans="2:60" hidden="1">
      <c r="B160" s="7" t="s">
        <v>1933</v>
      </c>
      <c r="C160" s="7" t="s">
        <v>1934</v>
      </c>
      <c r="D160" t="s">
        <v>1821</v>
      </c>
      <c r="E160" s="7" t="s">
        <v>1874</v>
      </c>
      <c r="F160" s="7" t="s">
        <v>1822</v>
      </c>
      <c r="G160" t="s">
        <v>1821</v>
      </c>
      <c r="H160" s="7" t="s">
        <v>65</v>
      </c>
      <c r="I160" t="s">
        <v>66</v>
      </c>
      <c r="K160" t="s">
        <v>102</v>
      </c>
      <c r="U160" s="17"/>
      <c r="Z160" s="7" t="s">
        <v>1943</v>
      </c>
      <c r="AA160" s="7" t="s">
        <v>1944</v>
      </c>
      <c r="AB160" t="s">
        <v>1945</v>
      </c>
      <c r="AC160" t="s">
        <v>1946</v>
      </c>
      <c r="AD160" t="s">
        <v>71</v>
      </c>
      <c r="AE160">
        <v>20</v>
      </c>
      <c r="AF160">
        <v>-13</v>
      </c>
      <c r="AG160">
        <v>7</v>
      </c>
      <c r="AH160" s="17"/>
      <c r="AI160" s="17"/>
      <c r="AJ160" s="18" t="s">
        <v>1947</v>
      </c>
      <c r="AK160" s="7" t="s">
        <v>1947</v>
      </c>
      <c r="AL160" t="s">
        <v>1948</v>
      </c>
      <c r="AM160" s="7" t="s">
        <v>1880</v>
      </c>
      <c r="AN160" s="17"/>
      <c r="AO160" s="17" t="s">
        <v>1821</v>
      </c>
      <c r="AP160" s="17" t="s">
        <v>1949</v>
      </c>
      <c r="AQ160" s="17"/>
      <c r="AR160" s="17"/>
      <c r="AS160" s="18">
        <v>36802</v>
      </c>
      <c r="AT160" s="7">
        <v>16</v>
      </c>
      <c r="AU160" s="18">
        <v>27095</v>
      </c>
      <c r="AV160" s="7">
        <v>43</v>
      </c>
      <c r="AW160" t="s">
        <v>184</v>
      </c>
      <c r="AX160" s="18">
        <v>40909</v>
      </c>
      <c r="AY160" s="17"/>
      <c r="AZ160" s="18" t="s">
        <v>80</v>
      </c>
      <c r="BA160" s="18" t="s">
        <v>81</v>
      </c>
      <c r="BB160" s="17"/>
      <c r="BC160" s="18" t="b">
        <v>0</v>
      </c>
      <c r="BD160" s="18">
        <v>42825</v>
      </c>
      <c r="BE160" s="17" t="s">
        <v>82</v>
      </c>
      <c r="BF160" s="19"/>
      <c r="BG160" s="17"/>
      <c r="BH160" s="17"/>
    </row>
    <row r="161" spans="2:60">
      <c r="B161" s="7" t="s">
        <v>1933</v>
      </c>
      <c r="C161" s="7" t="s">
        <v>1934</v>
      </c>
      <c r="D161" t="s">
        <v>1821</v>
      </c>
      <c r="E161" s="7" t="s">
        <v>100</v>
      </c>
      <c r="F161" s="7" t="s">
        <v>1822</v>
      </c>
      <c r="G161" t="s">
        <v>1821</v>
      </c>
      <c r="H161" s="7" t="s">
        <v>65</v>
      </c>
      <c r="I161" t="s">
        <v>66</v>
      </c>
      <c r="K161" t="s">
        <v>102</v>
      </c>
      <c r="N161" s="7" t="s">
        <v>1950</v>
      </c>
      <c r="O161" t="s">
        <v>1951</v>
      </c>
      <c r="S161" t="s">
        <v>1952</v>
      </c>
      <c r="U161" s="17"/>
      <c r="Z161" s="7" t="s">
        <v>1953</v>
      </c>
      <c r="AA161" s="7" t="s">
        <v>1954</v>
      </c>
      <c r="AB161" t="s">
        <v>1135</v>
      </c>
      <c r="AC161" t="s">
        <v>1955</v>
      </c>
      <c r="AD161" t="s">
        <v>71</v>
      </c>
      <c r="AE161">
        <v>40</v>
      </c>
      <c r="AF161">
        <v>90</v>
      </c>
      <c r="AG161">
        <v>130</v>
      </c>
      <c r="AH161" s="17"/>
      <c r="AJ161" s="7" t="s">
        <v>109</v>
      </c>
      <c r="AK161" s="7" t="s">
        <v>1829</v>
      </c>
      <c r="AL161" t="s">
        <v>1830</v>
      </c>
      <c r="AM161" s="7" t="s">
        <v>737</v>
      </c>
      <c r="AN161" s="17"/>
      <c r="AO161" s="17" t="s">
        <v>1821</v>
      </c>
      <c r="AP161" s="17" t="s">
        <v>1956</v>
      </c>
      <c r="AQ161" s="17" t="s">
        <v>1957</v>
      </c>
      <c r="AR161" s="17" t="s">
        <v>1958</v>
      </c>
      <c r="AS161" s="18">
        <v>36251</v>
      </c>
      <c r="AT161" s="7">
        <v>18</v>
      </c>
      <c r="AU161" s="18">
        <v>25136</v>
      </c>
      <c r="AV161" s="7">
        <v>48</v>
      </c>
      <c r="AW161" t="s">
        <v>184</v>
      </c>
      <c r="AX161" s="18">
        <v>42095</v>
      </c>
      <c r="AY161" s="17" t="s">
        <v>1959</v>
      </c>
      <c r="AZ161" s="18" t="s">
        <v>80</v>
      </c>
      <c r="BA161" s="18" t="s">
        <v>81</v>
      </c>
      <c r="BB161" s="17"/>
      <c r="BC161" s="18" t="b">
        <v>1</v>
      </c>
      <c r="BD161" s="18">
        <v>42825</v>
      </c>
      <c r="BE161" s="17" t="s">
        <v>82</v>
      </c>
      <c r="BF161" s="19" t="s">
        <v>1960</v>
      </c>
      <c r="BG161" s="17"/>
      <c r="BH161" s="17" t="s">
        <v>117</v>
      </c>
    </row>
    <row r="162" spans="2:60">
      <c r="B162" s="7" t="s">
        <v>1961</v>
      </c>
      <c r="C162" s="7" t="s">
        <v>1962</v>
      </c>
      <c r="D162" t="s">
        <v>1821</v>
      </c>
      <c r="E162" s="7" t="s">
        <v>100</v>
      </c>
      <c r="F162" s="7" t="s">
        <v>1822</v>
      </c>
      <c r="G162" t="s">
        <v>1821</v>
      </c>
      <c r="H162" s="7" t="s">
        <v>65</v>
      </c>
      <c r="I162" t="s">
        <v>66</v>
      </c>
      <c r="N162" s="7" t="s">
        <v>1963</v>
      </c>
      <c r="O162" t="s">
        <v>1964</v>
      </c>
      <c r="U162" s="17"/>
      <c r="Z162" s="7" t="s">
        <v>1965</v>
      </c>
      <c r="AA162" s="7" t="s">
        <v>1966</v>
      </c>
      <c r="AB162" t="s">
        <v>1967</v>
      </c>
      <c r="AC162" t="s">
        <v>1968</v>
      </c>
      <c r="AD162" t="s">
        <v>71</v>
      </c>
      <c r="AE162">
        <v>40</v>
      </c>
      <c r="AF162">
        <v>90</v>
      </c>
      <c r="AG162">
        <v>130</v>
      </c>
      <c r="AH162" s="17"/>
      <c r="AJ162" s="7" t="s">
        <v>109</v>
      </c>
      <c r="AK162" s="7" t="s">
        <v>1829</v>
      </c>
      <c r="AL162" t="s">
        <v>1830</v>
      </c>
      <c r="AM162" s="7" t="s">
        <v>737</v>
      </c>
      <c r="AN162" s="17"/>
      <c r="AO162" s="17" t="s">
        <v>1821</v>
      </c>
      <c r="AP162" s="17" t="s">
        <v>1969</v>
      </c>
      <c r="AQ162" s="17" t="s">
        <v>1970</v>
      </c>
      <c r="AR162" s="17" t="s">
        <v>1971</v>
      </c>
      <c r="AS162" s="18">
        <v>38881</v>
      </c>
      <c r="AT162" s="7">
        <v>11</v>
      </c>
      <c r="AU162" s="18">
        <v>22395</v>
      </c>
      <c r="AV162" s="7">
        <v>56</v>
      </c>
      <c r="AW162" t="s">
        <v>205</v>
      </c>
      <c r="AX162" s="18">
        <v>38881</v>
      </c>
      <c r="AY162" s="17" t="s">
        <v>1972</v>
      </c>
      <c r="AZ162" s="18" t="s">
        <v>80</v>
      </c>
      <c r="BA162" s="18" t="s">
        <v>98</v>
      </c>
      <c r="BB162" s="17"/>
      <c r="BC162" s="18" t="b">
        <v>1</v>
      </c>
      <c r="BD162" s="18">
        <v>42825</v>
      </c>
      <c r="BE162" s="17" t="s">
        <v>82</v>
      </c>
      <c r="BF162" s="19" t="s">
        <v>116</v>
      </c>
      <c r="BG162" s="17"/>
      <c r="BH162" s="17" t="s">
        <v>278</v>
      </c>
    </row>
    <row r="163" spans="2:60" hidden="1">
      <c r="B163" s="7" t="s">
        <v>1961</v>
      </c>
      <c r="C163" s="7" t="s">
        <v>1962</v>
      </c>
      <c r="D163" t="s">
        <v>1821</v>
      </c>
      <c r="E163" s="7" t="s">
        <v>524</v>
      </c>
      <c r="F163" s="7" t="s">
        <v>1822</v>
      </c>
      <c r="G163" t="s">
        <v>1821</v>
      </c>
      <c r="H163" s="7" t="s">
        <v>65</v>
      </c>
      <c r="I163" t="s">
        <v>66</v>
      </c>
      <c r="U163" s="17"/>
      <c r="Z163" s="7" t="s">
        <v>1973</v>
      </c>
      <c r="AA163" s="7" t="s">
        <v>1974</v>
      </c>
      <c r="AB163" t="s">
        <v>1975</v>
      </c>
      <c r="AC163" t="s">
        <v>1976</v>
      </c>
      <c r="AD163" t="s">
        <v>71</v>
      </c>
      <c r="AE163">
        <v>20</v>
      </c>
      <c r="AF163">
        <v>-13</v>
      </c>
      <c r="AG163">
        <v>7</v>
      </c>
      <c r="AH163" s="17"/>
      <c r="AJ163" s="7" t="s">
        <v>910</v>
      </c>
      <c r="AK163" s="7" t="s">
        <v>1889</v>
      </c>
      <c r="AL163" t="s">
        <v>1890</v>
      </c>
      <c r="AM163" s="7" t="s">
        <v>1889</v>
      </c>
      <c r="AN163" s="17"/>
      <c r="AO163" s="17" t="s">
        <v>1821</v>
      </c>
      <c r="AP163" s="17" t="s">
        <v>1977</v>
      </c>
      <c r="AQ163" s="17" t="s">
        <v>1978</v>
      </c>
      <c r="AR163" s="17" t="s">
        <v>1979</v>
      </c>
      <c r="AS163" s="18">
        <v>32462</v>
      </c>
      <c r="AT163" s="7">
        <v>28</v>
      </c>
      <c r="AU163" s="18">
        <v>23046</v>
      </c>
      <c r="AV163" s="7">
        <v>54</v>
      </c>
      <c r="AW163" t="s">
        <v>78</v>
      </c>
      <c r="AX163" s="18">
        <v>40931</v>
      </c>
      <c r="AY163" s="17" t="s">
        <v>1980</v>
      </c>
      <c r="AZ163" s="18" t="s">
        <v>80</v>
      </c>
      <c r="BA163" s="18" t="s">
        <v>98</v>
      </c>
      <c r="BB163" s="17"/>
      <c r="BC163" s="18" t="b">
        <v>1</v>
      </c>
      <c r="BD163" s="18">
        <v>42825</v>
      </c>
      <c r="BE163" s="17" t="s">
        <v>82</v>
      </c>
      <c r="BF163" s="19" t="s">
        <v>116</v>
      </c>
      <c r="BG163" s="17"/>
      <c r="BH163" s="17"/>
    </row>
    <row r="164" spans="2:60" hidden="1">
      <c r="B164" s="7" t="s">
        <v>1961</v>
      </c>
      <c r="C164" s="7" t="s">
        <v>1962</v>
      </c>
      <c r="D164" t="s">
        <v>1821</v>
      </c>
      <c r="E164" s="7" t="s">
        <v>1874</v>
      </c>
      <c r="F164" s="7" t="s">
        <v>1822</v>
      </c>
      <c r="G164" t="s">
        <v>1821</v>
      </c>
      <c r="H164" s="7" t="s">
        <v>65</v>
      </c>
      <c r="I164" t="s">
        <v>66</v>
      </c>
      <c r="K164" t="s">
        <v>102</v>
      </c>
      <c r="U164" s="17"/>
      <c r="Z164" s="7" t="s">
        <v>1981</v>
      </c>
      <c r="AA164" s="7" t="s">
        <v>1982</v>
      </c>
      <c r="AB164" t="s">
        <v>1983</v>
      </c>
      <c r="AC164" t="s">
        <v>1984</v>
      </c>
      <c r="AD164" t="s">
        <v>71</v>
      </c>
      <c r="AE164">
        <v>20</v>
      </c>
      <c r="AF164">
        <v>-13</v>
      </c>
      <c r="AG164">
        <v>7</v>
      </c>
      <c r="AH164" s="17"/>
      <c r="AJ164" s="7" t="s">
        <v>1985</v>
      </c>
      <c r="AK164" s="7" t="s">
        <v>1985</v>
      </c>
      <c r="AL164" t="s">
        <v>1986</v>
      </c>
      <c r="AM164" s="7" t="s">
        <v>1880</v>
      </c>
      <c r="AN164" s="17" t="s">
        <v>1821</v>
      </c>
      <c r="AO164" s="17" t="s">
        <v>1821</v>
      </c>
      <c r="AP164" s="17" t="s">
        <v>1987</v>
      </c>
      <c r="AQ164" s="17" t="s">
        <v>1988</v>
      </c>
      <c r="AR164" s="17" t="s">
        <v>1989</v>
      </c>
      <c r="AS164" s="18">
        <v>36983</v>
      </c>
      <c r="AT164" s="7">
        <v>16</v>
      </c>
      <c r="AU164" s="18">
        <v>27762</v>
      </c>
      <c r="AV164" s="7">
        <v>41</v>
      </c>
      <c r="AW164" t="s">
        <v>184</v>
      </c>
      <c r="AX164" s="18">
        <v>42005</v>
      </c>
      <c r="AY164" s="17" t="s">
        <v>1990</v>
      </c>
      <c r="AZ164" s="18" t="s">
        <v>80</v>
      </c>
      <c r="BA164" s="18" t="s">
        <v>81</v>
      </c>
      <c r="BB164" s="17"/>
      <c r="BC164" s="18" t="b">
        <v>0</v>
      </c>
      <c r="BD164" s="18">
        <v>42825</v>
      </c>
      <c r="BE164" s="17" t="s">
        <v>82</v>
      </c>
      <c r="BF164" s="19"/>
      <c r="BG164" s="17"/>
      <c r="BH164" s="17"/>
    </row>
    <row r="165" spans="2:60">
      <c r="B165" s="7" t="s">
        <v>1883</v>
      </c>
      <c r="C165" s="7" t="s">
        <v>1991</v>
      </c>
      <c r="D165" t="s">
        <v>1821</v>
      </c>
      <c r="E165" s="7" t="s">
        <v>100</v>
      </c>
      <c r="F165" s="7" t="s">
        <v>1822</v>
      </c>
      <c r="G165" t="s">
        <v>1821</v>
      </c>
      <c r="H165" s="7" t="s">
        <v>65</v>
      </c>
      <c r="I165" t="s">
        <v>66</v>
      </c>
      <c r="K165" t="s">
        <v>102</v>
      </c>
      <c r="N165" s="7" t="s">
        <v>133</v>
      </c>
      <c r="O165" t="s">
        <v>1992</v>
      </c>
      <c r="U165" s="17"/>
      <c r="Z165" s="7" t="s">
        <v>1993</v>
      </c>
      <c r="AA165" s="7" t="s">
        <v>1994</v>
      </c>
      <c r="AB165" t="s">
        <v>1995</v>
      </c>
      <c r="AC165" t="s">
        <v>1996</v>
      </c>
      <c r="AD165" t="s">
        <v>71</v>
      </c>
      <c r="AE165">
        <v>40</v>
      </c>
      <c r="AF165">
        <v>90</v>
      </c>
      <c r="AG165">
        <v>130</v>
      </c>
      <c r="AH165" s="17"/>
      <c r="AJ165" s="7" t="s">
        <v>109</v>
      </c>
      <c r="AK165" s="7" t="s">
        <v>1829</v>
      </c>
      <c r="AL165" t="s">
        <v>1830</v>
      </c>
      <c r="AM165" s="7" t="s">
        <v>737</v>
      </c>
      <c r="AN165" s="17" t="s">
        <v>1821</v>
      </c>
      <c r="AO165" s="17" t="s">
        <v>1821</v>
      </c>
      <c r="AP165" s="17" t="s">
        <v>1997</v>
      </c>
      <c r="AQ165" s="17"/>
      <c r="AR165" s="17" t="s">
        <v>1998</v>
      </c>
      <c r="AS165" s="18">
        <v>33491</v>
      </c>
      <c r="AT165" s="7">
        <v>25</v>
      </c>
      <c r="AU165" s="18">
        <v>25045</v>
      </c>
      <c r="AV165" s="7">
        <v>48</v>
      </c>
      <c r="AW165" t="s">
        <v>205</v>
      </c>
      <c r="AX165" s="18">
        <v>37712</v>
      </c>
      <c r="AY165" s="17" t="s">
        <v>1999</v>
      </c>
      <c r="AZ165" s="18" t="s">
        <v>80</v>
      </c>
      <c r="BA165" s="18" t="s">
        <v>98</v>
      </c>
      <c r="BB165" s="17"/>
      <c r="BC165" s="18" t="b">
        <v>1</v>
      </c>
      <c r="BD165" s="18">
        <v>42825</v>
      </c>
      <c r="BE165" s="17" t="s">
        <v>82</v>
      </c>
      <c r="BF165" s="19" t="s">
        <v>116</v>
      </c>
      <c r="BG165" s="17"/>
      <c r="BH165" s="17"/>
    </row>
    <row r="166" spans="2:60" hidden="1">
      <c r="B166" s="7" t="s">
        <v>1883</v>
      </c>
      <c r="C166" s="7" t="s">
        <v>1991</v>
      </c>
      <c r="D166" t="s">
        <v>1821</v>
      </c>
      <c r="E166" s="7" t="s">
        <v>1874</v>
      </c>
      <c r="F166" s="7" t="s">
        <v>1822</v>
      </c>
      <c r="G166" t="s">
        <v>1821</v>
      </c>
      <c r="H166" s="7" t="s">
        <v>65</v>
      </c>
      <c r="I166" t="s">
        <v>66</v>
      </c>
      <c r="U166" s="17"/>
      <c r="Z166" s="7" t="s">
        <v>2000</v>
      </c>
      <c r="AA166" s="7" t="s">
        <v>2001</v>
      </c>
      <c r="AB166" t="s">
        <v>1667</v>
      </c>
      <c r="AC166" t="s">
        <v>2002</v>
      </c>
      <c r="AD166" t="s">
        <v>71</v>
      </c>
      <c r="AE166">
        <v>20</v>
      </c>
      <c r="AF166">
        <v>-13</v>
      </c>
      <c r="AG166">
        <v>7</v>
      </c>
      <c r="AH166" s="17"/>
      <c r="AI166" s="17"/>
      <c r="AJ166" s="18" t="s">
        <v>2003</v>
      </c>
      <c r="AK166" s="7" t="s">
        <v>2003</v>
      </c>
      <c r="AL166" t="s">
        <v>2004</v>
      </c>
      <c r="AM166" s="7" t="s">
        <v>1880</v>
      </c>
      <c r="AN166" s="17" t="s">
        <v>1881</v>
      </c>
      <c r="AO166" s="17" t="s">
        <v>1821</v>
      </c>
      <c r="AP166" s="17" t="s">
        <v>2005</v>
      </c>
      <c r="AQ166" s="17" t="s">
        <v>2006</v>
      </c>
      <c r="AR166" s="17" t="s">
        <v>2007</v>
      </c>
      <c r="AS166" s="18">
        <v>32342</v>
      </c>
      <c r="AT166" s="7">
        <v>28</v>
      </c>
      <c r="AU166" s="18">
        <v>26008</v>
      </c>
      <c r="AV166" s="7">
        <v>46</v>
      </c>
      <c r="AW166" t="s">
        <v>184</v>
      </c>
      <c r="AX166" s="18">
        <v>39083</v>
      </c>
      <c r="AY166" s="17" t="s">
        <v>2008</v>
      </c>
      <c r="AZ166" s="18" t="s">
        <v>80</v>
      </c>
      <c r="BA166" s="18" t="s">
        <v>98</v>
      </c>
      <c r="BB166" s="17"/>
      <c r="BC166" s="18" t="b">
        <v>1</v>
      </c>
      <c r="BD166" s="18">
        <v>42825</v>
      </c>
      <c r="BE166" s="17" t="s">
        <v>82</v>
      </c>
      <c r="BF166" s="19" t="s">
        <v>2009</v>
      </c>
      <c r="BG166" s="17"/>
      <c r="BH166" s="17"/>
    </row>
    <row r="167" spans="2:60" hidden="1">
      <c r="B167" s="7" t="s">
        <v>1873</v>
      </c>
      <c r="C167" s="7" t="s">
        <v>2010</v>
      </c>
      <c r="D167" t="s">
        <v>1821</v>
      </c>
      <c r="E167" s="7" t="s">
        <v>100</v>
      </c>
      <c r="F167" s="7" t="s">
        <v>1822</v>
      </c>
      <c r="G167" t="s">
        <v>1821</v>
      </c>
      <c r="H167" s="7" t="s">
        <v>65</v>
      </c>
      <c r="I167" t="s">
        <v>66</v>
      </c>
      <c r="U167" s="17"/>
      <c r="Z167" s="7" t="s">
        <v>2011</v>
      </c>
      <c r="AA167" s="7" t="s">
        <v>2012</v>
      </c>
      <c r="AB167" t="s">
        <v>2013</v>
      </c>
      <c r="AC167" t="s">
        <v>2014</v>
      </c>
      <c r="AD167" t="s">
        <v>71</v>
      </c>
      <c r="AE167">
        <v>40</v>
      </c>
      <c r="AF167">
        <v>-33</v>
      </c>
      <c r="AG167">
        <v>7</v>
      </c>
      <c r="AH167" s="17"/>
      <c r="AJ167" s="7" t="s">
        <v>2015</v>
      </c>
      <c r="AK167" s="7" t="s">
        <v>2015</v>
      </c>
      <c r="AL167" t="s">
        <v>2016</v>
      </c>
      <c r="AM167" s="7" t="s">
        <v>737</v>
      </c>
      <c r="AN167" s="17"/>
      <c r="AO167" s="17" t="s">
        <v>1821</v>
      </c>
      <c r="AP167" s="17" t="s">
        <v>2017</v>
      </c>
      <c r="AQ167" s="17" t="s">
        <v>2018</v>
      </c>
      <c r="AR167" s="17" t="s">
        <v>2019</v>
      </c>
      <c r="AS167" s="18">
        <v>38076</v>
      </c>
      <c r="AT167" s="7">
        <v>13</v>
      </c>
      <c r="AU167" s="18">
        <v>28544</v>
      </c>
      <c r="AV167" s="7">
        <v>39</v>
      </c>
      <c r="AW167" t="s">
        <v>78</v>
      </c>
      <c r="AX167" s="18">
        <v>42802</v>
      </c>
      <c r="AY167" s="17"/>
      <c r="AZ167" s="18" t="s">
        <v>80</v>
      </c>
      <c r="BA167" s="18" t="s">
        <v>81</v>
      </c>
      <c r="BB167" s="17"/>
      <c r="BC167" s="18" t="b">
        <v>1</v>
      </c>
      <c r="BD167" s="18">
        <v>42825</v>
      </c>
      <c r="BE167" s="17" t="s">
        <v>82</v>
      </c>
      <c r="BF167" s="19" t="s">
        <v>116</v>
      </c>
      <c r="BG167" s="17"/>
      <c r="BH167" s="17"/>
    </row>
    <row r="168" spans="2:60" hidden="1">
      <c r="B168" s="7" t="s">
        <v>2020</v>
      </c>
      <c r="C168" s="7" t="s">
        <v>2021</v>
      </c>
      <c r="D168" t="s">
        <v>1821</v>
      </c>
      <c r="E168" s="7" t="s">
        <v>100</v>
      </c>
      <c r="F168" s="7" t="s">
        <v>1822</v>
      </c>
      <c r="G168" t="s">
        <v>1821</v>
      </c>
      <c r="H168" s="7" t="s">
        <v>65</v>
      </c>
      <c r="I168" t="s">
        <v>66</v>
      </c>
      <c r="K168" t="s">
        <v>102</v>
      </c>
      <c r="U168" s="17"/>
      <c r="Z168" s="7" t="s">
        <v>2022</v>
      </c>
      <c r="AA168" s="7" t="s">
        <v>2023</v>
      </c>
      <c r="AB168" t="s">
        <v>1995</v>
      </c>
      <c r="AC168" t="s">
        <v>2024</v>
      </c>
      <c r="AD168" t="s">
        <v>71</v>
      </c>
      <c r="AE168">
        <v>40</v>
      </c>
      <c r="AF168">
        <v>-5</v>
      </c>
      <c r="AG168">
        <v>35</v>
      </c>
      <c r="AH168" s="17"/>
      <c r="AJ168" s="7" t="s">
        <v>2025</v>
      </c>
      <c r="AK168" s="7" t="s">
        <v>2025</v>
      </c>
      <c r="AL168" t="s">
        <v>2026</v>
      </c>
      <c r="AM168" s="7" t="s">
        <v>737</v>
      </c>
      <c r="AN168" s="17" t="s">
        <v>2027</v>
      </c>
      <c r="AO168" s="17" t="s">
        <v>1821</v>
      </c>
      <c r="AP168" s="17" t="s">
        <v>2028</v>
      </c>
      <c r="AQ168" s="17" t="s">
        <v>2029</v>
      </c>
      <c r="AR168" s="17" t="s">
        <v>2030</v>
      </c>
      <c r="AS168" s="18">
        <v>34281</v>
      </c>
      <c r="AT168" s="7">
        <v>23</v>
      </c>
      <c r="AU168" s="18">
        <v>23665</v>
      </c>
      <c r="AV168" s="7">
        <v>52</v>
      </c>
      <c r="AW168" t="s">
        <v>205</v>
      </c>
      <c r="AX168" s="18">
        <v>37257</v>
      </c>
      <c r="AY168" s="17" t="s">
        <v>2031</v>
      </c>
      <c r="AZ168" s="18" t="s">
        <v>80</v>
      </c>
      <c r="BA168" s="18" t="s">
        <v>98</v>
      </c>
      <c r="BB168" s="17"/>
      <c r="BC168" s="18" t="b">
        <v>1</v>
      </c>
      <c r="BD168" s="18">
        <v>42825</v>
      </c>
      <c r="BE168" s="17" t="s">
        <v>82</v>
      </c>
      <c r="BF168" s="19" t="s">
        <v>116</v>
      </c>
      <c r="BG168" s="17"/>
      <c r="BH168" s="17"/>
    </row>
    <row r="169" spans="2:60" hidden="1">
      <c r="B169" s="7" t="s">
        <v>2032</v>
      </c>
      <c r="C169" s="7" t="s">
        <v>2033</v>
      </c>
      <c r="D169" t="s">
        <v>1821</v>
      </c>
      <c r="E169" s="7" t="s">
        <v>100</v>
      </c>
      <c r="F169" s="7" t="s">
        <v>1822</v>
      </c>
      <c r="G169" t="s">
        <v>1821</v>
      </c>
      <c r="H169" s="7" t="s">
        <v>65</v>
      </c>
      <c r="I169" t="s">
        <v>66</v>
      </c>
      <c r="U169" s="17"/>
      <c r="Z169" s="7" t="s">
        <v>2034</v>
      </c>
      <c r="AA169" s="7" t="s">
        <v>2035</v>
      </c>
      <c r="AB169" t="s">
        <v>2036</v>
      </c>
      <c r="AC169" t="s">
        <v>2037</v>
      </c>
      <c r="AD169" t="s">
        <v>71</v>
      </c>
      <c r="AE169">
        <v>40</v>
      </c>
      <c r="AF169">
        <v>-33</v>
      </c>
      <c r="AG169">
        <v>7</v>
      </c>
      <c r="AH169" s="17"/>
      <c r="AJ169" s="7" t="s">
        <v>2038</v>
      </c>
      <c r="AK169" s="7" t="s">
        <v>2038</v>
      </c>
      <c r="AL169" t="s">
        <v>2039</v>
      </c>
      <c r="AM169" s="7" t="s">
        <v>737</v>
      </c>
      <c r="AN169" s="17"/>
      <c r="AO169" s="17" t="s">
        <v>1821</v>
      </c>
      <c r="AP169" s="17" t="s">
        <v>2040</v>
      </c>
      <c r="AQ169" s="17" t="s">
        <v>2041</v>
      </c>
      <c r="AR169" s="17" t="s">
        <v>2042</v>
      </c>
      <c r="AS169" s="18">
        <v>28170</v>
      </c>
      <c r="AT169" s="7">
        <v>40</v>
      </c>
      <c r="AU169" s="18">
        <v>22480</v>
      </c>
      <c r="AV169" s="7">
        <v>55</v>
      </c>
      <c r="AW169" t="s">
        <v>184</v>
      </c>
      <c r="AX169" s="18">
        <v>36526</v>
      </c>
      <c r="AY169" s="17" t="s">
        <v>2043</v>
      </c>
      <c r="AZ169" s="18" t="s">
        <v>80</v>
      </c>
      <c r="BA169" s="18" t="s">
        <v>98</v>
      </c>
      <c r="BB169" s="17"/>
      <c r="BC169" s="18" t="b">
        <v>1</v>
      </c>
      <c r="BD169" s="18">
        <v>42825</v>
      </c>
      <c r="BE169" s="17" t="s">
        <v>82</v>
      </c>
      <c r="BF169" s="19" t="s">
        <v>116</v>
      </c>
      <c r="BG169" s="17"/>
      <c r="BH169" s="17"/>
    </row>
    <row r="170" spans="2:60" hidden="1">
      <c r="B170" s="7" t="s">
        <v>2044</v>
      </c>
      <c r="C170" s="7" t="s">
        <v>2045</v>
      </c>
      <c r="D170" t="s">
        <v>1821</v>
      </c>
      <c r="E170" s="7" t="s">
        <v>100</v>
      </c>
      <c r="F170" s="7" t="s">
        <v>1822</v>
      </c>
      <c r="G170" t="s">
        <v>1821</v>
      </c>
      <c r="H170" s="7" t="s">
        <v>65</v>
      </c>
      <c r="I170" t="s">
        <v>66</v>
      </c>
      <c r="U170" s="17"/>
      <c r="Z170" s="7" t="s">
        <v>2046</v>
      </c>
      <c r="AA170" s="7" t="s">
        <v>2047</v>
      </c>
      <c r="AB170" t="s">
        <v>2048</v>
      </c>
      <c r="AC170" t="s">
        <v>2049</v>
      </c>
      <c r="AD170" t="s">
        <v>71</v>
      </c>
      <c r="AE170">
        <v>40</v>
      </c>
      <c r="AF170">
        <v>-33</v>
      </c>
      <c r="AG170">
        <v>7</v>
      </c>
      <c r="AH170" s="17"/>
      <c r="AI170" s="17"/>
      <c r="AJ170" s="18" t="s">
        <v>2025</v>
      </c>
      <c r="AK170" s="7" t="s">
        <v>2025</v>
      </c>
      <c r="AL170" t="s">
        <v>2026</v>
      </c>
      <c r="AM170" s="7" t="s">
        <v>737</v>
      </c>
      <c r="AN170" s="17" t="s">
        <v>2050</v>
      </c>
      <c r="AO170" s="17" t="s">
        <v>1821</v>
      </c>
      <c r="AP170" s="17" t="s">
        <v>2051</v>
      </c>
      <c r="AQ170" s="17" t="s">
        <v>2052</v>
      </c>
      <c r="AR170" s="17" t="s">
        <v>2053</v>
      </c>
      <c r="AS170" s="18">
        <v>32933</v>
      </c>
      <c r="AT170" s="7">
        <v>27</v>
      </c>
      <c r="AU170" s="18">
        <v>23539</v>
      </c>
      <c r="AV170" s="7">
        <v>53</v>
      </c>
      <c r="AW170" t="s">
        <v>96</v>
      </c>
      <c r="AX170" s="18">
        <v>42583</v>
      </c>
      <c r="AY170" s="17" t="s">
        <v>2054</v>
      </c>
      <c r="AZ170" s="18" t="s">
        <v>80</v>
      </c>
      <c r="BA170" s="18" t="s">
        <v>81</v>
      </c>
      <c r="BB170" s="17"/>
      <c r="BC170" s="18" t="b">
        <v>0</v>
      </c>
      <c r="BD170" s="18">
        <v>42825</v>
      </c>
      <c r="BE170" s="17" t="s">
        <v>82</v>
      </c>
      <c r="BF170" s="19" t="s">
        <v>116</v>
      </c>
      <c r="BG170" s="17"/>
      <c r="BH170" s="17"/>
    </row>
    <row r="171" spans="2:60" hidden="1">
      <c r="B171" s="7" t="s">
        <v>2055</v>
      </c>
      <c r="C171" s="7" t="s">
        <v>2056</v>
      </c>
      <c r="D171" t="s">
        <v>1821</v>
      </c>
      <c r="E171" s="7" t="s">
        <v>100</v>
      </c>
      <c r="F171" s="7" t="s">
        <v>1822</v>
      </c>
      <c r="G171" t="s">
        <v>1821</v>
      </c>
      <c r="H171" s="7" t="s">
        <v>65</v>
      </c>
      <c r="I171" t="s">
        <v>66</v>
      </c>
      <c r="U171" s="17"/>
      <c r="Z171" s="7" t="s">
        <v>2057</v>
      </c>
      <c r="AA171" s="7" t="s">
        <v>2058</v>
      </c>
      <c r="AB171" t="s">
        <v>942</v>
      </c>
      <c r="AC171" t="s">
        <v>2059</v>
      </c>
      <c r="AD171" t="s">
        <v>71</v>
      </c>
      <c r="AE171">
        <v>40</v>
      </c>
      <c r="AF171">
        <v>-33</v>
      </c>
      <c r="AG171">
        <v>7</v>
      </c>
      <c r="AH171" s="17"/>
      <c r="AJ171" s="7" t="s">
        <v>2060</v>
      </c>
      <c r="AK171" s="7" t="s">
        <v>2060</v>
      </c>
      <c r="AL171" t="s">
        <v>2061</v>
      </c>
      <c r="AM171" s="7" t="s">
        <v>737</v>
      </c>
      <c r="AN171" s="17" t="s">
        <v>2050</v>
      </c>
      <c r="AO171" s="17" t="s">
        <v>1821</v>
      </c>
      <c r="AP171" s="17" t="s">
        <v>2062</v>
      </c>
      <c r="AQ171" s="17" t="s">
        <v>2063</v>
      </c>
      <c r="AR171" s="17" t="s">
        <v>2064</v>
      </c>
      <c r="AS171" s="18">
        <v>36846</v>
      </c>
      <c r="AT171" s="7">
        <v>16</v>
      </c>
      <c r="AU171" s="18">
        <v>29767</v>
      </c>
      <c r="AV171" s="7">
        <v>35</v>
      </c>
      <c r="AW171" t="s">
        <v>184</v>
      </c>
      <c r="AX171" s="18">
        <v>42675</v>
      </c>
      <c r="AY171" s="17" t="s">
        <v>2065</v>
      </c>
      <c r="AZ171" s="18" t="s">
        <v>80</v>
      </c>
      <c r="BA171" s="18" t="s">
        <v>98</v>
      </c>
      <c r="BB171" s="17"/>
      <c r="BC171" s="18" t="b">
        <v>1</v>
      </c>
      <c r="BD171" s="18">
        <v>42825</v>
      </c>
      <c r="BE171" s="17" t="s">
        <v>82</v>
      </c>
      <c r="BF171" s="19" t="s">
        <v>116</v>
      </c>
      <c r="BG171" s="17"/>
      <c r="BH171" s="17"/>
    </row>
    <row r="172" spans="2:60" hidden="1">
      <c r="B172" s="7" t="s">
        <v>2066</v>
      </c>
      <c r="C172" s="7" t="s">
        <v>2067</v>
      </c>
      <c r="D172" t="s">
        <v>1821</v>
      </c>
      <c r="E172" s="7" t="s">
        <v>100</v>
      </c>
      <c r="F172" s="7" t="s">
        <v>1822</v>
      </c>
      <c r="G172" t="s">
        <v>1821</v>
      </c>
      <c r="H172" s="7" t="s">
        <v>65</v>
      </c>
      <c r="I172" t="s">
        <v>66</v>
      </c>
      <c r="K172" t="s">
        <v>102</v>
      </c>
      <c r="U172" s="17"/>
      <c r="Z172" s="7" t="s">
        <v>2068</v>
      </c>
      <c r="AA172" s="7" t="s">
        <v>2069</v>
      </c>
      <c r="AB172" t="s">
        <v>2070</v>
      </c>
      <c r="AC172" t="s">
        <v>2071</v>
      </c>
      <c r="AD172" t="s">
        <v>71</v>
      </c>
      <c r="AE172">
        <v>40</v>
      </c>
      <c r="AF172">
        <v>-26</v>
      </c>
      <c r="AG172">
        <v>14</v>
      </c>
      <c r="AH172" s="17"/>
      <c r="AJ172" s="7" t="s">
        <v>2072</v>
      </c>
      <c r="AK172" s="7" t="s">
        <v>2072</v>
      </c>
      <c r="AL172" t="s">
        <v>2073</v>
      </c>
      <c r="AM172" s="7" t="s">
        <v>737</v>
      </c>
      <c r="AN172" s="17" t="s">
        <v>1821</v>
      </c>
      <c r="AO172" s="17" t="s">
        <v>1821</v>
      </c>
      <c r="AP172" s="17" t="s">
        <v>2074</v>
      </c>
      <c r="AQ172" s="17" t="s">
        <v>2075</v>
      </c>
      <c r="AR172" s="17" t="s">
        <v>2076</v>
      </c>
      <c r="AS172" s="18">
        <v>38810</v>
      </c>
      <c r="AT172" s="7">
        <v>11</v>
      </c>
      <c r="AU172" s="18">
        <v>27979</v>
      </c>
      <c r="AV172" s="7">
        <v>40</v>
      </c>
      <c r="AW172" t="s">
        <v>96</v>
      </c>
      <c r="AX172" s="18">
        <v>42217</v>
      </c>
      <c r="AY172" s="17" t="s">
        <v>2077</v>
      </c>
      <c r="AZ172" s="18" t="s">
        <v>80</v>
      </c>
      <c r="BA172" s="18" t="s">
        <v>81</v>
      </c>
      <c r="BB172" s="17"/>
      <c r="BC172" s="18" t="b">
        <v>1</v>
      </c>
      <c r="BD172" s="18">
        <v>42825</v>
      </c>
      <c r="BE172" s="17" t="s">
        <v>82</v>
      </c>
      <c r="BF172" s="19" t="s">
        <v>116</v>
      </c>
      <c r="BG172" s="17"/>
      <c r="BH172" s="17"/>
    </row>
    <row r="173" spans="2:60" hidden="1">
      <c r="B173" s="7" t="s">
        <v>2078</v>
      </c>
      <c r="C173" s="7" t="s">
        <v>2079</v>
      </c>
      <c r="D173" t="s">
        <v>1821</v>
      </c>
      <c r="E173" s="7" t="s">
        <v>100</v>
      </c>
      <c r="F173" s="7" t="s">
        <v>1822</v>
      </c>
      <c r="G173" t="s">
        <v>1821</v>
      </c>
      <c r="H173" s="7" t="s">
        <v>65</v>
      </c>
      <c r="I173" t="s">
        <v>66</v>
      </c>
      <c r="U173" s="17"/>
      <c r="Z173" s="7" t="s">
        <v>2080</v>
      </c>
      <c r="AA173" s="7" t="s">
        <v>2081</v>
      </c>
      <c r="AB173" t="s">
        <v>329</v>
      </c>
      <c r="AC173" t="s">
        <v>2082</v>
      </c>
      <c r="AD173" t="s">
        <v>71</v>
      </c>
      <c r="AE173">
        <v>40</v>
      </c>
      <c r="AF173">
        <v>-33</v>
      </c>
      <c r="AG173">
        <v>7</v>
      </c>
      <c r="AH173" s="17"/>
      <c r="AJ173" s="7" t="s">
        <v>2083</v>
      </c>
      <c r="AK173" s="7" t="s">
        <v>2083</v>
      </c>
      <c r="AL173" t="s">
        <v>2084</v>
      </c>
      <c r="AM173" s="7" t="s">
        <v>737</v>
      </c>
      <c r="AN173" s="17" t="s">
        <v>1821</v>
      </c>
      <c r="AO173" s="17" t="s">
        <v>1821</v>
      </c>
      <c r="AP173" s="17" t="s">
        <v>2085</v>
      </c>
      <c r="AQ173" s="17" t="s">
        <v>2086</v>
      </c>
      <c r="AR173" s="17" t="s">
        <v>2087</v>
      </c>
      <c r="AS173" s="18">
        <v>36467</v>
      </c>
      <c r="AT173" s="7">
        <v>17</v>
      </c>
      <c r="AU173" s="18">
        <v>27721</v>
      </c>
      <c r="AV173" s="7">
        <v>41</v>
      </c>
      <c r="AW173" t="s">
        <v>184</v>
      </c>
      <c r="AX173" s="18">
        <v>37211</v>
      </c>
      <c r="AY173" s="17" t="s">
        <v>2088</v>
      </c>
      <c r="AZ173" s="18" t="s">
        <v>80</v>
      </c>
      <c r="BA173" s="18" t="s">
        <v>98</v>
      </c>
      <c r="BB173" s="17"/>
      <c r="BC173" s="18" t="b">
        <v>1</v>
      </c>
      <c r="BD173" s="18">
        <v>42825</v>
      </c>
      <c r="BE173" s="17" t="s">
        <v>82</v>
      </c>
      <c r="BF173" s="19" t="s">
        <v>116</v>
      </c>
      <c r="BG173" s="17"/>
      <c r="BH173" s="17"/>
    </row>
    <row r="174" spans="2:60" hidden="1">
      <c r="B174" s="7" t="s">
        <v>2089</v>
      </c>
      <c r="C174" s="7" t="s">
        <v>2090</v>
      </c>
      <c r="D174" t="s">
        <v>1821</v>
      </c>
      <c r="E174" s="7" t="s">
        <v>100</v>
      </c>
      <c r="F174" s="7" t="s">
        <v>1822</v>
      </c>
      <c r="G174" t="s">
        <v>1821</v>
      </c>
      <c r="H174" s="7" t="s">
        <v>65</v>
      </c>
      <c r="I174" t="s">
        <v>66</v>
      </c>
      <c r="U174" s="17"/>
      <c r="Z174" s="7" t="s">
        <v>2091</v>
      </c>
      <c r="AA174" s="7" t="s">
        <v>2092</v>
      </c>
      <c r="AB174" t="s">
        <v>2093</v>
      </c>
      <c r="AC174" t="s">
        <v>2094</v>
      </c>
      <c r="AD174" t="s">
        <v>71</v>
      </c>
      <c r="AE174">
        <v>40</v>
      </c>
      <c r="AF174">
        <v>-33</v>
      </c>
      <c r="AG174">
        <v>7</v>
      </c>
      <c r="AH174" s="17"/>
      <c r="AJ174" s="7" t="s">
        <v>2095</v>
      </c>
      <c r="AK174" s="7" t="s">
        <v>2095</v>
      </c>
      <c r="AL174" t="s">
        <v>2096</v>
      </c>
      <c r="AM174" s="7" t="s">
        <v>737</v>
      </c>
      <c r="AN174" s="17" t="s">
        <v>2097</v>
      </c>
      <c r="AO174" s="17" t="s">
        <v>1821</v>
      </c>
      <c r="AP174" s="17"/>
      <c r="AQ174" s="17" t="s">
        <v>2098</v>
      </c>
      <c r="AR174" s="17" t="s">
        <v>2099</v>
      </c>
      <c r="AS174" s="18">
        <v>29403</v>
      </c>
      <c r="AT174" s="7">
        <v>36</v>
      </c>
      <c r="AU174" s="18">
        <v>22307</v>
      </c>
      <c r="AV174" s="7">
        <v>56</v>
      </c>
      <c r="AW174" t="s">
        <v>184</v>
      </c>
      <c r="AX174" s="18">
        <v>37257</v>
      </c>
      <c r="AY174" s="17" t="s">
        <v>2100</v>
      </c>
      <c r="AZ174" s="18" t="s">
        <v>80</v>
      </c>
      <c r="BA174" s="18" t="s">
        <v>98</v>
      </c>
      <c r="BB174" s="17"/>
      <c r="BC174" s="18" t="b">
        <v>1</v>
      </c>
      <c r="BD174" s="18">
        <v>42825</v>
      </c>
      <c r="BE174" s="17" t="s">
        <v>1230</v>
      </c>
      <c r="BF174" s="19" t="s">
        <v>2101</v>
      </c>
      <c r="BG174" s="17"/>
      <c r="BH174" s="17"/>
    </row>
    <row r="175" spans="2:60" hidden="1">
      <c r="B175" s="7" t="s">
        <v>2102</v>
      </c>
      <c r="C175" s="7" t="s">
        <v>2103</v>
      </c>
      <c r="D175" t="s">
        <v>1821</v>
      </c>
      <c r="E175" s="7" t="s">
        <v>100</v>
      </c>
      <c r="F175" s="7" t="s">
        <v>1822</v>
      </c>
      <c r="G175" t="s">
        <v>1821</v>
      </c>
      <c r="H175" s="7" t="s">
        <v>65</v>
      </c>
      <c r="I175" t="s">
        <v>66</v>
      </c>
      <c r="U175" s="17"/>
      <c r="Z175" s="7" t="s">
        <v>2104</v>
      </c>
      <c r="AA175" s="7" t="s">
        <v>2105</v>
      </c>
      <c r="AB175" t="s">
        <v>2106</v>
      </c>
      <c r="AC175" t="s">
        <v>2107</v>
      </c>
      <c r="AD175" t="s">
        <v>71</v>
      </c>
      <c r="AE175">
        <v>40</v>
      </c>
      <c r="AF175">
        <v>-33</v>
      </c>
      <c r="AG175">
        <v>7</v>
      </c>
      <c r="AH175" s="17"/>
      <c r="AJ175" s="7" t="s">
        <v>2108</v>
      </c>
      <c r="AK175" s="7" t="s">
        <v>2108</v>
      </c>
      <c r="AL175" t="s">
        <v>2109</v>
      </c>
      <c r="AM175" s="7" t="s">
        <v>737</v>
      </c>
      <c r="AN175" s="17" t="s">
        <v>2110</v>
      </c>
      <c r="AO175" s="17" t="s">
        <v>1821</v>
      </c>
      <c r="AP175" s="17" t="s">
        <v>2111</v>
      </c>
      <c r="AQ175" s="17" t="s">
        <v>2112</v>
      </c>
      <c r="AR175" s="17" t="s">
        <v>2113</v>
      </c>
      <c r="AS175" s="18">
        <v>35681</v>
      </c>
      <c r="AT175" s="7">
        <v>19</v>
      </c>
      <c r="AU175" s="18">
        <v>25520</v>
      </c>
      <c r="AV175" s="7">
        <v>47</v>
      </c>
      <c r="AW175" t="s">
        <v>184</v>
      </c>
      <c r="AX175" s="18">
        <v>42248</v>
      </c>
      <c r="AY175" s="17" t="s">
        <v>2114</v>
      </c>
      <c r="AZ175" s="18" t="s">
        <v>80</v>
      </c>
      <c r="BA175" s="18" t="s">
        <v>98</v>
      </c>
      <c r="BB175" s="17"/>
      <c r="BC175" s="18" t="b">
        <v>0</v>
      </c>
      <c r="BD175" s="18">
        <v>42825</v>
      </c>
      <c r="BE175" s="17" t="s">
        <v>82</v>
      </c>
      <c r="BF175" s="19" t="s">
        <v>116</v>
      </c>
      <c r="BG175" s="17"/>
      <c r="BH175" s="17"/>
    </row>
    <row r="176" spans="2:60" hidden="1">
      <c r="B176" s="7" t="s">
        <v>2115</v>
      </c>
      <c r="C176" s="7" t="s">
        <v>2116</v>
      </c>
      <c r="D176" t="s">
        <v>1821</v>
      </c>
      <c r="E176" s="7" t="s">
        <v>100</v>
      </c>
      <c r="F176" s="7" t="s">
        <v>1822</v>
      </c>
      <c r="G176" t="s">
        <v>1821</v>
      </c>
      <c r="H176" s="7" t="s">
        <v>65</v>
      </c>
      <c r="I176" t="s">
        <v>66</v>
      </c>
      <c r="U176" s="17"/>
      <c r="Z176" s="7" t="s">
        <v>2117</v>
      </c>
      <c r="AA176" s="7" t="s">
        <v>2118</v>
      </c>
      <c r="AB176" t="s">
        <v>2119</v>
      </c>
      <c r="AC176" t="s">
        <v>2120</v>
      </c>
      <c r="AD176" t="s">
        <v>71</v>
      </c>
      <c r="AE176">
        <v>40</v>
      </c>
      <c r="AF176">
        <v>-33</v>
      </c>
      <c r="AG176">
        <v>7</v>
      </c>
      <c r="AH176" s="17"/>
      <c r="AJ176" s="7" t="s">
        <v>2121</v>
      </c>
      <c r="AK176" s="7" t="s">
        <v>2121</v>
      </c>
      <c r="AL176" t="s">
        <v>2122</v>
      </c>
      <c r="AM176" s="7" t="s">
        <v>737</v>
      </c>
      <c r="AN176" s="17"/>
      <c r="AO176" s="17" t="s">
        <v>1821</v>
      </c>
      <c r="AP176" s="17" t="s">
        <v>2123</v>
      </c>
      <c r="AQ176" s="17" t="s">
        <v>2124</v>
      </c>
      <c r="AR176" s="17" t="s">
        <v>2125</v>
      </c>
      <c r="AS176" s="18">
        <v>36199</v>
      </c>
      <c r="AT176" s="7">
        <v>18</v>
      </c>
      <c r="AU176" s="18">
        <v>25478</v>
      </c>
      <c r="AV176" s="7">
        <v>47</v>
      </c>
      <c r="AW176" t="s">
        <v>78</v>
      </c>
      <c r="AX176" s="18">
        <v>40681</v>
      </c>
      <c r="AY176" s="17" t="s">
        <v>2126</v>
      </c>
      <c r="AZ176" s="18" t="s">
        <v>80</v>
      </c>
      <c r="BA176" s="18" t="s">
        <v>81</v>
      </c>
      <c r="BB176" s="17"/>
      <c r="BC176" s="18" t="b">
        <v>0</v>
      </c>
      <c r="BD176" s="18">
        <v>42825</v>
      </c>
      <c r="BE176" s="17" t="s">
        <v>82</v>
      </c>
      <c r="BF176" s="19" t="s">
        <v>2127</v>
      </c>
      <c r="BG176" s="17"/>
      <c r="BH176" s="17"/>
    </row>
    <row r="177" spans="2:60" hidden="1">
      <c r="B177" s="7" t="s">
        <v>2128</v>
      </c>
      <c r="C177" s="7" t="s">
        <v>2129</v>
      </c>
      <c r="D177" t="s">
        <v>1821</v>
      </c>
      <c r="E177" s="7" t="s">
        <v>100</v>
      </c>
      <c r="F177" s="7" t="s">
        <v>1822</v>
      </c>
      <c r="G177" t="s">
        <v>1821</v>
      </c>
      <c r="H177" s="7" t="s">
        <v>65</v>
      </c>
      <c r="I177" t="s">
        <v>66</v>
      </c>
      <c r="U177" s="17"/>
      <c r="Z177" s="7" t="s">
        <v>2130</v>
      </c>
      <c r="AA177" s="7" t="s">
        <v>2131</v>
      </c>
      <c r="AB177" t="s">
        <v>2132</v>
      </c>
      <c r="AC177" t="s">
        <v>2133</v>
      </c>
      <c r="AD177" t="s">
        <v>71</v>
      </c>
      <c r="AE177">
        <v>40</v>
      </c>
      <c r="AF177">
        <v>-33</v>
      </c>
      <c r="AG177">
        <v>7</v>
      </c>
      <c r="AH177" s="17"/>
      <c r="AJ177" s="7" t="s">
        <v>2134</v>
      </c>
      <c r="AK177" s="7" t="s">
        <v>2134</v>
      </c>
      <c r="AL177" t="s">
        <v>2135</v>
      </c>
      <c r="AM177" s="7" t="s">
        <v>737</v>
      </c>
      <c r="AN177" s="17"/>
      <c r="AO177" s="17" t="s">
        <v>1821</v>
      </c>
      <c r="AP177" s="17" t="s">
        <v>2136</v>
      </c>
      <c r="AQ177" s="17" t="s">
        <v>2137</v>
      </c>
      <c r="AR177" s="17" t="s">
        <v>2138</v>
      </c>
      <c r="AS177" s="18">
        <v>34250</v>
      </c>
      <c r="AT177" s="7">
        <v>23</v>
      </c>
      <c r="AU177" s="18">
        <v>25425</v>
      </c>
      <c r="AV177" s="7">
        <v>47</v>
      </c>
      <c r="AW177" t="s">
        <v>184</v>
      </c>
      <c r="AX177" s="18">
        <v>38626</v>
      </c>
      <c r="AY177" s="17" t="s">
        <v>2139</v>
      </c>
      <c r="AZ177" s="18" t="s">
        <v>80</v>
      </c>
      <c r="BA177" s="18" t="s">
        <v>81</v>
      </c>
      <c r="BB177" s="17"/>
      <c r="BC177" s="18" t="b">
        <v>0</v>
      </c>
      <c r="BD177" s="18">
        <v>42825</v>
      </c>
      <c r="BE177" s="17" t="s">
        <v>82</v>
      </c>
      <c r="BF177" s="19" t="s">
        <v>116</v>
      </c>
      <c r="BG177" s="17"/>
      <c r="BH177" s="17"/>
    </row>
    <row r="178" spans="2:60" hidden="1">
      <c r="B178" s="7" t="s">
        <v>2140</v>
      </c>
      <c r="C178" s="7" t="s">
        <v>2141</v>
      </c>
      <c r="D178" t="s">
        <v>1821</v>
      </c>
      <c r="E178" s="7" t="s">
        <v>100</v>
      </c>
      <c r="F178" s="7" t="s">
        <v>1822</v>
      </c>
      <c r="G178" t="s">
        <v>1821</v>
      </c>
      <c r="H178" s="7" t="s">
        <v>65</v>
      </c>
      <c r="I178" t="s">
        <v>66</v>
      </c>
      <c r="U178" s="17"/>
      <c r="Z178" s="7" t="s">
        <v>2142</v>
      </c>
      <c r="AA178" s="7" t="s">
        <v>2143</v>
      </c>
      <c r="AB178" t="s">
        <v>2144</v>
      </c>
      <c r="AC178" t="s">
        <v>2145</v>
      </c>
      <c r="AD178" t="s">
        <v>71</v>
      </c>
      <c r="AE178">
        <v>40</v>
      </c>
      <c r="AF178">
        <v>-33</v>
      </c>
      <c r="AG178">
        <v>7</v>
      </c>
      <c r="AH178" s="17"/>
      <c r="AJ178" s="7" t="s">
        <v>2146</v>
      </c>
      <c r="AK178" s="7" t="s">
        <v>2146</v>
      </c>
      <c r="AL178" t="s">
        <v>2147</v>
      </c>
      <c r="AM178" s="7" t="s">
        <v>737</v>
      </c>
      <c r="AN178" s="17"/>
      <c r="AO178" s="17" t="s">
        <v>1821</v>
      </c>
      <c r="AP178" s="17" t="s">
        <v>2148</v>
      </c>
      <c r="AQ178" s="17" t="s">
        <v>2149</v>
      </c>
      <c r="AR178" s="17" t="s">
        <v>2150</v>
      </c>
      <c r="AS178" s="18">
        <v>39326</v>
      </c>
      <c r="AT178" s="7">
        <v>9</v>
      </c>
      <c r="AU178" s="18">
        <v>26171</v>
      </c>
      <c r="AV178" s="7">
        <v>45</v>
      </c>
      <c r="AW178" t="s">
        <v>96</v>
      </c>
      <c r="AX178" s="18">
        <v>41123</v>
      </c>
      <c r="AY178" s="17" t="s">
        <v>2151</v>
      </c>
      <c r="AZ178" s="18" t="s">
        <v>80</v>
      </c>
      <c r="BA178" s="18" t="s">
        <v>98</v>
      </c>
      <c r="BB178" s="17"/>
      <c r="BC178" s="18" t="b">
        <v>1</v>
      </c>
      <c r="BD178" s="18">
        <v>42825</v>
      </c>
      <c r="BE178" s="17" t="s">
        <v>82</v>
      </c>
      <c r="BF178" s="19" t="s">
        <v>116</v>
      </c>
      <c r="BG178" s="17"/>
      <c r="BH178" s="17"/>
    </row>
    <row r="179" spans="2:60" hidden="1">
      <c r="B179" s="7" t="s">
        <v>2152</v>
      </c>
      <c r="C179" s="7" t="s">
        <v>2153</v>
      </c>
      <c r="D179" t="s">
        <v>1821</v>
      </c>
      <c r="E179" s="7" t="s">
        <v>100</v>
      </c>
      <c r="F179" s="7" t="s">
        <v>1822</v>
      </c>
      <c r="G179" t="s">
        <v>1821</v>
      </c>
      <c r="H179" s="7" t="s">
        <v>65</v>
      </c>
      <c r="I179" t="s">
        <v>66</v>
      </c>
      <c r="R179" s="8" t="s">
        <v>231</v>
      </c>
      <c r="U179" s="17"/>
      <c r="Z179" s="7" t="s">
        <v>2154</v>
      </c>
      <c r="AA179" s="7" t="s">
        <v>2155</v>
      </c>
      <c r="AB179" t="s">
        <v>2156</v>
      </c>
      <c r="AC179" t="s">
        <v>2157</v>
      </c>
      <c r="AD179" t="s">
        <v>71</v>
      </c>
      <c r="AE179">
        <v>40</v>
      </c>
      <c r="AF179">
        <v>-33</v>
      </c>
      <c r="AG179">
        <v>7</v>
      </c>
      <c r="AH179" s="17"/>
      <c r="AJ179" s="7" t="s">
        <v>2158</v>
      </c>
      <c r="AK179" s="7" t="s">
        <v>2158</v>
      </c>
      <c r="AL179" t="s">
        <v>2159</v>
      </c>
      <c r="AM179" s="7" t="s">
        <v>737</v>
      </c>
      <c r="AN179" s="17"/>
      <c r="AO179" s="17" t="s">
        <v>1821</v>
      </c>
      <c r="AP179" s="17"/>
      <c r="AQ179" s="17" t="s">
        <v>2160</v>
      </c>
      <c r="AR179" s="17" t="s">
        <v>2161</v>
      </c>
      <c r="AS179" s="18">
        <v>30987</v>
      </c>
      <c r="AT179" s="7">
        <v>32</v>
      </c>
      <c r="AU179" s="18">
        <v>23073</v>
      </c>
      <c r="AV179" s="7">
        <v>54</v>
      </c>
      <c r="AW179" t="s">
        <v>171</v>
      </c>
      <c r="AX179" s="18">
        <v>36951</v>
      </c>
      <c r="AY179" s="17" t="s">
        <v>2162</v>
      </c>
      <c r="AZ179" s="18" t="s">
        <v>80</v>
      </c>
      <c r="BA179" s="18" t="s">
        <v>98</v>
      </c>
      <c r="BB179" s="17"/>
      <c r="BC179" s="18" t="b">
        <v>1</v>
      </c>
      <c r="BD179" s="18">
        <v>42825</v>
      </c>
      <c r="BE179" s="17" t="s">
        <v>1230</v>
      </c>
      <c r="BF179" s="19" t="s">
        <v>2163</v>
      </c>
      <c r="BG179" s="17"/>
      <c r="BH179" s="17"/>
    </row>
    <row r="180" spans="2:60" hidden="1">
      <c r="B180" s="7" t="s">
        <v>2164</v>
      </c>
      <c r="C180" s="7" t="s">
        <v>2153</v>
      </c>
      <c r="D180" t="s">
        <v>1821</v>
      </c>
      <c r="E180" s="7" t="s">
        <v>100</v>
      </c>
      <c r="F180" s="7" t="s">
        <v>1822</v>
      </c>
      <c r="G180" t="s">
        <v>1821</v>
      </c>
      <c r="H180" s="7" t="s">
        <v>65</v>
      </c>
      <c r="I180" t="s">
        <v>66</v>
      </c>
      <c r="R180" s="8" t="s">
        <v>231</v>
      </c>
      <c r="U180" s="17"/>
      <c r="Z180" s="7" t="s">
        <v>2165</v>
      </c>
      <c r="AA180" s="7" t="s">
        <v>2166</v>
      </c>
      <c r="AB180" t="s">
        <v>630</v>
      </c>
      <c r="AC180" t="s">
        <v>2167</v>
      </c>
      <c r="AD180" t="s">
        <v>71</v>
      </c>
      <c r="AE180">
        <v>40</v>
      </c>
      <c r="AF180">
        <v>-33</v>
      </c>
      <c r="AG180">
        <v>7</v>
      </c>
      <c r="AH180" s="17"/>
      <c r="AJ180" s="7" t="s">
        <v>2168</v>
      </c>
      <c r="AK180" s="7" t="s">
        <v>2168</v>
      </c>
      <c r="AL180" t="s">
        <v>2169</v>
      </c>
      <c r="AM180" s="7" t="s">
        <v>737</v>
      </c>
      <c r="AN180" s="17"/>
      <c r="AO180" s="17" t="s">
        <v>1821</v>
      </c>
      <c r="AP180" s="17" t="s">
        <v>2170</v>
      </c>
      <c r="AQ180" s="17" t="s">
        <v>2171</v>
      </c>
      <c r="AR180" s="17" t="s">
        <v>2172</v>
      </c>
      <c r="AS180" s="18">
        <v>32785</v>
      </c>
      <c r="AT180" s="7">
        <v>27</v>
      </c>
      <c r="AU180" s="18">
        <v>25380</v>
      </c>
      <c r="AV180" s="7">
        <v>48</v>
      </c>
      <c r="AW180" t="s">
        <v>307</v>
      </c>
      <c r="AX180" s="18">
        <v>32785</v>
      </c>
      <c r="AY180" s="17" t="s">
        <v>2173</v>
      </c>
      <c r="AZ180" s="18" t="s">
        <v>80</v>
      </c>
      <c r="BA180" s="18" t="s">
        <v>98</v>
      </c>
      <c r="BB180" s="17"/>
      <c r="BC180" s="18" t="b">
        <v>0</v>
      </c>
      <c r="BD180" s="18">
        <v>42825</v>
      </c>
      <c r="BE180" s="17" t="s">
        <v>82</v>
      </c>
      <c r="BF180" s="19" t="s">
        <v>2174</v>
      </c>
      <c r="BG180" s="17"/>
      <c r="BH180" s="17"/>
    </row>
    <row r="181" spans="2:60">
      <c r="B181" s="7" t="s">
        <v>2175</v>
      </c>
      <c r="C181" s="7" t="s">
        <v>2176</v>
      </c>
      <c r="D181" t="s">
        <v>2177</v>
      </c>
      <c r="E181" s="7" t="s">
        <v>100</v>
      </c>
      <c r="F181" s="7" t="s">
        <v>2178</v>
      </c>
      <c r="G181" t="s">
        <v>2177</v>
      </c>
      <c r="H181" s="7" t="s">
        <v>492</v>
      </c>
      <c r="I181" t="s">
        <v>493</v>
      </c>
      <c r="K181" t="s">
        <v>102</v>
      </c>
      <c r="N181" s="7" t="s">
        <v>2179</v>
      </c>
      <c r="O181" t="s">
        <v>2180</v>
      </c>
      <c r="S181" t="s">
        <v>2181</v>
      </c>
      <c r="U181" s="17"/>
      <c r="Z181" s="7" t="s">
        <v>2182</v>
      </c>
      <c r="AA181" s="7" t="s">
        <v>2183</v>
      </c>
      <c r="AB181" t="s">
        <v>974</v>
      </c>
      <c r="AC181" t="s">
        <v>2184</v>
      </c>
      <c r="AD181" t="s">
        <v>71</v>
      </c>
      <c r="AE181">
        <v>20</v>
      </c>
      <c r="AF181">
        <v>110</v>
      </c>
      <c r="AG181">
        <v>130</v>
      </c>
      <c r="AH181" s="17"/>
      <c r="AJ181" s="7" t="s">
        <v>109</v>
      </c>
      <c r="AK181" s="7" t="s">
        <v>2185</v>
      </c>
      <c r="AL181" t="s">
        <v>2186</v>
      </c>
      <c r="AM181" s="7" t="s">
        <v>499</v>
      </c>
      <c r="AN181" s="17" t="s">
        <v>2177</v>
      </c>
      <c r="AO181" s="17" t="s">
        <v>2177</v>
      </c>
      <c r="AP181" s="17" t="s">
        <v>2187</v>
      </c>
      <c r="AQ181" s="17" t="s">
        <v>2188</v>
      </c>
      <c r="AR181" s="17" t="s">
        <v>2189</v>
      </c>
      <c r="AS181" s="18">
        <v>36906</v>
      </c>
      <c r="AT181" s="7">
        <v>16</v>
      </c>
      <c r="AU181" s="18">
        <v>27416</v>
      </c>
      <c r="AV181" s="7">
        <v>42</v>
      </c>
      <c r="AW181" t="s">
        <v>96</v>
      </c>
      <c r="AX181" s="18">
        <v>39600</v>
      </c>
      <c r="AY181" s="17" t="s">
        <v>2190</v>
      </c>
      <c r="AZ181" s="18" t="s">
        <v>80</v>
      </c>
      <c r="BA181" s="18" t="s">
        <v>98</v>
      </c>
      <c r="BB181" s="17"/>
      <c r="BC181" s="18" t="b">
        <v>1</v>
      </c>
      <c r="BD181" s="18">
        <v>42825</v>
      </c>
      <c r="BE181" s="17" t="s">
        <v>82</v>
      </c>
      <c r="BF181" s="19" t="s">
        <v>116</v>
      </c>
      <c r="BG181" s="17"/>
      <c r="BH181" s="17" t="s">
        <v>278</v>
      </c>
    </row>
    <row r="182" spans="2:60" hidden="1">
      <c r="B182" s="7" t="s">
        <v>2191</v>
      </c>
      <c r="C182" s="7" t="s">
        <v>2192</v>
      </c>
      <c r="D182" t="s">
        <v>2177</v>
      </c>
      <c r="E182" s="7" t="s">
        <v>100</v>
      </c>
      <c r="F182" s="7" t="s">
        <v>2178</v>
      </c>
      <c r="G182" t="s">
        <v>2177</v>
      </c>
      <c r="H182" s="7" t="s">
        <v>492</v>
      </c>
      <c r="I182" t="s">
        <v>493</v>
      </c>
      <c r="U182" s="17"/>
      <c r="Z182" s="7" t="s">
        <v>2193</v>
      </c>
      <c r="AA182" s="7" t="s">
        <v>2194</v>
      </c>
      <c r="AB182" t="s">
        <v>1545</v>
      </c>
      <c r="AC182" t="s">
        <v>2195</v>
      </c>
      <c r="AD182" t="s">
        <v>71</v>
      </c>
      <c r="AE182">
        <v>20</v>
      </c>
      <c r="AF182">
        <v>-6</v>
      </c>
      <c r="AG182">
        <v>14</v>
      </c>
      <c r="AH182" s="17"/>
      <c r="AJ182" s="7" t="s">
        <v>2196</v>
      </c>
      <c r="AK182" s="7" t="s">
        <v>2196</v>
      </c>
      <c r="AL182" t="s">
        <v>2197</v>
      </c>
      <c r="AM182" s="7" t="s">
        <v>499</v>
      </c>
      <c r="AN182" s="17"/>
      <c r="AO182" s="17" t="s">
        <v>2177</v>
      </c>
      <c r="AP182" s="17" t="s">
        <v>2198</v>
      </c>
      <c r="AQ182" s="17" t="s">
        <v>2199</v>
      </c>
      <c r="AR182" s="17" t="s">
        <v>2200</v>
      </c>
      <c r="AS182" s="18">
        <v>32300</v>
      </c>
      <c r="AT182" s="7">
        <v>29</v>
      </c>
      <c r="AU182" s="18">
        <v>23381</v>
      </c>
      <c r="AV182" s="7">
        <v>53</v>
      </c>
      <c r="AW182" t="s">
        <v>171</v>
      </c>
      <c r="AX182" s="18">
        <v>35065</v>
      </c>
      <c r="AY182" s="17" t="s">
        <v>2201</v>
      </c>
      <c r="AZ182" s="18" t="s">
        <v>80</v>
      </c>
      <c r="BA182" s="18" t="s">
        <v>98</v>
      </c>
      <c r="BB182" s="17"/>
      <c r="BC182" s="18" t="b">
        <v>1</v>
      </c>
      <c r="BD182" s="18">
        <v>42825</v>
      </c>
      <c r="BE182" s="17" t="s">
        <v>82</v>
      </c>
      <c r="BF182" s="19" t="s">
        <v>2202</v>
      </c>
      <c r="BG182" s="17"/>
      <c r="BH182" s="17"/>
    </row>
    <row r="183" spans="2:60" hidden="1">
      <c r="B183" s="7" t="s">
        <v>2203</v>
      </c>
      <c r="C183" s="7" t="s">
        <v>2204</v>
      </c>
      <c r="D183" t="s">
        <v>2177</v>
      </c>
      <c r="E183" s="7" t="s">
        <v>100</v>
      </c>
      <c r="F183" s="7" t="s">
        <v>2178</v>
      </c>
      <c r="G183" t="s">
        <v>2177</v>
      </c>
      <c r="H183" s="7" t="s">
        <v>492</v>
      </c>
      <c r="I183" t="s">
        <v>493</v>
      </c>
      <c r="U183" s="17"/>
      <c r="Z183" s="7" t="s">
        <v>2205</v>
      </c>
      <c r="AA183" s="7" t="s">
        <v>2206</v>
      </c>
      <c r="AB183" t="s">
        <v>2207</v>
      </c>
      <c r="AC183" t="s">
        <v>2208</v>
      </c>
      <c r="AD183" t="s">
        <v>71</v>
      </c>
      <c r="AE183">
        <v>20</v>
      </c>
      <c r="AF183">
        <v>-13</v>
      </c>
      <c r="AG183">
        <v>7</v>
      </c>
      <c r="AH183" s="17"/>
      <c r="AJ183" s="7" t="s">
        <v>2209</v>
      </c>
      <c r="AK183" s="7" t="s">
        <v>2209</v>
      </c>
      <c r="AL183" t="s">
        <v>2210</v>
      </c>
      <c r="AM183" s="7" t="s">
        <v>499</v>
      </c>
      <c r="AN183" s="17" t="s">
        <v>2210</v>
      </c>
      <c r="AO183" s="17" t="s">
        <v>2177</v>
      </c>
      <c r="AP183" s="17" t="s">
        <v>2211</v>
      </c>
      <c r="AQ183" s="17"/>
      <c r="AR183" s="17" t="s">
        <v>2212</v>
      </c>
      <c r="AS183" s="18">
        <v>34851</v>
      </c>
      <c r="AT183" s="7">
        <v>22</v>
      </c>
      <c r="AU183" s="18">
        <v>25412</v>
      </c>
      <c r="AV183" s="7">
        <v>47</v>
      </c>
      <c r="AW183" t="s">
        <v>96</v>
      </c>
      <c r="AX183" s="18">
        <v>39995</v>
      </c>
      <c r="AY183" s="17" t="s">
        <v>2213</v>
      </c>
      <c r="AZ183" s="18" t="s">
        <v>80</v>
      </c>
      <c r="BA183" s="18" t="s">
        <v>81</v>
      </c>
      <c r="BB183" s="17"/>
      <c r="BC183" s="18" t="b">
        <v>0</v>
      </c>
      <c r="BD183" s="18">
        <v>42825</v>
      </c>
      <c r="BE183" s="17" t="s">
        <v>82</v>
      </c>
      <c r="BF183" s="19" t="s">
        <v>2214</v>
      </c>
      <c r="BG183" s="17"/>
      <c r="BH183" s="17"/>
    </row>
    <row r="184" spans="2:60" hidden="1">
      <c r="B184" s="7" t="s">
        <v>2215</v>
      </c>
      <c r="C184" s="7" t="s">
        <v>2216</v>
      </c>
      <c r="D184" t="s">
        <v>2177</v>
      </c>
      <c r="E184" s="7" t="s">
        <v>100</v>
      </c>
      <c r="F184" s="7" t="s">
        <v>2178</v>
      </c>
      <c r="G184" t="s">
        <v>2177</v>
      </c>
      <c r="H184" s="7" t="s">
        <v>492</v>
      </c>
      <c r="I184" t="s">
        <v>493</v>
      </c>
      <c r="K184" t="s">
        <v>102</v>
      </c>
      <c r="U184" s="17"/>
      <c r="Z184" s="7" t="s">
        <v>2217</v>
      </c>
      <c r="AA184" s="7" t="s">
        <v>2218</v>
      </c>
      <c r="AB184" t="s">
        <v>754</v>
      </c>
      <c r="AC184" t="s">
        <v>2219</v>
      </c>
      <c r="AD184" t="s">
        <v>71</v>
      </c>
      <c r="AE184">
        <v>20</v>
      </c>
      <c r="AF184">
        <v>-13</v>
      </c>
      <c r="AG184">
        <v>7</v>
      </c>
      <c r="AH184" s="17"/>
      <c r="AJ184" s="7" t="s">
        <v>2220</v>
      </c>
      <c r="AK184" s="7" t="s">
        <v>2220</v>
      </c>
      <c r="AL184" t="s">
        <v>2221</v>
      </c>
      <c r="AM184" s="7" t="s">
        <v>499</v>
      </c>
      <c r="AN184" s="17" t="s">
        <v>2177</v>
      </c>
      <c r="AO184" s="17" t="s">
        <v>2177</v>
      </c>
      <c r="AP184" s="17" t="s">
        <v>2222</v>
      </c>
      <c r="AQ184" s="17" t="s">
        <v>2223</v>
      </c>
      <c r="AR184" s="17" t="s">
        <v>2224</v>
      </c>
      <c r="AS184" s="18">
        <v>37319</v>
      </c>
      <c r="AT184" s="7">
        <v>15</v>
      </c>
      <c r="AU184" s="18">
        <v>27433</v>
      </c>
      <c r="AV184" s="7">
        <v>42</v>
      </c>
      <c r="AW184" t="s">
        <v>96</v>
      </c>
      <c r="AX184" s="18">
        <v>42736</v>
      </c>
      <c r="AY184" s="17" t="s">
        <v>2225</v>
      </c>
      <c r="AZ184" s="18" t="s">
        <v>80</v>
      </c>
      <c r="BA184" s="18" t="s">
        <v>98</v>
      </c>
      <c r="BB184" s="17"/>
      <c r="BC184" s="18" t="b">
        <v>1</v>
      </c>
      <c r="BD184" s="18">
        <v>42825</v>
      </c>
      <c r="BE184" s="17" t="s">
        <v>82</v>
      </c>
      <c r="BF184" s="19" t="s">
        <v>2226</v>
      </c>
      <c r="BG184" s="17"/>
      <c r="BH184" s="17"/>
    </row>
    <row r="185" spans="2:60" hidden="1">
      <c r="B185" s="7" t="s">
        <v>2227</v>
      </c>
      <c r="C185" s="7" t="s">
        <v>2228</v>
      </c>
      <c r="D185" t="s">
        <v>2177</v>
      </c>
      <c r="E185" s="7" t="s">
        <v>100</v>
      </c>
      <c r="F185" s="7" t="s">
        <v>2178</v>
      </c>
      <c r="G185" t="s">
        <v>2177</v>
      </c>
      <c r="H185" s="7" t="s">
        <v>492</v>
      </c>
      <c r="I185" t="s">
        <v>493</v>
      </c>
      <c r="U185" s="17"/>
      <c r="Z185" s="7" t="s">
        <v>2229</v>
      </c>
      <c r="AA185" s="7" t="s">
        <v>2230</v>
      </c>
      <c r="AB185" t="s">
        <v>527</v>
      </c>
      <c r="AC185" t="s">
        <v>2231</v>
      </c>
      <c r="AD185" t="s">
        <v>71</v>
      </c>
      <c r="AE185">
        <v>20</v>
      </c>
      <c r="AF185">
        <v>-13</v>
      </c>
      <c r="AG185">
        <v>7</v>
      </c>
      <c r="AH185" s="17"/>
      <c r="AI185" s="17"/>
      <c r="AJ185" s="18" t="s">
        <v>2196</v>
      </c>
      <c r="AK185" s="7" t="s">
        <v>2196</v>
      </c>
      <c r="AL185" t="s">
        <v>2197</v>
      </c>
      <c r="AM185" s="7" t="s">
        <v>499</v>
      </c>
      <c r="AN185" s="17" t="s">
        <v>2232</v>
      </c>
      <c r="AO185" s="17" t="s">
        <v>2177</v>
      </c>
      <c r="AP185" s="17" t="s">
        <v>2233</v>
      </c>
      <c r="AQ185" s="17"/>
      <c r="AR185" s="17"/>
      <c r="AS185" s="18">
        <v>37200</v>
      </c>
      <c r="AT185" s="7">
        <v>15</v>
      </c>
      <c r="AU185" s="18">
        <v>26912</v>
      </c>
      <c r="AV185" s="7">
        <v>43</v>
      </c>
      <c r="AW185" t="s">
        <v>96</v>
      </c>
      <c r="AX185" s="18">
        <v>39995</v>
      </c>
      <c r="AY185" s="17" t="s">
        <v>2234</v>
      </c>
      <c r="AZ185" s="18" t="s">
        <v>80</v>
      </c>
      <c r="BA185" s="18" t="s">
        <v>98</v>
      </c>
      <c r="BB185" s="17"/>
      <c r="BC185" s="18" t="b">
        <v>1</v>
      </c>
      <c r="BD185" s="18">
        <v>42825</v>
      </c>
      <c r="BE185" s="17" t="s">
        <v>82</v>
      </c>
      <c r="BF185" s="19" t="s">
        <v>116</v>
      </c>
      <c r="BG185" s="17"/>
      <c r="BH185" s="17"/>
    </row>
    <row r="186" spans="2:60" hidden="1">
      <c r="B186" s="7" t="s">
        <v>2235</v>
      </c>
      <c r="C186" s="7" t="s">
        <v>2236</v>
      </c>
      <c r="D186" t="s">
        <v>2237</v>
      </c>
      <c r="E186" s="7" t="s">
        <v>100</v>
      </c>
      <c r="F186" s="7" t="s">
        <v>2238</v>
      </c>
      <c r="G186" t="s">
        <v>2237</v>
      </c>
      <c r="H186" s="7" t="s">
        <v>492</v>
      </c>
      <c r="I186" t="s">
        <v>493</v>
      </c>
      <c r="K186" t="s">
        <v>102</v>
      </c>
      <c r="U186" s="17"/>
      <c r="Z186" s="7" t="s">
        <v>2239</v>
      </c>
      <c r="AA186" s="7" t="s">
        <v>2240</v>
      </c>
      <c r="AB186" t="s">
        <v>121</v>
      </c>
      <c r="AC186" t="s">
        <v>2241</v>
      </c>
      <c r="AD186" t="s">
        <v>71</v>
      </c>
      <c r="AE186">
        <v>15</v>
      </c>
      <c r="AF186">
        <v>-8</v>
      </c>
      <c r="AG186">
        <v>7</v>
      </c>
      <c r="AH186" s="17"/>
      <c r="AJ186" s="7" t="s">
        <v>2242</v>
      </c>
      <c r="AK186" s="7" t="s">
        <v>2242</v>
      </c>
      <c r="AL186" t="s">
        <v>2243</v>
      </c>
      <c r="AM186" s="7" t="s">
        <v>499</v>
      </c>
      <c r="AN186" s="17" t="s">
        <v>2237</v>
      </c>
      <c r="AO186" s="17" t="s">
        <v>2237</v>
      </c>
      <c r="AP186" s="17" t="s">
        <v>2244</v>
      </c>
      <c r="AQ186" s="17" t="s">
        <v>2245</v>
      </c>
      <c r="AR186" s="17" t="s">
        <v>2246</v>
      </c>
      <c r="AS186" s="18">
        <v>39559</v>
      </c>
      <c r="AT186" s="7">
        <v>9</v>
      </c>
      <c r="AU186" s="18">
        <v>30092</v>
      </c>
      <c r="AV186" s="7">
        <v>35</v>
      </c>
      <c r="AW186" t="s">
        <v>184</v>
      </c>
      <c r="AX186" s="18">
        <v>42736</v>
      </c>
      <c r="AY186" s="17" t="s">
        <v>2247</v>
      </c>
      <c r="AZ186" s="18" t="s">
        <v>80</v>
      </c>
      <c r="BA186" s="18" t="s">
        <v>98</v>
      </c>
      <c r="BB186" s="17"/>
      <c r="BC186" s="18" t="b">
        <v>0</v>
      </c>
      <c r="BD186" s="18">
        <v>42825</v>
      </c>
      <c r="BE186" s="17" t="s">
        <v>82</v>
      </c>
      <c r="BF186" s="19" t="s">
        <v>2248</v>
      </c>
      <c r="BG186" s="17"/>
      <c r="BH186" s="17"/>
    </row>
    <row r="187" spans="2:60">
      <c r="R187"/>
      <c r="U187" s="17"/>
      <c r="AH187" s="17"/>
      <c r="AN187" s="17"/>
      <c r="AO187" s="17"/>
      <c r="AP187" s="17"/>
      <c r="AQ187" s="17"/>
      <c r="AR187" s="17"/>
      <c r="AS187" s="18"/>
      <c r="AU187" s="18"/>
      <c r="AX187" s="18"/>
      <c r="AY187" s="17"/>
      <c r="AZ187" s="18"/>
      <c r="BA187" s="18"/>
      <c r="BB187" s="17"/>
      <c r="BC187" s="18"/>
      <c r="BD187" s="18"/>
      <c r="BE187" s="17"/>
      <c r="BF187" s="19"/>
      <c r="BG187" s="17"/>
      <c r="BH187" s="17"/>
    </row>
    <row r="188" spans="2:60">
      <c r="R188"/>
      <c r="U188" s="17"/>
      <c r="AH188" s="17"/>
      <c r="AN188" s="17"/>
      <c r="AO188" s="17"/>
      <c r="AP188" s="17"/>
      <c r="AQ188" s="17"/>
      <c r="AR188" s="17"/>
      <c r="AS188" s="18"/>
      <c r="AU188" s="18"/>
      <c r="AX188" s="18"/>
      <c r="AY188" s="17"/>
      <c r="AZ188" s="18"/>
      <c r="BA188" s="18"/>
      <c r="BB188" s="17"/>
      <c r="BC188" s="18"/>
      <c r="BD188" s="18"/>
      <c r="BE188" s="17"/>
      <c r="BF188" s="19"/>
      <c r="BG188" s="17"/>
      <c r="BH188" s="17"/>
    </row>
    <row r="189" spans="2:60">
      <c r="R189"/>
      <c r="U189" s="17"/>
      <c r="AH189" s="17"/>
      <c r="AN189" s="17"/>
      <c r="AO189" s="17"/>
      <c r="AP189" s="17"/>
      <c r="AQ189" s="17"/>
      <c r="AR189" s="17"/>
      <c r="AS189" s="18"/>
      <c r="AU189" s="18"/>
      <c r="AX189" s="18"/>
      <c r="AY189" s="17"/>
      <c r="AZ189" s="18"/>
      <c r="BA189" s="18"/>
      <c r="BB189" s="17"/>
      <c r="BC189" s="18"/>
      <c r="BD189" s="18"/>
      <c r="BE189" s="17"/>
      <c r="BF189" s="19"/>
      <c r="BG189" s="17"/>
      <c r="BH189" s="17"/>
    </row>
    <row r="190" spans="2:60">
      <c r="R190"/>
      <c r="U190" s="17"/>
      <c r="AH190" s="17"/>
      <c r="AN190" s="17"/>
      <c r="AO190" s="17"/>
      <c r="AP190" s="17"/>
      <c r="AQ190" s="17"/>
      <c r="AR190" s="17"/>
      <c r="AS190" s="18"/>
      <c r="AU190" s="18"/>
      <c r="AX190" s="18"/>
      <c r="AY190" s="17"/>
      <c r="AZ190" s="18"/>
      <c r="BA190" s="18"/>
      <c r="BB190" s="17"/>
      <c r="BC190" s="18"/>
      <c r="BD190" s="18"/>
      <c r="BE190" s="17"/>
      <c r="BF190" s="19"/>
      <c r="BG190" s="17"/>
      <c r="BH190" s="17"/>
    </row>
    <row r="191" spans="2:60">
      <c r="N191"/>
      <c r="R191"/>
      <c r="U191" s="17"/>
      <c r="Z191"/>
      <c r="AA191"/>
      <c r="AH191" s="17"/>
      <c r="AJ191"/>
      <c r="AK191"/>
      <c r="AM191"/>
      <c r="AN191" s="17"/>
      <c r="AO191" s="17"/>
      <c r="AP191" s="17"/>
      <c r="AQ191" s="17"/>
      <c r="AR191" s="17"/>
      <c r="AS191" s="17"/>
      <c r="AT191"/>
      <c r="AU191" s="17"/>
      <c r="AV191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</row>
  </sheetData>
  <hyperlinks>
    <hyperlink ref="AP1" r:id="rId1"/>
  </hyperlinks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CAJAMAR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ANGELES</dc:creator>
  <cp:lastModifiedBy>ANGELES</cp:lastModifiedBy>
  <dcterms:created xsi:type="dcterms:W3CDTF">2018-04-24T11:15:32Z</dcterms:created>
  <dcterms:modified xsi:type="dcterms:W3CDTF">2018-04-24T11:25:37Z</dcterms:modified>
</cp:coreProperties>
</file>