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<sst xmlns="http://schemas.openxmlformats.org/spreadsheetml/2006/main" count="70" uniqueCount="70">
  <si>
    <t>PRÉSTEC</t>
  </si>
  <si>
    <t>Dates</t>
  </si>
  <si>
    <t>Quota</t>
  </si>
  <si>
    <t>Interessos</t>
  </si>
  <si>
    <t>Principal</t>
  </si>
  <si>
    <t>Capital amortitzat acumulat</t>
  </si>
  <si>
    <t>Capital pendent</t>
  </si>
  <si>
    <t>Suma d'interessos</t>
  </si>
  <si>
    <t>Capital inicial del préstec (€)</t>
  </si>
  <si>
    <t>desembre 2021</t>
  </si>
  <si>
    <t>Interès mensual (%)</t>
  </si>
  <si>
    <t>gener 2022</t>
  </si>
  <si>
    <t>Tipus d'interès anual (%)</t>
  </si>
  <si>
    <t>febrer 2022</t>
  </si>
  <si>
    <t>Quotes</t>
  </si>
  <si>
    <t>març 2022</t>
  </si>
  <si>
    <t>Mesos en 5 anys</t>
  </si>
  <si>
    <t>Quota mensual (€)</t>
  </si>
  <si>
    <t>maig 2022</t>
  </si>
  <si>
    <t>juny 2022</t>
  </si>
  <si>
    <t>juliol 2022</t>
  </si>
  <si>
    <t>agost 2022</t>
  </si>
  <si>
    <t>setembre 2022</t>
  </si>
  <si>
    <t>novembre 2022</t>
  </si>
  <si>
    <t>desembre 2022</t>
  </si>
  <si>
    <t>TOTAL 2022</t>
  </si>
  <si>
    <t>gener 2023</t>
  </si>
  <si>
    <t>febrer 2023</t>
  </si>
  <si>
    <t>març 2023</t>
  </si>
  <si>
    <t>maig 2023</t>
  </si>
  <si>
    <t>juny 2023</t>
  </si>
  <si>
    <t>juliol 2023</t>
  </si>
  <si>
    <t>agost 2023</t>
  </si>
  <si>
    <t>setembre 2023</t>
  </si>
  <si>
    <t>novembre 2023</t>
  </si>
  <si>
    <t>desembre 2023</t>
  </si>
  <si>
    <t>TOTAL 2023</t>
  </si>
  <si>
    <t>gener 2024</t>
  </si>
  <si>
    <t>febrer 2024</t>
  </si>
  <si>
    <t>març 2024</t>
  </si>
  <si>
    <t>maig 2024</t>
  </si>
  <si>
    <t>juny 2024</t>
  </si>
  <si>
    <t>juliol 2024</t>
  </si>
  <si>
    <t>agost 2024</t>
  </si>
  <si>
    <t>setembre 2024</t>
  </si>
  <si>
    <t>novembre 2024</t>
  </si>
  <si>
    <t>desembre 2024</t>
  </si>
  <si>
    <t>TOTAL 2024</t>
  </si>
  <si>
    <t>gener 2025</t>
  </si>
  <si>
    <t>febrer 2025</t>
  </si>
  <si>
    <t>març 2025</t>
  </si>
  <si>
    <t xml:space="preserve">maig 2025 </t>
  </si>
  <si>
    <t>juny 2025</t>
  </si>
  <si>
    <t>juliol 2025</t>
  </si>
  <si>
    <t>agost 2025</t>
  </si>
  <si>
    <t>setembre 2025</t>
  </si>
  <si>
    <t>novembre 2025</t>
  </si>
  <si>
    <t>desembre 2025</t>
  </si>
  <si>
    <t>TOTAL 2025</t>
  </si>
  <si>
    <t>gener 2026</t>
  </si>
  <si>
    <t>febrer 2026</t>
  </si>
  <si>
    <t>març 2026</t>
  </si>
  <si>
    <t>maig 2026</t>
  </si>
  <si>
    <t>juny 2026</t>
  </si>
  <si>
    <t>juliol 2026</t>
  </si>
  <si>
    <t>agost 2026</t>
  </si>
  <si>
    <t>setembre 2026</t>
  </si>
  <si>
    <t>novembre 2026</t>
  </si>
  <si>
    <t>desembre 2026</t>
  </si>
  <si>
    <t>TOTAL 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</si>
</sst>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38761D"/>
      <name val="Arial"/>
      <scheme val="minor"/>
    </font>
    <font>
      <b/>
      <color rgb="FF6AA84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9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horizontal="left" readingOrder="0"/>
    </xf>
    <xf borderId="0" fillId="0" fontId="2" numFmtId="0" xfId="0" applyFont="1"/>
    <xf borderId="4" fillId="0" fontId="2" numFmtId="164" xfId="0" applyAlignment="1" applyBorder="1" applyFont="1" applyNumberFormat="1">
      <alignment horizontal="left" readingOrder="0"/>
    </xf>
    <xf borderId="6" fillId="4" fontId="4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0" fillId="3" fontId="3" numFmtId="0" xfId="0" applyFont="1"/>
    <xf borderId="5" fillId="3" fontId="3" numFmtId="0" xfId="0" applyBorder="1" applyFont="1"/>
    <xf borderId="6" fillId="3" fontId="3" numFmtId="0" xfId="0" applyAlignment="1" applyBorder="1" applyFont="1">
      <alignment horizontal="center" readingOrder="0"/>
    </xf>
    <xf borderId="8" fillId="3" fontId="3" numFmtId="0" xfId="0" applyBorder="1" applyFont="1"/>
    <xf borderId="7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20.5"/>
    <col customWidth="1" min="9" max="9" width="22.13"/>
    <col customWidth="1" min="10" max="10" width="13.75"/>
    <col customWidth="1" min="11" max="11" width="15.5"/>
  </cols>
  <sheetData>
    <row r="2">
      <c r="B2" s="1" t="s">
        <v>0</v>
      </c>
      <c r="C2" s="2"/>
      <c r="E2" s="3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5" t="s">
        <v>7</v>
      </c>
    </row>
    <row r="3">
      <c r="B3" s="6" t="s">
        <v>8</v>
      </c>
      <c r="C3" s="7">
        <v>20000.0</v>
      </c>
      <c r="E3" s="8" t="s">
        <v>9</v>
      </c>
      <c r="J3" s="9">
        <v>20000.0</v>
      </c>
      <c r="K3" s="10"/>
    </row>
    <row r="4">
      <c r="B4" s="6" t="s">
        <v>10</v>
      </c>
      <c r="C4" s="7">
        <v>0.579</v>
      </c>
      <c r="E4" s="11" t="s">
        <v>11</v>
      </c>
      <c r="F4" s="9">
        <v>395.55</v>
      </c>
      <c r="G4" s="9">
        <v>115.83</v>
      </c>
      <c r="H4" s="12">
        <f t="shared" ref="H4:H15" si="1">F4-G4</f>
        <v>279.72</v>
      </c>
      <c r="I4" s="12">
        <f>H4</f>
        <v>279.72</v>
      </c>
      <c r="J4" s="12">
        <f t="shared" ref="J4:J15" si="2">J3-H4</f>
        <v>19720.28</v>
      </c>
      <c r="K4" s="10"/>
    </row>
    <row r="5">
      <c r="B5" s="6" t="s">
        <v>12</v>
      </c>
      <c r="C5" s="7">
        <v>6.95</v>
      </c>
      <c r="E5" s="11" t="s">
        <v>13</v>
      </c>
      <c r="F5" s="9">
        <v>395.55</v>
      </c>
      <c r="G5" s="9">
        <v>114.21</v>
      </c>
      <c r="H5" s="12">
        <f t="shared" si="1"/>
        <v>281.34</v>
      </c>
      <c r="I5" s="12">
        <f t="shared" ref="I5:I15" si="3">I4+H5</f>
        <v>561.06</v>
      </c>
      <c r="J5" s="12">
        <f t="shared" si="2"/>
        <v>19438.94</v>
      </c>
      <c r="K5" s="10"/>
    </row>
    <row r="6">
      <c r="B6" s="6" t="s">
        <v>14</v>
      </c>
      <c r="C6" s="7">
        <v>12.0</v>
      </c>
      <c r="E6" s="11" t="s">
        <v>15</v>
      </c>
      <c r="F6" s="9">
        <v>395.55</v>
      </c>
      <c r="G6" s="9">
        <v>112.58</v>
      </c>
      <c r="H6" s="12">
        <f t="shared" si="1"/>
        <v>282.97</v>
      </c>
      <c r="I6" s="12">
        <f t="shared" si="3"/>
        <v>844.03</v>
      </c>
      <c r="J6" s="12">
        <f t="shared" si="2"/>
        <v>19155.97</v>
      </c>
      <c r="K6" s="10"/>
    </row>
    <row r="7">
      <c r="B7" s="6" t="s">
        <v>16</v>
      </c>
      <c r="C7" s="7">
        <v>60.0</v>
      </c>
      <c r="E7" s="13">
        <v>44652.0</v>
      </c>
      <c r="F7" s="9">
        <v>395.55</v>
      </c>
      <c r="G7" s="9">
        <v>110.95</v>
      </c>
      <c r="H7" s="12">
        <f t="shared" si="1"/>
        <v>284.6</v>
      </c>
      <c r="I7" s="12">
        <f t="shared" si="3"/>
        <v>1128.63</v>
      </c>
      <c r="J7" s="12">
        <f t="shared" si="2"/>
        <v>18871.37</v>
      </c>
      <c r="K7" s="10"/>
    </row>
    <row r="8">
      <c r="B8" s="14" t="s">
        <v>17</v>
      </c>
      <c r="C8" s="15">
        <v>395.55</v>
      </c>
      <c r="E8" s="8" t="s">
        <v>18</v>
      </c>
      <c r="F8" s="9">
        <v>395.55</v>
      </c>
      <c r="G8" s="9">
        <v>109.3</v>
      </c>
      <c r="H8" s="12">
        <f t="shared" si="1"/>
        <v>286.25</v>
      </c>
      <c r="I8" s="12">
        <f t="shared" si="3"/>
        <v>1414.88</v>
      </c>
      <c r="J8" s="12">
        <f t="shared" si="2"/>
        <v>18585.12</v>
      </c>
      <c r="K8" s="10"/>
    </row>
    <row r="9">
      <c r="E9" s="8" t="s">
        <v>19</v>
      </c>
      <c r="F9" s="9">
        <v>395.55</v>
      </c>
      <c r="G9" s="9">
        <v>107.64</v>
      </c>
      <c r="H9" s="12">
        <f t="shared" si="1"/>
        <v>287.91</v>
      </c>
      <c r="I9" s="12">
        <f t="shared" si="3"/>
        <v>1702.79</v>
      </c>
      <c r="J9" s="12">
        <f t="shared" si="2"/>
        <v>18297.21</v>
      </c>
      <c r="K9" s="10"/>
    </row>
    <row r="10">
      <c r="E10" s="8" t="s">
        <v>20</v>
      </c>
      <c r="F10" s="9">
        <v>395.55</v>
      </c>
      <c r="G10" s="9">
        <v>105.97</v>
      </c>
      <c r="H10" s="12">
        <f t="shared" si="1"/>
        <v>289.58</v>
      </c>
      <c r="I10" s="12">
        <f t="shared" si="3"/>
        <v>1992.37</v>
      </c>
      <c r="J10" s="12">
        <f t="shared" si="2"/>
        <v>18007.63</v>
      </c>
      <c r="K10" s="10"/>
    </row>
    <row r="11">
      <c r="E11" s="8" t="s">
        <v>21</v>
      </c>
      <c r="F11" s="9">
        <v>395.55</v>
      </c>
      <c r="G11" s="9">
        <v>104.29</v>
      </c>
      <c r="H11" s="12">
        <f t="shared" si="1"/>
        <v>291.26</v>
      </c>
      <c r="I11" s="12">
        <f t="shared" si="3"/>
        <v>2283.63</v>
      </c>
      <c r="J11" s="12">
        <f t="shared" si="2"/>
        <v>17716.37</v>
      </c>
      <c r="K11" s="10"/>
    </row>
    <row r="12">
      <c r="E12" s="8" t="s">
        <v>22</v>
      </c>
      <c r="F12" s="9">
        <v>395.55</v>
      </c>
      <c r="G12" s="9">
        <v>102.61</v>
      </c>
      <c r="H12" s="12">
        <f t="shared" si="1"/>
        <v>292.94</v>
      </c>
      <c r="I12" s="12">
        <f t="shared" si="3"/>
        <v>2576.57</v>
      </c>
      <c r="J12" s="12">
        <f t="shared" si="2"/>
        <v>17423.43</v>
      </c>
      <c r="K12" s="10"/>
    </row>
    <row r="13">
      <c r="E13" s="13">
        <v>44835.0</v>
      </c>
      <c r="F13" s="9">
        <v>395.55</v>
      </c>
      <c r="G13" s="9">
        <v>100.91</v>
      </c>
      <c r="H13" s="12">
        <f t="shared" si="1"/>
        <v>294.64</v>
      </c>
      <c r="I13" s="12">
        <f t="shared" si="3"/>
        <v>2871.21</v>
      </c>
      <c r="J13" s="12">
        <f t="shared" si="2"/>
        <v>17128.79</v>
      </c>
      <c r="K13" s="10"/>
    </row>
    <row r="14">
      <c r="E14" s="8" t="s">
        <v>23</v>
      </c>
      <c r="F14" s="9">
        <v>395.55</v>
      </c>
      <c r="G14" s="9">
        <v>99.2</v>
      </c>
      <c r="H14" s="12">
        <f t="shared" si="1"/>
        <v>296.35</v>
      </c>
      <c r="I14" s="12">
        <f t="shared" si="3"/>
        <v>3167.56</v>
      </c>
      <c r="J14" s="12">
        <f t="shared" si="2"/>
        <v>16832.44</v>
      </c>
      <c r="K14" s="10"/>
    </row>
    <row r="15">
      <c r="E15" s="8" t="s">
        <v>24</v>
      </c>
      <c r="F15" s="9">
        <v>395.55</v>
      </c>
      <c r="G15" s="9">
        <v>97.49</v>
      </c>
      <c r="H15" s="12">
        <f t="shared" si="1"/>
        <v>298.06</v>
      </c>
      <c r="I15" s="12">
        <f t="shared" si="3"/>
        <v>3465.62</v>
      </c>
      <c r="J15" s="12">
        <f t="shared" si="2"/>
        <v>16534.38</v>
      </c>
      <c r="K15" s="10"/>
    </row>
    <row r="16">
      <c r="E16" s="16" t="s">
        <v>25</v>
      </c>
      <c r="F16" s="17">
        <f t="shared" ref="F16:H16" si="4">SUM(F4:F15)</f>
        <v>4746.6</v>
      </c>
      <c r="G16" s="17">
        <f t="shared" si="4"/>
        <v>1280.98</v>
      </c>
      <c r="H16" s="17">
        <f t="shared" si="4"/>
        <v>3465.62</v>
      </c>
      <c r="I16" s="17"/>
      <c r="J16" s="17"/>
      <c r="K16" s="18">
        <f>G16</f>
        <v>1280.98</v>
      </c>
    </row>
    <row r="17">
      <c r="E17" s="11" t="s">
        <v>26</v>
      </c>
      <c r="F17" s="9">
        <v>395.55</v>
      </c>
      <c r="G17" s="9">
        <v>95.76</v>
      </c>
      <c r="H17" s="12">
        <f t="shared" ref="H17:H28" si="5">F17-G17</f>
        <v>299.79</v>
      </c>
      <c r="I17" s="12">
        <f>I15+H17</f>
        <v>3765.41</v>
      </c>
      <c r="J17" s="12">
        <f>J15-H17</f>
        <v>16234.59</v>
      </c>
      <c r="K17" s="10"/>
    </row>
    <row r="18">
      <c r="E18" s="11" t="s">
        <v>27</v>
      </c>
      <c r="F18" s="9">
        <v>395.55</v>
      </c>
      <c r="G18" s="9">
        <v>94.03</v>
      </c>
      <c r="H18" s="12">
        <f t="shared" si="5"/>
        <v>301.52</v>
      </c>
      <c r="I18" s="12">
        <f t="shared" ref="I18:I28" si="6">I17+H18</f>
        <v>4066.93</v>
      </c>
      <c r="J18" s="12">
        <f t="shared" ref="J18:J28" si="7">J17-H18</f>
        <v>15933.07</v>
      </c>
      <c r="K18" s="10"/>
    </row>
    <row r="19">
      <c r="E19" s="11" t="s">
        <v>28</v>
      </c>
      <c r="F19" s="9">
        <v>395.55</v>
      </c>
      <c r="G19" s="9">
        <v>92.28</v>
      </c>
      <c r="H19" s="12">
        <f t="shared" si="5"/>
        <v>303.27</v>
      </c>
      <c r="I19" s="12">
        <f t="shared" si="6"/>
        <v>4370.2</v>
      </c>
      <c r="J19" s="12">
        <f t="shared" si="7"/>
        <v>15629.8</v>
      </c>
      <c r="K19" s="10"/>
    </row>
    <row r="20">
      <c r="E20" s="13">
        <v>45017.0</v>
      </c>
      <c r="F20" s="9">
        <v>395.55</v>
      </c>
      <c r="G20" s="9">
        <v>90.52</v>
      </c>
      <c r="H20" s="12">
        <f t="shared" si="5"/>
        <v>305.03</v>
      </c>
      <c r="I20" s="12">
        <f t="shared" si="6"/>
        <v>4675.23</v>
      </c>
      <c r="J20" s="12">
        <f t="shared" si="7"/>
        <v>15324.77</v>
      </c>
      <c r="K20" s="10"/>
    </row>
    <row r="21">
      <c r="E21" s="8" t="s">
        <v>29</v>
      </c>
      <c r="F21" s="9">
        <v>395.55</v>
      </c>
      <c r="G21" s="9">
        <v>88.76</v>
      </c>
      <c r="H21" s="12">
        <f t="shared" si="5"/>
        <v>306.79</v>
      </c>
      <c r="I21" s="12">
        <f t="shared" si="6"/>
        <v>4982.02</v>
      </c>
      <c r="J21" s="12">
        <f t="shared" si="7"/>
        <v>15017.98</v>
      </c>
      <c r="K21" s="10"/>
    </row>
    <row r="22">
      <c r="E22" s="8" t="s">
        <v>30</v>
      </c>
      <c r="F22" s="9">
        <v>395.55</v>
      </c>
      <c r="G22" s="9">
        <v>86.98</v>
      </c>
      <c r="H22" s="12">
        <f t="shared" si="5"/>
        <v>308.57</v>
      </c>
      <c r="I22" s="12">
        <f t="shared" si="6"/>
        <v>5290.59</v>
      </c>
      <c r="J22" s="12">
        <f t="shared" si="7"/>
        <v>14709.41</v>
      </c>
      <c r="K22" s="10"/>
    </row>
    <row r="23">
      <c r="E23" s="8" t="s">
        <v>31</v>
      </c>
      <c r="F23" s="9">
        <v>395.55</v>
      </c>
      <c r="G23" s="9">
        <v>85.19</v>
      </c>
      <c r="H23" s="12">
        <f t="shared" si="5"/>
        <v>310.36</v>
      </c>
      <c r="I23" s="12">
        <f t="shared" si="6"/>
        <v>5600.95</v>
      </c>
      <c r="J23" s="12">
        <f t="shared" si="7"/>
        <v>14399.05</v>
      </c>
      <c r="K23" s="10"/>
    </row>
    <row r="24">
      <c r="E24" s="8" t="s">
        <v>32</v>
      </c>
      <c r="F24" s="9">
        <v>395.55</v>
      </c>
      <c r="G24" s="9">
        <v>83.39</v>
      </c>
      <c r="H24" s="12">
        <f t="shared" si="5"/>
        <v>312.16</v>
      </c>
      <c r="I24" s="12">
        <f t="shared" si="6"/>
        <v>5913.11</v>
      </c>
      <c r="J24" s="12">
        <f t="shared" si="7"/>
        <v>14086.89</v>
      </c>
      <c r="K24" s="10"/>
    </row>
    <row r="25">
      <c r="E25" s="8" t="s">
        <v>33</v>
      </c>
      <c r="F25" s="9">
        <v>395.55</v>
      </c>
      <c r="G25" s="9">
        <v>81.59</v>
      </c>
      <c r="H25" s="12">
        <f t="shared" si="5"/>
        <v>313.96</v>
      </c>
      <c r="I25" s="12">
        <f t="shared" si="6"/>
        <v>6227.07</v>
      </c>
      <c r="J25" s="12">
        <f t="shared" si="7"/>
        <v>13772.93</v>
      </c>
      <c r="K25" s="10"/>
    </row>
    <row r="26">
      <c r="E26" s="13">
        <v>45200.0</v>
      </c>
      <c r="F26" s="9">
        <v>395.55</v>
      </c>
      <c r="G26" s="9">
        <v>79.77</v>
      </c>
      <c r="H26" s="12">
        <f t="shared" si="5"/>
        <v>315.78</v>
      </c>
      <c r="I26" s="12">
        <f t="shared" si="6"/>
        <v>6542.85</v>
      </c>
      <c r="J26" s="12">
        <f t="shared" si="7"/>
        <v>13457.15</v>
      </c>
      <c r="K26" s="10"/>
    </row>
    <row r="27">
      <c r="E27" s="8" t="s">
        <v>34</v>
      </c>
      <c r="F27" s="9">
        <v>395.55</v>
      </c>
      <c r="G27" s="9">
        <v>77.94</v>
      </c>
      <c r="H27" s="12">
        <f t="shared" si="5"/>
        <v>317.61</v>
      </c>
      <c r="I27" s="12">
        <f t="shared" si="6"/>
        <v>6860.46</v>
      </c>
      <c r="J27" s="12">
        <f t="shared" si="7"/>
        <v>13139.54</v>
      </c>
      <c r="K27" s="10"/>
    </row>
    <row r="28">
      <c r="E28" s="8" t="s">
        <v>35</v>
      </c>
      <c r="F28" s="9">
        <v>395.55</v>
      </c>
      <c r="G28" s="9">
        <v>76.1</v>
      </c>
      <c r="H28" s="12">
        <f t="shared" si="5"/>
        <v>319.45</v>
      </c>
      <c r="I28" s="12">
        <f t="shared" si="6"/>
        <v>7179.91</v>
      </c>
      <c r="J28" s="12">
        <f t="shared" si="7"/>
        <v>12820.09</v>
      </c>
      <c r="K28" s="10"/>
    </row>
    <row r="29">
      <c r="E29" s="16" t="s">
        <v>36</v>
      </c>
      <c r="F29" s="17">
        <f t="shared" ref="F29:H29" si="8">SUM(F17:F28)</f>
        <v>4746.6</v>
      </c>
      <c r="G29" s="17">
        <f t="shared" si="8"/>
        <v>1032.31</v>
      </c>
      <c r="H29" s="17">
        <f t="shared" si="8"/>
        <v>3714.29</v>
      </c>
      <c r="I29" s="17"/>
      <c r="J29" s="17"/>
      <c r="K29" s="18">
        <f>G29+K16</f>
        <v>2313.29</v>
      </c>
    </row>
    <row r="30">
      <c r="E30" s="11" t="s">
        <v>37</v>
      </c>
      <c r="F30" s="9">
        <v>395.55</v>
      </c>
      <c r="G30" s="9">
        <v>74.25</v>
      </c>
      <c r="H30" s="12">
        <f t="shared" ref="H30:H41" si="9">F30-G30</f>
        <v>321.3</v>
      </c>
      <c r="I30" s="12">
        <f>I28+H30</f>
        <v>7501.21</v>
      </c>
      <c r="J30" s="12">
        <f>J28-H30</f>
        <v>12498.79</v>
      </c>
      <c r="K30" s="10"/>
    </row>
    <row r="31">
      <c r="E31" s="11" t="s">
        <v>38</v>
      </c>
      <c r="F31" s="9">
        <v>395.55</v>
      </c>
      <c r="G31" s="9">
        <v>72.39</v>
      </c>
      <c r="H31" s="12">
        <f t="shared" si="9"/>
        <v>323.16</v>
      </c>
      <c r="I31" s="12">
        <f t="shared" ref="I31:I41" si="10">I30+H31</f>
        <v>7824.37</v>
      </c>
      <c r="J31" s="12">
        <f t="shared" ref="J31:J41" si="11">J30-H31</f>
        <v>12175.63</v>
      </c>
      <c r="K31" s="10"/>
    </row>
    <row r="32">
      <c r="E32" s="11" t="s">
        <v>39</v>
      </c>
      <c r="F32" s="9">
        <v>395.55</v>
      </c>
      <c r="G32" s="9">
        <v>70.52</v>
      </c>
      <c r="H32" s="12">
        <f t="shared" si="9"/>
        <v>325.03</v>
      </c>
      <c r="I32" s="12">
        <f t="shared" si="10"/>
        <v>8149.4</v>
      </c>
      <c r="J32" s="12">
        <f t="shared" si="11"/>
        <v>11850.6</v>
      </c>
      <c r="K32" s="10"/>
    </row>
    <row r="33">
      <c r="E33" s="13">
        <v>45383.0</v>
      </c>
      <c r="F33" s="9">
        <v>395.55</v>
      </c>
      <c r="G33" s="9">
        <v>68.63</v>
      </c>
      <c r="H33" s="12">
        <f t="shared" si="9"/>
        <v>326.92</v>
      </c>
      <c r="I33" s="12">
        <f t="shared" si="10"/>
        <v>8476.32</v>
      </c>
      <c r="J33" s="12">
        <f t="shared" si="11"/>
        <v>11523.68</v>
      </c>
      <c r="K33" s="10"/>
    </row>
    <row r="34">
      <c r="E34" s="8" t="s">
        <v>40</v>
      </c>
      <c r="F34" s="9">
        <v>395.55</v>
      </c>
      <c r="G34" s="9">
        <v>66.74</v>
      </c>
      <c r="H34" s="12">
        <f t="shared" si="9"/>
        <v>328.81</v>
      </c>
      <c r="I34" s="12">
        <f t="shared" si="10"/>
        <v>8805.13</v>
      </c>
      <c r="J34" s="12">
        <f t="shared" si="11"/>
        <v>11194.87</v>
      </c>
      <c r="K34" s="10"/>
    </row>
    <row r="35">
      <c r="E35" s="8" t="s">
        <v>41</v>
      </c>
      <c r="F35" s="9">
        <v>395.55</v>
      </c>
      <c r="G35" s="9">
        <v>64.84</v>
      </c>
      <c r="H35" s="12">
        <f t="shared" si="9"/>
        <v>330.71</v>
      </c>
      <c r="I35" s="12">
        <f t="shared" si="10"/>
        <v>9135.84</v>
      </c>
      <c r="J35" s="12">
        <f t="shared" si="11"/>
        <v>10864.16</v>
      </c>
      <c r="K35" s="10"/>
    </row>
    <row r="36">
      <c r="E36" s="8" t="s">
        <v>42</v>
      </c>
      <c r="F36" s="9">
        <v>395.55</v>
      </c>
      <c r="G36" s="9">
        <v>62.92</v>
      </c>
      <c r="H36" s="12">
        <f t="shared" si="9"/>
        <v>332.63</v>
      </c>
      <c r="I36" s="12">
        <f t="shared" si="10"/>
        <v>9468.47</v>
      </c>
      <c r="J36" s="12">
        <f t="shared" si="11"/>
        <v>10531.53</v>
      </c>
      <c r="K36" s="10"/>
    </row>
    <row r="37">
      <c r="E37" s="8" t="s">
        <v>43</v>
      </c>
      <c r="F37" s="9">
        <v>395.55</v>
      </c>
      <c r="G37" s="9">
        <v>60.99</v>
      </c>
      <c r="H37" s="12">
        <f t="shared" si="9"/>
        <v>334.56</v>
      </c>
      <c r="I37" s="12">
        <f t="shared" si="10"/>
        <v>9803.03</v>
      </c>
      <c r="J37" s="12">
        <f t="shared" si="11"/>
        <v>10196.97</v>
      </c>
      <c r="K37" s="10"/>
    </row>
    <row r="38">
      <c r="E38" s="8" t="s">
        <v>44</v>
      </c>
      <c r="F38" s="9">
        <v>395.55</v>
      </c>
      <c r="G38" s="9">
        <v>59.06</v>
      </c>
      <c r="H38" s="12">
        <f t="shared" si="9"/>
        <v>336.49</v>
      </c>
      <c r="I38" s="12">
        <f t="shared" si="10"/>
        <v>10139.52</v>
      </c>
      <c r="J38" s="12">
        <f t="shared" si="11"/>
        <v>9860.48</v>
      </c>
      <c r="K38" s="10"/>
    </row>
    <row r="39">
      <c r="E39" s="13">
        <v>45566.0</v>
      </c>
      <c r="F39" s="9">
        <v>395.55</v>
      </c>
      <c r="G39" s="9">
        <v>57.11</v>
      </c>
      <c r="H39" s="12">
        <f t="shared" si="9"/>
        <v>338.44</v>
      </c>
      <c r="I39" s="12">
        <f t="shared" si="10"/>
        <v>10477.96</v>
      </c>
      <c r="J39" s="12">
        <f t="shared" si="11"/>
        <v>9522.04</v>
      </c>
      <c r="K39" s="10"/>
    </row>
    <row r="40">
      <c r="E40" s="8" t="s">
        <v>45</v>
      </c>
      <c r="F40" s="9">
        <v>395.55</v>
      </c>
      <c r="G40" s="9">
        <v>55.15</v>
      </c>
      <c r="H40" s="12">
        <f t="shared" si="9"/>
        <v>340.4</v>
      </c>
      <c r="I40" s="12">
        <f t="shared" si="10"/>
        <v>10818.36</v>
      </c>
      <c r="J40" s="12">
        <f t="shared" si="11"/>
        <v>9181.64</v>
      </c>
      <c r="K40" s="10"/>
    </row>
    <row r="41">
      <c r="E41" s="8" t="s">
        <v>46</v>
      </c>
      <c r="F41" s="9">
        <v>395.55</v>
      </c>
      <c r="G41" s="9">
        <v>53.18</v>
      </c>
      <c r="H41" s="12">
        <f t="shared" si="9"/>
        <v>342.37</v>
      </c>
      <c r="I41" s="12">
        <f t="shared" si="10"/>
        <v>11160.73</v>
      </c>
      <c r="J41" s="12">
        <f t="shared" si="11"/>
        <v>8839.27</v>
      </c>
      <c r="K41" s="10"/>
    </row>
    <row r="42">
      <c r="E42" s="16" t="s">
        <v>47</v>
      </c>
      <c r="F42" s="17">
        <f t="shared" ref="F42:H42" si="12">SUM(F30:F41)</f>
        <v>4746.6</v>
      </c>
      <c r="G42" s="17">
        <f t="shared" si="12"/>
        <v>765.78</v>
      </c>
      <c r="H42" s="17">
        <f t="shared" si="12"/>
        <v>3980.82</v>
      </c>
      <c r="I42" s="17"/>
      <c r="J42" s="17"/>
      <c r="K42" s="18">
        <f>G42+K29</f>
        <v>3079.07</v>
      </c>
    </row>
    <row r="43">
      <c r="E43" s="11" t="s">
        <v>48</v>
      </c>
      <c r="F43" s="9">
        <v>395.55</v>
      </c>
      <c r="G43" s="9">
        <v>51.19</v>
      </c>
      <c r="H43" s="12">
        <f t="shared" ref="H43:H54" si="13">F43-G43</f>
        <v>344.36</v>
      </c>
      <c r="I43" s="12">
        <f>I41+H43</f>
        <v>11505.09</v>
      </c>
      <c r="J43" s="12">
        <f>J41-H43</f>
        <v>8494.91</v>
      </c>
      <c r="K43" s="10"/>
    </row>
    <row r="44">
      <c r="E44" s="11" t="s">
        <v>49</v>
      </c>
      <c r="F44" s="9">
        <v>395.55</v>
      </c>
      <c r="G44" s="9">
        <v>49.2</v>
      </c>
      <c r="H44" s="12">
        <f t="shared" si="13"/>
        <v>346.35</v>
      </c>
      <c r="I44" s="12">
        <f t="shared" ref="I44:I54" si="14">I43+H44</f>
        <v>11851.44</v>
      </c>
      <c r="J44" s="12">
        <f t="shared" ref="J44:J54" si="15">J43-H44</f>
        <v>8148.56</v>
      </c>
      <c r="K44" s="10"/>
    </row>
    <row r="45">
      <c r="E45" s="11" t="s">
        <v>50</v>
      </c>
      <c r="F45" s="9">
        <v>395.55</v>
      </c>
      <c r="G45" s="9">
        <v>47.19</v>
      </c>
      <c r="H45" s="12">
        <f t="shared" si="13"/>
        <v>348.36</v>
      </c>
      <c r="I45" s="12">
        <f t="shared" si="14"/>
        <v>12199.8</v>
      </c>
      <c r="J45" s="12">
        <f t="shared" si="15"/>
        <v>7800.2</v>
      </c>
      <c r="K45" s="10"/>
    </row>
    <row r="46">
      <c r="E46" s="13">
        <v>45748.0</v>
      </c>
      <c r="F46" s="9">
        <v>395.55</v>
      </c>
      <c r="G46" s="9">
        <v>45.18</v>
      </c>
      <c r="H46" s="12">
        <f t="shared" si="13"/>
        <v>350.37</v>
      </c>
      <c r="I46" s="12">
        <f t="shared" si="14"/>
        <v>12550.17</v>
      </c>
      <c r="J46" s="12">
        <f t="shared" si="15"/>
        <v>7449.83</v>
      </c>
      <c r="K46" s="10"/>
    </row>
    <row r="47">
      <c r="E47" s="8" t="s">
        <v>51</v>
      </c>
      <c r="F47" s="9">
        <v>395.55</v>
      </c>
      <c r="G47" s="9">
        <v>43.15</v>
      </c>
      <c r="H47" s="12">
        <f t="shared" si="13"/>
        <v>352.4</v>
      </c>
      <c r="I47" s="12">
        <f t="shared" si="14"/>
        <v>12902.57</v>
      </c>
      <c r="J47" s="12">
        <f t="shared" si="15"/>
        <v>7097.43</v>
      </c>
      <c r="K47" s="10"/>
    </row>
    <row r="48">
      <c r="E48" s="8" t="s">
        <v>52</v>
      </c>
      <c r="F48" s="9">
        <v>395.55</v>
      </c>
      <c r="G48" s="9">
        <v>41.11</v>
      </c>
      <c r="H48" s="12">
        <f t="shared" si="13"/>
        <v>354.44</v>
      </c>
      <c r="I48" s="12">
        <f t="shared" si="14"/>
        <v>13257.01</v>
      </c>
      <c r="J48" s="12">
        <f t="shared" si="15"/>
        <v>6742.99</v>
      </c>
      <c r="K48" s="10"/>
    </row>
    <row r="49">
      <c r="E49" s="8" t="s">
        <v>53</v>
      </c>
      <c r="F49" s="9">
        <v>395.55</v>
      </c>
      <c r="G49" s="9">
        <v>39.05</v>
      </c>
      <c r="H49" s="12">
        <f t="shared" si="13"/>
        <v>356.5</v>
      </c>
      <c r="I49" s="12">
        <f t="shared" si="14"/>
        <v>13613.51</v>
      </c>
      <c r="J49" s="12">
        <f t="shared" si="15"/>
        <v>6386.49</v>
      </c>
      <c r="K49" s="10"/>
    </row>
    <row r="50">
      <c r="E50" s="8" t="s">
        <v>54</v>
      </c>
      <c r="F50" s="9">
        <v>395.55</v>
      </c>
      <c r="G50" s="9">
        <v>36.99</v>
      </c>
      <c r="H50" s="12">
        <f t="shared" si="13"/>
        <v>358.56</v>
      </c>
      <c r="I50" s="12">
        <f t="shared" si="14"/>
        <v>13972.07</v>
      </c>
      <c r="J50" s="12">
        <f t="shared" si="15"/>
        <v>6027.93</v>
      </c>
      <c r="K50" s="10"/>
    </row>
    <row r="51">
      <c r="E51" s="8" t="s">
        <v>55</v>
      </c>
      <c r="F51" s="9">
        <v>395.55</v>
      </c>
      <c r="G51" s="9">
        <v>34.91</v>
      </c>
      <c r="H51" s="12">
        <f t="shared" si="13"/>
        <v>360.64</v>
      </c>
      <c r="I51" s="12">
        <f t="shared" si="14"/>
        <v>14332.71</v>
      </c>
      <c r="J51" s="12">
        <f t="shared" si="15"/>
        <v>5667.29</v>
      </c>
      <c r="K51" s="10"/>
    </row>
    <row r="52">
      <c r="E52" s="13">
        <v>45931.0</v>
      </c>
      <c r="F52" s="9">
        <v>395.55</v>
      </c>
      <c r="G52" s="9">
        <v>32.82</v>
      </c>
      <c r="H52" s="12">
        <f t="shared" si="13"/>
        <v>362.73</v>
      </c>
      <c r="I52" s="12">
        <f t="shared" si="14"/>
        <v>14695.44</v>
      </c>
      <c r="J52" s="12">
        <f t="shared" si="15"/>
        <v>5304.56</v>
      </c>
      <c r="K52" s="10"/>
    </row>
    <row r="53">
      <c r="E53" s="8" t="s">
        <v>56</v>
      </c>
      <c r="F53" s="9">
        <v>395.55</v>
      </c>
      <c r="G53" s="9">
        <v>30.72</v>
      </c>
      <c r="H53" s="12">
        <f t="shared" si="13"/>
        <v>364.83</v>
      </c>
      <c r="I53" s="12">
        <f t="shared" si="14"/>
        <v>15060.27</v>
      </c>
      <c r="J53" s="12">
        <f t="shared" si="15"/>
        <v>4939.73</v>
      </c>
      <c r="K53" s="10"/>
    </row>
    <row r="54">
      <c r="E54" s="8" t="s">
        <v>57</v>
      </c>
      <c r="F54" s="9">
        <v>395.55</v>
      </c>
      <c r="G54" s="9">
        <v>28.61</v>
      </c>
      <c r="H54" s="12">
        <f t="shared" si="13"/>
        <v>366.94</v>
      </c>
      <c r="I54" s="12">
        <f t="shared" si="14"/>
        <v>15427.21</v>
      </c>
      <c r="J54" s="12">
        <f t="shared" si="15"/>
        <v>4572.79</v>
      </c>
      <c r="K54" s="10"/>
    </row>
    <row r="55">
      <c r="E55" s="16" t="s">
        <v>58</v>
      </c>
      <c r="F55" s="17">
        <f t="shared" ref="F55:H55" si="16">SUM(F43:F54)</f>
        <v>4746.6</v>
      </c>
      <c r="G55" s="17">
        <f t="shared" si="16"/>
        <v>480.12</v>
      </c>
      <c r="H55" s="17">
        <f t="shared" si="16"/>
        <v>4266.48</v>
      </c>
      <c r="I55" s="17"/>
      <c r="J55" s="17"/>
      <c r="K55" s="18">
        <f>G55+K42</f>
        <v>3559.19</v>
      </c>
    </row>
    <row r="56">
      <c r="E56" s="11" t="s">
        <v>59</v>
      </c>
      <c r="F56" s="9">
        <v>395.55</v>
      </c>
      <c r="G56" s="9">
        <v>26.48</v>
      </c>
      <c r="H56" s="12">
        <f t="shared" ref="H56:H67" si="17">F56-G56</f>
        <v>369.07</v>
      </c>
      <c r="I56" s="12">
        <f>I54+H56</f>
        <v>15796.28</v>
      </c>
      <c r="J56" s="12">
        <f>J54-H56</f>
        <v>4203.72</v>
      </c>
      <c r="K56" s="10"/>
    </row>
    <row r="57">
      <c r="E57" s="11" t="s">
        <v>60</v>
      </c>
      <c r="F57" s="9">
        <v>395.55</v>
      </c>
      <c r="G57" s="9">
        <v>24.35</v>
      </c>
      <c r="H57" s="12">
        <f t="shared" si="17"/>
        <v>371.2</v>
      </c>
      <c r="I57" s="12">
        <f t="shared" ref="I57:I66" si="18">I56+H57</f>
        <v>16167.48</v>
      </c>
      <c r="J57" s="12">
        <f t="shared" ref="J57:J66" si="19">J56-H57</f>
        <v>3832.52</v>
      </c>
      <c r="K57" s="10"/>
    </row>
    <row r="58">
      <c r="E58" s="11" t="s">
        <v>61</v>
      </c>
      <c r="F58" s="9">
        <v>395.55</v>
      </c>
      <c r="G58" s="9">
        <v>22.2</v>
      </c>
      <c r="H58" s="12">
        <f t="shared" si="17"/>
        <v>373.35</v>
      </c>
      <c r="I58" s="12">
        <f t="shared" si="18"/>
        <v>16540.83</v>
      </c>
      <c r="J58" s="12">
        <f t="shared" si="19"/>
        <v>3459.17</v>
      </c>
      <c r="K58" s="10"/>
    </row>
    <row r="59">
      <c r="E59" s="13">
        <v>46113.0</v>
      </c>
      <c r="F59" s="9">
        <v>395.55</v>
      </c>
      <c r="G59" s="9">
        <v>20.03</v>
      </c>
      <c r="H59" s="12">
        <f t="shared" si="17"/>
        <v>375.52</v>
      </c>
      <c r="I59" s="12">
        <f t="shared" si="18"/>
        <v>16916.35</v>
      </c>
      <c r="J59" s="12">
        <f t="shared" si="19"/>
        <v>3083.65</v>
      </c>
      <c r="K59" s="10"/>
    </row>
    <row r="60">
      <c r="E60" s="8" t="s">
        <v>62</v>
      </c>
      <c r="F60" s="9">
        <v>395.55</v>
      </c>
      <c r="G60" s="9">
        <v>17.86</v>
      </c>
      <c r="H60" s="12">
        <f t="shared" si="17"/>
        <v>377.69</v>
      </c>
      <c r="I60" s="12">
        <f t="shared" si="18"/>
        <v>17294.04</v>
      </c>
      <c r="J60" s="12">
        <f t="shared" si="19"/>
        <v>2705.96</v>
      </c>
      <c r="K60" s="10"/>
    </row>
    <row r="61">
      <c r="E61" s="8" t="s">
        <v>63</v>
      </c>
      <c r="F61" s="9">
        <v>395.55</v>
      </c>
      <c r="G61" s="9">
        <v>15.67</v>
      </c>
      <c r="H61" s="12">
        <f t="shared" si="17"/>
        <v>379.88</v>
      </c>
      <c r="I61" s="12">
        <f t="shared" si="18"/>
        <v>17673.92</v>
      </c>
      <c r="J61" s="12">
        <f t="shared" si="19"/>
        <v>2326.08</v>
      </c>
      <c r="K61" s="10"/>
    </row>
    <row r="62">
      <c r="E62" s="8" t="s">
        <v>64</v>
      </c>
      <c r="F62" s="9">
        <v>395.55</v>
      </c>
      <c r="G62" s="9">
        <v>13.47</v>
      </c>
      <c r="H62" s="12">
        <f t="shared" si="17"/>
        <v>382.08</v>
      </c>
      <c r="I62" s="12">
        <f t="shared" si="18"/>
        <v>18056</v>
      </c>
      <c r="J62" s="12">
        <f t="shared" si="19"/>
        <v>1944</v>
      </c>
      <c r="K62" s="10"/>
    </row>
    <row r="63">
      <c r="E63" s="8" t="s">
        <v>65</v>
      </c>
      <c r="F63" s="9">
        <v>395.55</v>
      </c>
      <c r="G63" s="9">
        <v>11.26</v>
      </c>
      <c r="H63" s="12">
        <f t="shared" si="17"/>
        <v>384.29</v>
      </c>
      <c r="I63" s="12">
        <f t="shared" si="18"/>
        <v>18440.29</v>
      </c>
      <c r="J63" s="12">
        <f t="shared" si="19"/>
        <v>1559.71</v>
      </c>
      <c r="K63" s="10"/>
    </row>
    <row r="64">
      <c r="E64" s="8" t="s">
        <v>66</v>
      </c>
      <c r="F64" s="9">
        <v>395.55</v>
      </c>
      <c r="G64" s="9">
        <v>9.03</v>
      </c>
      <c r="H64" s="12">
        <f t="shared" si="17"/>
        <v>386.52</v>
      </c>
      <c r="I64" s="12">
        <f t="shared" si="18"/>
        <v>18826.81</v>
      </c>
      <c r="J64" s="12">
        <f t="shared" si="19"/>
        <v>1173.19</v>
      </c>
      <c r="K64" s="10"/>
    </row>
    <row r="65">
      <c r="E65" s="13">
        <v>46296.0</v>
      </c>
      <c r="F65" s="9">
        <v>395.55</v>
      </c>
      <c r="G65" s="9">
        <v>6.79</v>
      </c>
      <c r="H65" s="12">
        <f t="shared" si="17"/>
        <v>388.76</v>
      </c>
      <c r="I65" s="12">
        <f t="shared" si="18"/>
        <v>19215.57</v>
      </c>
      <c r="J65" s="12">
        <f t="shared" si="19"/>
        <v>784.43</v>
      </c>
      <c r="K65" s="10"/>
    </row>
    <row r="66">
      <c r="E66" s="8" t="s">
        <v>67</v>
      </c>
      <c r="F66" s="9">
        <v>395.55</v>
      </c>
      <c r="G66" s="9">
        <v>4.54</v>
      </c>
      <c r="H66" s="12">
        <f t="shared" si="17"/>
        <v>391.01</v>
      </c>
      <c r="I66" s="12">
        <f t="shared" si="18"/>
        <v>19606.58</v>
      </c>
      <c r="J66" s="12">
        <f t="shared" si="19"/>
        <v>393.42</v>
      </c>
      <c r="K66" s="10"/>
    </row>
    <row r="67">
      <c r="E67" s="8" t="s">
        <v>68</v>
      </c>
      <c r="F67" s="9">
        <v>395.55</v>
      </c>
      <c r="G67" s="9">
        <v>2.28</v>
      </c>
      <c r="H67" s="12">
        <f t="shared" si="17"/>
        <v>393.27</v>
      </c>
      <c r="I67" s="9">
        <v>20000.0</v>
      </c>
      <c r="J67" s="9">
        <v>0.0</v>
      </c>
      <c r="K67" s="10"/>
    </row>
    <row r="68">
      <c r="E68" s="19" t="s">
        <v>69</v>
      </c>
      <c r="F68" s="20">
        <f t="shared" ref="F68:H68" si="20">SUM(F56:F67)</f>
        <v>4746.6</v>
      </c>
      <c r="G68" s="20">
        <f t="shared" si="20"/>
        <v>173.96</v>
      </c>
      <c r="H68" s="20">
        <f t="shared" si="20"/>
        <v>4572.64</v>
      </c>
      <c r="I68" s="20"/>
      <c r="J68" s="20"/>
      <c r="K68" s="21">
        <f>G68+K55</f>
        <v>3733.15</v>
      </c>
    </row>
  </sheetData>
  <mergeCells count="6">
    <mergeCell ref="A1:A77"/>
    <mergeCell ref="B9:D85"/>
    <mergeCell ref="E69:K102"/>
    <mergeCell ref="L1:L78"/>
    <mergeCell ref="B1:K1"/>
    <mergeCell ref="D2:D8"/>
  </mergeCells>
  <printOptions gridLines="1" horizontalCentered="1"/>
  <pageMargins bottom="0.75" footer="0.0" header="0.0" left="0.7" right="0.7" top="0.75"/>
  <pageSetup fitToHeight="0" cellComments="atEnd" orientation="portrait" pageOrder="overThenDown" paperHeight="13.779527559055117in" paperWidth="13in"/>
  <drawing r:id="rId1"/>
</worksheet>
</file>