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60" windowHeight="126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<sst xmlns="http://schemas.openxmlformats.org/spreadsheetml/2006/main" count="5">
  <si>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測定値</t>
  </si>
  <si>
    <t>算出値</t>
  </si>
  <si>
    <t>in</t>
  </si>
  <si>
    <t>kPa</t>
  </si>
  <si>
    <t>psi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</si>
</sst>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0" applyFont="1" applyBorder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tabSelected="1" workbookViewId="0">
      <selection activeCell="G5" sqref="G5"/>
    </sheetView>
  </sheetViews>
  <sheetFormatPr defaultColWidth="9.02654867256637" defaultRowHeight="12.75"/>
  <cols>
    <col min="1" max="1" width="5.05309734513274" customWidth="1"/>
    <col min="2" max="2" width="4.72566371681416" customWidth="1"/>
    <col min="3" max="5" width="4.92035398230088" customWidth="1"/>
    <col min="6" max="6" width="2.46017699115044" customWidth="1"/>
    <col min="8" max="8" width="12.7964601769912"/>
    <col min="9" max="10" width="13.858407079646"/>
  </cols>
  <sheetData>
    <row r="1" spans="1:9">
      <c r="A1" s="1" t="s">
        <v>0</v>
      </c>
      <c r="B1" s="2"/>
      <c r="C1" s="2"/>
      <c r="D1" s="1" t="s">
        <v>1</v>
      </c>
      <c r="E1" s="2"/>
      <c r="G1" s="3">
        <v>102</v>
      </c>
      <c r="H1" s="3">
        <v>0.1638</v>
      </c>
      <c r="I1" s="3">
        <v>1727</v>
      </c>
    </row>
    <row r="2" spans="1:9">
      <c r="A2" s="4" t="s">
        <v>2</v>
      </c>
      <c r="B2" s="4" t="s">
        <v>3</v>
      </c>
      <c r="C2" s="4" t="s">
        <v>4</v>
      </c>
      <c r="D2" s="4" t="s">
        <v>4</v>
      </c>
      <c r="E2" s="4" t="s">
        <v>3</v>
      </c>
      <c r="G2" s="5">
        <v>102</v>
      </c>
      <c r="H2" s="5">
        <v>0.1798</v>
      </c>
      <c r="I2" s="5">
        <f>H8</f>
        <v>1535.03893214683</v>
      </c>
    </row>
    <row r="3" spans="1:10">
      <c r="A3" s="6">
        <v>254</v>
      </c>
      <c r="B3" s="6">
        <v>-40</v>
      </c>
      <c r="C3" s="6">
        <f>B3/6.895</f>
        <v>-5.80130529369108</v>
      </c>
      <c r="D3" s="6">
        <f>J3</f>
        <v>-6.89655172413793</v>
      </c>
      <c r="E3" s="6">
        <f>D3*6.895</f>
        <v>-47.551724137931</v>
      </c>
      <c r="G3" s="7">
        <f>A3-G$2</f>
        <v>152</v>
      </c>
      <c r="H3" s="7">
        <f>G3/H$2</f>
        <v>845.383759733037</v>
      </c>
      <c r="I3" s="7">
        <f>H3-I$2</f>
        <v>-689.655172413793</v>
      </c>
      <c r="J3" s="7">
        <f>I3*0.01</f>
        <v>-6.89655172413793</v>
      </c>
    </row>
    <row r="4" spans="1:10">
      <c r="A4" s="6">
        <v>283</v>
      </c>
      <c r="B4" s="6">
        <v>-30</v>
      </c>
      <c r="C4" s="6">
        <f>B4/6.895</f>
        <v>-4.35097897026831</v>
      </c>
      <c r="D4" s="6">
        <f>J4</f>
        <v>-5.28364849833148</v>
      </c>
      <c r="E4" s="6">
        <f>D4*6.895</f>
        <v>-36.4307563959956</v>
      </c>
      <c r="G4" s="7">
        <f>A4-G$2</f>
        <v>181</v>
      </c>
      <c r="H4" s="7">
        <f>G4/H$2</f>
        <v>1006.67408231368</v>
      </c>
      <c r="I4" s="7">
        <f>H4-I$2</f>
        <v>-528.364849833148</v>
      </c>
      <c r="J4" s="7">
        <f>I4*0.01</f>
        <v>-5.28364849833148</v>
      </c>
    </row>
    <row r="5" spans="1:10">
      <c r="A5" s="6">
        <v>311</v>
      </c>
      <c r="B5" s="6">
        <v>-20</v>
      </c>
      <c r="C5" s="6">
        <f>B5/6.895</f>
        <v>-2.90065264684554</v>
      </c>
      <c r="D5" s="6">
        <f>J5</f>
        <v>-3.72636262513904</v>
      </c>
      <c r="E5" s="6">
        <f>D5*6.895</f>
        <v>-25.6932703003337</v>
      </c>
      <c r="G5" s="7">
        <f>A5-G$2</f>
        <v>209</v>
      </c>
      <c r="H5" s="7">
        <f>G5/H$2</f>
        <v>1162.40266963293</v>
      </c>
      <c r="I5" s="7">
        <f>H5-I$2</f>
        <v>-372.636262513904</v>
      </c>
      <c r="J5" s="7">
        <f>I5*0.01</f>
        <v>-3.72636262513904</v>
      </c>
    </row>
    <row r="6" spans="1:10">
      <c r="A6" s="6">
        <v>339</v>
      </c>
      <c r="B6" s="6">
        <v>-10</v>
      </c>
      <c r="C6" s="6">
        <f>B6/6.895</f>
        <v>-1.45032632342277</v>
      </c>
      <c r="D6" s="6">
        <f>J6</f>
        <v>-2.16907675194661</v>
      </c>
      <c r="E6" s="6">
        <f>D6*6.895</f>
        <v>-14.9557842046719</v>
      </c>
      <c r="G6" s="7">
        <f>A6-G$2</f>
        <v>237</v>
      </c>
      <c r="H6" s="7">
        <f>G6/H$2</f>
        <v>1318.13125695217</v>
      </c>
      <c r="I6" s="7">
        <f>H6-I$2</f>
        <v>-216.907675194661</v>
      </c>
      <c r="J6" s="7">
        <f>I6*0.01</f>
        <v>-2.16907675194661</v>
      </c>
    </row>
    <row r="7" spans="1:10">
      <c r="A7" s="6">
        <v>354</v>
      </c>
      <c r="B7" s="6">
        <v>-5</v>
      </c>
      <c r="C7" s="6">
        <f>B7/6.895</f>
        <v>-0.725163161711385</v>
      </c>
      <c r="D7" s="6">
        <f>J7</f>
        <v>-1.33481646273637</v>
      </c>
      <c r="E7" s="6">
        <f>D7*6.895</f>
        <v>-9.20355951056729</v>
      </c>
      <c r="G7" s="7">
        <f>A7-G$2</f>
        <v>252</v>
      </c>
      <c r="H7" s="7">
        <f>G7/H$2</f>
        <v>1401.55728587319</v>
      </c>
      <c r="I7" s="7">
        <f>H7-I$2</f>
        <v>-133.481646273637</v>
      </c>
      <c r="J7" s="7">
        <f>I7*0.01</f>
        <v>-1.33481646273637</v>
      </c>
    </row>
    <row r="8" spans="1:10">
      <c r="A8" s="6">
        <v>378</v>
      </c>
      <c r="B8" s="6">
        <v>0</v>
      </c>
      <c r="C8" s="6">
        <f>B8/6.895</f>
        <v>0</v>
      </c>
      <c r="D8" s="6">
        <f>J8</f>
        <v>0</v>
      </c>
      <c r="E8" s="6">
        <f>D8*6.895</f>
        <v>0</v>
      </c>
      <c r="G8" s="7">
        <f>A8-G$2</f>
        <v>276</v>
      </c>
      <c r="H8" s="7">
        <f>G8/H$2</f>
        <v>1535.03893214683</v>
      </c>
      <c r="I8" s="7">
        <f>H8-I$2</f>
        <v>0</v>
      </c>
      <c r="J8" s="7">
        <f>I8*0.01</f>
        <v>0</v>
      </c>
    </row>
    <row r="9" spans="1:10">
      <c r="A9" s="6">
        <v>396</v>
      </c>
      <c r="B9" s="6">
        <v>10</v>
      </c>
      <c r="C9" s="6">
        <f>B9/6.895</f>
        <v>1.45032632342277</v>
      </c>
      <c r="D9" s="6">
        <f>J9</f>
        <v>1.00111234705228</v>
      </c>
      <c r="E9" s="6">
        <f>D9*6.895</f>
        <v>6.90266963292548</v>
      </c>
      <c r="G9" s="7">
        <f>A9-G$2</f>
        <v>294</v>
      </c>
      <c r="H9" s="7">
        <f>G9/H$2</f>
        <v>1635.15016685206</v>
      </c>
      <c r="I9" s="7">
        <f>H9-I$2</f>
        <v>100.111234705228</v>
      </c>
      <c r="J9" s="7">
        <f>I9*0.01</f>
        <v>1.00111234705228</v>
      </c>
    </row>
    <row r="10" spans="1:10">
      <c r="A10" s="6">
        <v>426</v>
      </c>
      <c r="B10" s="6">
        <v>20</v>
      </c>
      <c r="C10" s="6">
        <f>B10/6.895</f>
        <v>2.90065264684554</v>
      </c>
      <c r="D10" s="6">
        <f>J10</f>
        <v>2.66963292547275</v>
      </c>
      <c r="E10" s="6">
        <f>D10*6.895</f>
        <v>18.4071190211346</v>
      </c>
      <c r="G10" s="7">
        <f>A10-G$2</f>
        <v>324</v>
      </c>
      <c r="H10" s="7">
        <f>G10/H$2</f>
        <v>1802.0022246941</v>
      </c>
      <c r="I10" s="7">
        <f>H10-I$2</f>
        <v>266.963292547275</v>
      </c>
      <c r="J10" s="7">
        <f>I10*0.01</f>
        <v>2.66963292547275</v>
      </c>
    </row>
    <row r="11" spans="1:10">
      <c r="A11" s="6">
        <v>450</v>
      </c>
      <c r="B11" s="6">
        <v>30</v>
      </c>
      <c r="C11" s="6">
        <f>B11/6.895</f>
        <v>4.35097897026831</v>
      </c>
      <c r="D11" s="6">
        <f>J11</f>
        <v>4.00444938820912</v>
      </c>
      <c r="E11" s="6">
        <f>D11*6.895</f>
        <v>27.6106785317019</v>
      </c>
      <c r="G11" s="7">
        <f>A11-G$2</f>
        <v>348</v>
      </c>
      <c r="H11" s="7">
        <f>G11/H$2</f>
        <v>1935.48387096774</v>
      </c>
      <c r="I11" s="7">
        <f>H11-I$2</f>
        <v>400.444938820912</v>
      </c>
      <c r="J11" s="7">
        <f>I11*0.01</f>
        <v>4.00444938820912</v>
      </c>
    </row>
    <row r="12" spans="1:10">
      <c r="A12" s="6">
        <v>481</v>
      </c>
      <c r="B12" s="6">
        <v>40</v>
      </c>
      <c r="C12" s="6">
        <f>B12/6.895</f>
        <v>5.80130529369108</v>
      </c>
      <c r="D12" s="6">
        <f>J12</f>
        <v>5.7285873192436</v>
      </c>
      <c r="E12" s="6">
        <f>D12*6.895</f>
        <v>39.4986095661846</v>
      </c>
      <c r="G12" s="7">
        <f>A12-G$2</f>
        <v>379</v>
      </c>
      <c r="H12" s="7">
        <f>G12/H$2</f>
        <v>2107.89766407119</v>
      </c>
      <c r="I12" s="7">
        <f>H12-I$2</f>
        <v>572.85873192436</v>
      </c>
      <c r="J12" s="7">
        <f>I12*0.01</f>
        <v>5.7285873192436</v>
      </c>
    </row>
    <row r="13" spans="1:10">
      <c r="A13" s="6">
        <v>509</v>
      </c>
      <c r="B13" s="6">
        <v>50</v>
      </c>
      <c r="C13" s="6">
        <f>B13/6.895</f>
        <v>7.25163161711385</v>
      </c>
      <c r="D13" s="6">
        <f>J13</f>
        <v>7.28587319243604</v>
      </c>
      <c r="E13" s="6">
        <f>D13*6.895</f>
        <v>50.2360956618465</v>
      </c>
      <c r="G13" s="7">
        <f>A13-G$2</f>
        <v>407</v>
      </c>
      <c r="H13" s="7">
        <f>G13/H$2</f>
        <v>2263.62625139043</v>
      </c>
      <c r="I13" s="7">
        <f>H13-I$2</f>
        <v>728.587319243604</v>
      </c>
      <c r="J13" s="7">
        <f>I13*0.01</f>
        <v>7.28587319243604</v>
      </c>
    </row>
    <row r="14" spans="1:10">
      <c r="A14" s="6">
        <v>532</v>
      </c>
      <c r="B14" s="6">
        <v>60</v>
      </c>
      <c r="C14" s="6">
        <f>B14/6.895</f>
        <v>8.70195794053662</v>
      </c>
      <c r="D14" s="6">
        <f>J14</f>
        <v>8.5650723025584</v>
      </c>
      <c r="E14" s="6">
        <f>D14*6.895</f>
        <v>59.0561735261402</v>
      </c>
      <c r="G14" s="7">
        <f>A14-G$2</f>
        <v>430</v>
      </c>
      <c r="H14" s="7">
        <f>G14/H$2</f>
        <v>2391.54616240267</v>
      </c>
      <c r="I14" s="7">
        <f>H14-I$2</f>
        <v>856.50723025584</v>
      </c>
      <c r="J14" s="7">
        <f>I14*0.01</f>
        <v>8.5650723025584</v>
      </c>
    </row>
  </sheetData>
  <sortState ref="A2:B8">
    <sortCondition ref="A2"/>
  </sortState>
  <mergeCells count="2">
    <mergeCell ref="A1:C1"/>
    <mergeCell ref="D1:E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2022-10-13T12:33:08Z</dcterms:created>
  <dcterms:modified xsi:type="dcterms:W3CDTF">2022-10-13T14:01:04Z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