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hanggunguniversity-my.sharepoint.com/personal/d000000398_cgu_edu_tw/Documents/教學資料/MOCC-Excel-2010/補充/工作表單的應用/"/>
    </mc:Choice>
  </mc:AlternateContent>
  <xr:revisionPtr revIDLastSave="440" documentId="11_ED7CDA8151D4AC522ED6396E6EAE233145E7A013" xr6:coauthVersionLast="45" xr6:coauthVersionMax="45" xr10:uidLastSave="{C570446E-A680-4075-B31E-0BD1BA9165BD}"/>
  <bookViews>
    <workbookView xWindow="-108" yWindow="-108" windowWidth="23256" windowHeight="14016" activeTab="3" xr2:uid="{00000000-000D-0000-FFFF-FFFF00000000}"/>
  </bookViews>
  <sheets>
    <sheet name="動態相片" sheetId="5" r:id="rId1"/>
    <sheet name="動態選單" sheetId="3" r:id="rId2"/>
    <sheet name="資料表" sheetId="6" r:id="rId3"/>
    <sheet name="一維相片" sheetId="10" r:id="rId4"/>
    <sheet name="二維相片" sheetId="7" r:id="rId5"/>
    <sheet name="二維相片縣市旗幟" sheetId="8" r:id="rId6"/>
    <sheet name="三維練習" sheetId="9" r:id="rId7"/>
  </sheets>
  <definedNames>
    <definedName name="menu">OFFSET(動態選單!$F$3,0,動態選單!$B$3,動態選單!$B$6,1)</definedName>
    <definedName name="photo2">INDEX(動態相片!$A$1:$E$1,動態相片!$B$17)</definedName>
    <definedName name="pic">INDEX(動態相片!$1:$1,MATCH(動態相片!$C$10,動態相片!$2:$2,0))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8" i="5" l="1" a="1"/>
  <c r="E28" i="5" s="1"/>
  <c r="B6" i="3" l="1"/>
  <c r="M5" i="9"/>
  <c r="M6" i="9"/>
  <c r="N5" i="9"/>
  <c r="O5" i="9"/>
  <c r="N6" i="9"/>
  <c r="O6" i="9"/>
  <c r="O4" i="9"/>
  <c r="N4" i="9"/>
  <c r="I4" i="9"/>
  <c r="H5" i="9"/>
  <c r="H6" i="9"/>
  <c r="I5" i="9"/>
  <c r="J5" i="9"/>
  <c r="I6" i="9"/>
  <c r="J6" i="9"/>
  <c r="J4" i="9"/>
  <c r="C5" i="9"/>
  <c r="C6" i="9"/>
  <c r="D5" i="9"/>
  <c r="E5" i="9"/>
  <c r="D6" i="9"/>
  <c r="E6" i="9"/>
  <c r="E4" i="9"/>
  <c r="D4" i="9"/>
  <c r="C3" i="6" l="1"/>
  <c r="C4" i="6"/>
  <c r="C5" i="6"/>
  <c r="C6" i="6"/>
  <c r="C2" i="6"/>
  <c r="E3" i="6"/>
  <c r="E4" i="6"/>
  <c r="E5" i="6"/>
  <c r="E6" i="6"/>
  <c r="E2" i="6"/>
  <c r="E29" i="5" l="1" a="1"/>
  <c r="E29" i="5" s="1"/>
  <c r="E27" i="5" a="1"/>
  <c r="E27" i="5" s="1"/>
  <c r="L2" i="3"/>
  <c r="J15" i="3"/>
  <c r="J16" i="3"/>
  <c r="M2" i="3"/>
  <c r="K16" i="3"/>
  <c r="E10" i="5" l="1"/>
  <c r="C17" i="5"/>
  <c r="L3" i="3"/>
  <c r="M3" i="3"/>
  <c r="K15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<sst xmlns="http://schemas.openxmlformats.org/spreadsheetml/2006/main" count="200" uniqueCount="154">
  <si>
    <t>陳玉玲</t>
    <phoneticPr fontId="4" type="noConversion"/>
  </si>
  <si>
    <t>林向宏</t>
    <phoneticPr fontId="4" type="noConversion"/>
  </si>
  <si>
    <t>萬衛華</t>
    <phoneticPr fontId="4" type="noConversion"/>
  </si>
  <si>
    <t>陳國清</t>
    <phoneticPr fontId="4" type="noConversion"/>
  </si>
  <si>
    <t>陳建志</t>
    <phoneticPr fontId="4" type="noConversion"/>
  </si>
  <si>
    <t>奶茶</t>
  </si>
  <si>
    <t>冰沙</t>
  </si>
  <si>
    <t>藍山</t>
    <phoneticPr fontId="1" type="noConversion"/>
  </si>
  <si>
    <t>摩卡</t>
    <phoneticPr fontId="1" type="noConversion"/>
  </si>
  <si>
    <t>維也納</t>
    <phoneticPr fontId="1" type="noConversion"/>
  </si>
  <si>
    <t>美式</t>
    <phoneticPr fontId="1" type="noConversion"/>
  </si>
  <si>
    <t>珍珠</t>
    <phoneticPr fontId="1" type="noConversion"/>
  </si>
  <si>
    <t>蒟蒻</t>
    <phoneticPr fontId="1" type="noConversion"/>
  </si>
  <si>
    <t>芒果</t>
    <phoneticPr fontId="1" type="noConversion"/>
  </si>
  <si>
    <t>草莓</t>
    <phoneticPr fontId="1" type="noConversion"/>
  </si>
  <si>
    <t>綜合</t>
    <phoneticPr fontId="1" type="noConversion"/>
  </si>
  <si>
    <t>咖啡</t>
    <phoneticPr fontId="1" type="noConversion"/>
  </si>
  <si>
    <t>計算相對飲料的個數</t>
    <phoneticPr fontId="1" type="noConversion"/>
  </si>
  <si>
    <t>COUNTA(OFFSET(F3,0,B3,4,1))</t>
  </si>
  <si>
    <t>reference</t>
    <phoneticPr fontId="1" type="noConversion"/>
  </si>
  <si>
    <t>rows</t>
    <phoneticPr fontId="1" type="noConversion"/>
  </si>
  <si>
    <t>cols</t>
    <phoneticPr fontId="1" type="noConversion"/>
  </si>
  <si>
    <t>height</t>
    <phoneticPr fontId="1" type="noConversion"/>
  </si>
  <si>
    <t>width</t>
    <phoneticPr fontId="1" type="noConversion"/>
  </si>
  <si>
    <t>OFFSET</t>
    <phoneticPr fontId="1" type="noConversion"/>
  </si>
  <si>
    <t>咖啡</t>
  </si>
  <si>
    <t>起始位置</t>
    <phoneticPr fontId="1" type="noConversion"/>
  </si>
  <si>
    <t>幾列</t>
    <phoneticPr fontId="1" type="noConversion"/>
  </si>
  <si>
    <t>幾欄</t>
    <phoneticPr fontId="1" type="noConversion"/>
  </si>
  <si>
    <t>列高</t>
    <phoneticPr fontId="1" type="noConversion"/>
  </si>
  <si>
    <t>需要幾</t>
    <phoneticPr fontId="1" type="noConversion"/>
  </si>
  <si>
    <t>欄寬</t>
    <phoneticPr fontId="1" type="noConversion"/>
  </si>
  <si>
    <t>移動</t>
    <phoneticPr fontId="1" type="noConversion"/>
  </si>
  <si>
    <t>擇一使用</t>
    <phoneticPr fontId="1" type="noConversion"/>
  </si>
  <si>
    <t>以上題為例</t>
  </si>
  <si>
    <r>
      <rPr>
        <sz val="12"/>
        <color rgb="FFC00000"/>
        <rFont val="新細明體"/>
        <family val="1"/>
        <charset val="136"/>
        <scheme val="minor"/>
      </rPr>
      <t>選項按鈕</t>
    </r>
    <r>
      <rPr>
        <sz val="12"/>
        <rFont val="新細明體"/>
        <family val="1"/>
        <charset val="136"/>
        <scheme val="minor"/>
      </rPr>
      <t>會改變</t>
    </r>
    <r>
      <rPr>
        <sz val="12"/>
        <color rgb="FFC00000"/>
        <rFont val="新細明體"/>
        <family val="1"/>
        <charset val="136"/>
        <scheme val="minor"/>
      </rPr>
      <t>下拉式選單</t>
    </r>
    <r>
      <rPr>
        <sz val="12"/>
        <color theme="1"/>
        <rFont val="新細明體"/>
        <family val="2"/>
        <charset val="136"/>
        <scheme val="minor"/>
      </rPr>
      <t>的內容</t>
    </r>
    <phoneticPr fontId="1" type="noConversion"/>
  </si>
  <si>
    <t>輸入範圍</t>
    <phoneticPr fontId="1" type="noConversion"/>
  </si>
  <si>
    <t>Step 1</t>
    <phoneticPr fontId="1" type="noConversion"/>
  </si>
  <si>
    <t>Step 2</t>
    <phoneticPr fontId="1" type="noConversion"/>
  </si>
  <si>
    <t>Step 3</t>
    <phoneticPr fontId="1" type="noConversion"/>
  </si>
  <si>
    <t>Step 4</t>
    <phoneticPr fontId="1" type="noConversion"/>
  </si>
  <si>
    <t>使用資料驗證清單</t>
    <phoneticPr fontId="1" type="noConversion"/>
  </si>
  <si>
    <t>方法一(indexe &amp; match)</t>
    <phoneticPr fontId="1" type="noConversion"/>
  </si>
  <si>
    <t>方法二(index)</t>
    <phoneticPr fontId="1" type="noConversion"/>
  </si>
  <si>
    <r>
      <t>menu=OFFSET(動態選單!$F$3,0,動態選單!$B$3,</t>
    </r>
    <r>
      <rPr>
        <sz val="12"/>
        <color rgb="FF00B050"/>
        <rFont val="新細明體"/>
        <family val="1"/>
        <charset val="136"/>
        <scheme val="minor"/>
      </rPr>
      <t>動態選單!$B$6</t>
    </r>
    <r>
      <rPr>
        <sz val="12"/>
        <color theme="1"/>
        <rFont val="新細明體"/>
        <family val="2"/>
        <charset val="136"/>
        <scheme val="minor"/>
      </rPr>
      <t>,1)</t>
    </r>
    <phoneticPr fontId="1" type="noConversion"/>
  </si>
  <si>
    <t>公式/名稱管理員/新增</t>
    <phoneticPr fontId="1" type="noConversion"/>
  </si>
  <si>
    <t>設定 下拉式方塊 的 "輸入範圍" 與 "儲存格連結"</t>
    <phoneticPr fontId="1" type="noConversion"/>
  </si>
  <si>
    <r>
      <t>也可用</t>
    </r>
    <r>
      <rPr>
        <sz val="12"/>
        <color rgb="FFFF0000"/>
        <rFont val="新細明體"/>
        <family val="1"/>
        <charset val="136"/>
        <scheme val="minor"/>
      </rPr>
      <t>下拉式方塊</t>
    </r>
    <r>
      <rPr>
        <sz val="12"/>
        <rFont val="新細明體"/>
        <family val="1"/>
        <charset val="136"/>
        <scheme val="minor"/>
      </rPr>
      <t>或</t>
    </r>
    <r>
      <rPr>
        <sz val="12"/>
        <color rgb="FFFF0000"/>
        <rFont val="新細明體"/>
        <family val="1"/>
        <charset val="136"/>
        <scheme val="minor"/>
      </rPr>
      <t>清單方塊</t>
    </r>
    <r>
      <rPr>
        <sz val="12"/>
        <color theme="1"/>
        <rFont val="新細明體"/>
        <family val="2"/>
        <charset val="136"/>
        <scheme val="minor"/>
      </rPr>
      <t>取代上面的</t>
    </r>
    <r>
      <rPr>
        <sz val="12"/>
        <color rgb="FFFF0000"/>
        <rFont val="新細明體"/>
        <family val="1"/>
        <charset val="136"/>
        <scheme val="minor"/>
      </rPr>
      <t>選項按鈕</t>
    </r>
    <phoneticPr fontId="1" type="noConversion"/>
  </si>
  <si>
    <r>
      <rPr>
        <sz val="12"/>
        <color theme="1"/>
        <rFont val="新細明體"/>
        <family val="1"/>
        <charset val="136"/>
      </rPr>
      <t>建立</t>
    </r>
    <r>
      <rPr>
        <sz val="12"/>
        <color theme="1"/>
        <rFont val="Calibri"/>
        <family val="2"/>
      </rPr>
      <t>A1:E2</t>
    </r>
    <r>
      <rPr>
        <sz val="12"/>
        <color theme="1"/>
        <rFont val="新細明體"/>
        <family val="1"/>
        <charset val="136"/>
      </rPr>
      <t>的相關內容，相片大小必須比儲存格還小一點</t>
    </r>
    <phoneticPr fontId="1" type="noConversion"/>
  </si>
  <si>
    <t>pic=INDEX(動態相片!$1:$1,MATCH(動態相片!$C$10,動態相片!$2:$2,0))</t>
    <phoneticPr fontId="1" type="noConversion"/>
  </si>
  <si>
    <t>photo2=INDEX(動態相片!$A$1:$E$1,動態相片!$B$17)</t>
    <phoneticPr fontId="1" type="noConversion"/>
  </si>
  <si>
    <r>
      <t>使用match</t>
    </r>
    <r>
      <rPr>
        <sz val="10"/>
        <color theme="1"/>
        <rFont val="Wingdings"/>
        <charset val="2"/>
      </rPr>
      <t>è</t>
    </r>
    <phoneticPr fontId="1" type="noConversion"/>
  </si>
  <si>
    <t>步驟：</t>
    <phoneticPr fontId="1" type="noConversion"/>
  </si>
  <si>
    <t xml:space="preserve">   來找到姓名的所在位置(如 E10)，這個數值給INDEX即可得到相對應的相片位置</t>
    <phoneticPr fontId="1" type="noConversion"/>
  </si>
  <si>
    <r>
      <rPr>
        <sz val="12"/>
        <color theme="1"/>
        <rFont val="新細明體"/>
        <family val="1"/>
        <charset val="136"/>
      </rPr>
      <t>選取要貼上的位置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可以在不同的工作表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</rPr>
      <t>，使用</t>
    </r>
    <r>
      <rPr>
        <sz val="12"/>
        <color theme="1"/>
        <rFont val="Calibri"/>
        <family val="2"/>
      </rPr>
      <t xml:space="preserve"> "</t>
    </r>
    <r>
      <rPr>
        <sz val="12"/>
        <color theme="1"/>
        <rFont val="新細明體"/>
        <family val="1"/>
        <charset val="136"/>
      </rPr>
      <t>貼上圖片連結</t>
    </r>
    <r>
      <rPr>
        <sz val="12"/>
        <color theme="1"/>
        <rFont val="Calibri"/>
        <family val="2"/>
      </rPr>
      <t>"</t>
    </r>
    <phoneticPr fontId="1" type="noConversion"/>
  </si>
  <si>
    <r>
      <t xml:space="preserve">依照你使用的下拉式選單來決定 </t>
    </r>
    <r>
      <rPr>
        <sz val="12"/>
        <color rgb="FFFF0000"/>
        <rFont val="新細明體"/>
        <family val="1"/>
        <charset val="136"/>
      </rPr>
      <t xml:space="preserve">定義名稱 </t>
    </r>
    <r>
      <rPr>
        <sz val="12"/>
        <rFont val="新細明體"/>
        <family val="1"/>
        <charset val="136"/>
      </rPr>
      <t>所使用函數的寫法</t>
    </r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</si>
  <si>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 xml:space="preserve">* </t>
    </r>
    <r>
      <rPr>
        <sz val="12"/>
        <color theme="1"/>
        <rFont val="新細明體"/>
        <family val="2"/>
        <charset val="136"/>
        <scheme val="minor"/>
      </rPr>
      <t>如果使用 "</t>
    </r>
    <r>
      <rPr>
        <sz val="12"/>
        <color rgb="FFFF0000"/>
        <rFont val="新細明體"/>
        <family val="1"/>
        <charset val="136"/>
        <scheme val="minor"/>
      </rPr>
      <t>資料驗證</t>
    </r>
    <r>
      <rPr>
        <sz val="12"/>
        <color theme="1"/>
        <rFont val="新細明體"/>
        <family val="2"/>
        <charset val="136"/>
        <scheme val="minor"/>
      </rPr>
      <t xml:space="preserve">"的清單當成選項的來源，則使用 </t>
    </r>
    <r>
      <rPr>
        <sz val="12"/>
        <color rgb="FFFF0000"/>
        <rFont val="新細明體"/>
        <family val="1"/>
        <charset val="136"/>
        <scheme val="minor"/>
      </rPr>
      <t>方法一</t>
    </r>
    <r>
      <rPr>
        <sz val="12"/>
        <color rgb="FFFF0000"/>
        <rFont val="新細明體"/>
        <family val="2"/>
        <charset val="136"/>
        <scheme val="minor"/>
      </rPr>
      <t>(pic)</t>
    </r>
    <r>
      <rPr>
        <sz val="12"/>
        <color theme="1"/>
        <rFont val="新細明體"/>
        <family val="2"/>
        <charset val="136"/>
        <scheme val="minor"/>
      </rPr>
      <t>，因為你需要用MATCH</t>
    </r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</si>
  <si>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 xml:space="preserve">* </t>
    </r>
    <r>
      <rPr>
        <sz val="12"/>
        <color theme="1"/>
        <rFont val="新細明體"/>
        <family val="2"/>
        <charset val="136"/>
        <scheme val="minor"/>
      </rPr>
      <t>若使用 "</t>
    </r>
    <r>
      <rPr>
        <sz val="12"/>
        <color rgb="FFFF0000"/>
        <rFont val="新細明體"/>
        <family val="1"/>
        <charset val="136"/>
        <scheme val="minor"/>
      </rPr>
      <t>表單控制項</t>
    </r>
    <r>
      <rPr>
        <sz val="12"/>
        <color theme="1"/>
        <rFont val="新細明體"/>
        <family val="2"/>
        <charset val="136"/>
        <scheme val="minor"/>
      </rPr>
      <t>"，則使用</t>
    </r>
    <r>
      <rPr>
        <sz val="12"/>
        <color rgb="FFFF0000"/>
        <rFont val="新細明體"/>
        <family val="1"/>
        <charset val="136"/>
        <scheme val="minor"/>
      </rPr>
      <t>方法二</t>
    </r>
    <r>
      <rPr>
        <sz val="12"/>
        <color rgb="FFFF0000"/>
        <rFont val="新細明體"/>
        <family val="2"/>
        <charset val="136"/>
        <scheme val="minor"/>
      </rPr>
      <t>(photo2)</t>
    </r>
    <r>
      <rPr>
        <sz val="12"/>
        <color theme="1"/>
        <rFont val="新細明體"/>
        <family val="2"/>
        <charset val="136"/>
        <scheme val="minor"/>
      </rPr>
      <t>，因為選項結果已經是個數值</t>
    </r>
    <phoneticPr fontId="1" type="noConversion"/>
  </si>
  <si>
    <t xml:space="preserve">選項按鈕 </t>
  </si>
  <si>
    <t>下拉式方塊</t>
  </si>
  <si>
    <r>
      <t>選取步驟</t>
    </r>
    <r>
      <rPr>
        <sz val="12"/>
        <color theme="1"/>
        <rFont val="Calibri"/>
        <family val="2"/>
      </rPr>
      <t>4</t>
    </r>
    <r>
      <rPr>
        <sz val="12"/>
        <color theme="1"/>
        <rFont val="新細明體"/>
        <family val="1"/>
        <charset val="136"/>
      </rPr>
      <t>所貼上的圖片，將資料編輯列上的</t>
    </r>
    <r>
      <rPr>
        <sz val="12"/>
        <color theme="1"/>
        <rFont val="Calibri"/>
        <family val="2"/>
      </rPr>
      <t xml:space="preserve">$F$1 </t>
    </r>
    <r>
      <rPr>
        <sz val="12"/>
        <color theme="1"/>
        <rFont val="新細明體"/>
        <family val="1"/>
        <charset val="136"/>
      </rPr>
      <t>改成</t>
    </r>
    <r>
      <rPr>
        <sz val="12"/>
        <color rgb="FFFF0000"/>
        <rFont val="Calibri"/>
        <family val="2"/>
      </rPr>
      <t xml:space="preserve"> = pic</t>
    </r>
    <r>
      <rPr>
        <sz val="12"/>
        <rFont val="Calibri"/>
        <family val="2"/>
      </rPr>
      <t xml:space="preserve"> </t>
    </r>
    <r>
      <rPr>
        <sz val="12"/>
        <rFont val="新細明體"/>
        <family val="1"/>
        <charset val="136"/>
      </rPr>
      <t>或</t>
    </r>
    <r>
      <rPr>
        <sz val="12"/>
        <color rgb="FFFF0000"/>
        <rFont val="Calibri"/>
        <family val="2"/>
      </rPr>
      <t xml:space="preserve"> =photo2 (</t>
    </r>
    <r>
      <rPr>
        <sz val="12"/>
        <color rgb="FFFF0000"/>
        <rFont val="新細明體"/>
        <family val="1"/>
        <charset val="136"/>
      </rPr>
      <t>要有等號</t>
    </r>
    <r>
      <rPr>
        <sz val="12"/>
        <color rgb="FFFF0000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</si>
  <si>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2"/>
        <charset val="136"/>
      </rPr>
      <t>依你所定義的名稱</t>
    </r>
    <r>
      <rPr>
        <sz val="12"/>
        <color theme="1"/>
        <rFont val="新細明體"/>
        <family val="2"/>
        <charset val="136"/>
      </rPr>
      <t>，最後按下</t>
    </r>
    <r>
      <rPr>
        <sz val="12"/>
        <color theme="1"/>
        <rFont val="Calibri"/>
        <family val="2"/>
      </rPr>
      <t>Enter</t>
    </r>
    <phoneticPr fontId="1" type="noConversion"/>
  </si>
  <si>
    <r>
      <t>使用表單控制項/選項按鈕 or下拉式方塊 (</t>
    </r>
    <r>
      <rPr>
        <b/>
        <sz val="12"/>
        <color rgb="FFFF0000"/>
        <rFont val="新細明體"/>
        <family val="1"/>
        <charset val="136"/>
        <scheme val="minor"/>
      </rPr>
      <t>擇一</t>
    </r>
    <r>
      <rPr>
        <b/>
        <sz val="12"/>
        <color theme="9" tint="-0.249977111117893"/>
        <rFont val="新細明體"/>
        <family val="1"/>
        <charset val="136"/>
        <scheme val="minor"/>
      </rPr>
      <t>)</t>
    </r>
    <phoneticPr fontId="1" type="noConversion"/>
  </si>
  <si>
    <t>Name</t>
    <phoneticPr fontId="1" type="noConversion"/>
  </si>
  <si>
    <t>Photo</t>
    <phoneticPr fontId="1" type="noConversion"/>
  </si>
  <si>
    <t>電話</t>
    <phoneticPr fontId="1" type="noConversion"/>
  </si>
  <si>
    <t>地址</t>
    <phoneticPr fontId="1" type="noConversion"/>
  </si>
  <si>
    <t>生日</t>
    <phoneticPr fontId="1" type="noConversion"/>
  </si>
  <si>
    <t>星座</t>
    <phoneticPr fontId="1" type="noConversion"/>
  </si>
  <si>
    <t>$F$3</t>
    <phoneticPr fontId="1" type="noConversion"/>
  </si>
  <si>
    <r>
      <t>複製</t>
    </r>
    <r>
      <rPr>
        <sz val="12"/>
        <color rgb="FFFF0000"/>
        <rFont val="新細明體"/>
        <family val="1"/>
        <charset val="136"/>
      </rPr>
      <t>任一</t>
    </r>
    <r>
      <rPr>
        <sz val="12"/>
        <color theme="1"/>
        <rFont val="新細明體"/>
        <family val="1"/>
        <charset val="136"/>
      </rPr>
      <t>儲存格(例如 F1)，不是複製相片喔!</t>
    </r>
    <phoneticPr fontId="1" type="noConversion"/>
  </si>
  <si>
    <t>北部</t>
    <phoneticPr fontId="1" type="noConversion"/>
  </si>
  <si>
    <t>中部</t>
    <phoneticPr fontId="1" type="noConversion"/>
  </si>
  <si>
    <t>南部</t>
    <phoneticPr fontId="1" type="noConversion"/>
  </si>
  <si>
    <t>東部、離島</t>
    <phoneticPr fontId="1" type="noConversion"/>
  </si>
  <si>
    <t>基隆市</t>
    <phoneticPr fontId="1" type="noConversion"/>
  </si>
  <si>
    <t>苗栗縣</t>
    <phoneticPr fontId="1" type="noConversion"/>
  </si>
  <si>
    <t>嘉義市</t>
    <phoneticPr fontId="1" type="noConversion"/>
  </si>
  <si>
    <t>宜蘭縣</t>
    <phoneticPr fontId="1" type="noConversion"/>
  </si>
  <si>
    <t>台北市</t>
    <phoneticPr fontId="1" type="noConversion"/>
  </si>
  <si>
    <t>台中市</t>
    <phoneticPr fontId="1" type="noConversion"/>
  </si>
  <si>
    <t>嘉義縣</t>
    <phoneticPr fontId="1" type="noConversion"/>
  </si>
  <si>
    <t>花蓮縣</t>
    <phoneticPr fontId="1" type="noConversion"/>
  </si>
  <si>
    <t>新北市</t>
    <phoneticPr fontId="1" type="noConversion"/>
  </si>
  <si>
    <t>彰化縣</t>
    <phoneticPr fontId="1" type="noConversion"/>
  </si>
  <si>
    <t>台南市</t>
    <phoneticPr fontId="1" type="noConversion"/>
  </si>
  <si>
    <t>台東縣</t>
    <phoneticPr fontId="1" type="noConversion"/>
  </si>
  <si>
    <t>桃園市</t>
    <phoneticPr fontId="1" type="noConversion"/>
  </si>
  <si>
    <t>雲林縣</t>
    <phoneticPr fontId="1" type="noConversion"/>
  </si>
  <si>
    <t>高雄市</t>
    <phoneticPr fontId="1" type="noConversion"/>
  </si>
  <si>
    <t>澎湖縣</t>
    <phoneticPr fontId="1" type="noConversion"/>
  </si>
  <si>
    <t>新竹市</t>
    <phoneticPr fontId="1" type="noConversion"/>
  </si>
  <si>
    <t>南投縣</t>
    <phoneticPr fontId="1" type="noConversion"/>
  </si>
  <si>
    <t>屏東縣</t>
    <phoneticPr fontId="1" type="noConversion"/>
  </si>
  <si>
    <t>連江縣</t>
    <phoneticPr fontId="1" type="noConversion"/>
  </si>
  <si>
    <t>新竹縣</t>
    <phoneticPr fontId="1" type="noConversion"/>
  </si>
  <si>
    <t>金門縣</t>
    <phoneticPr fontId="1" type="noConversion"/>
  </si>
  <si>
    <t>計算該區域有幾個縣市</t>
    <phoneticPr fontId="1" type="noConversion"/>
  </si>
  <si>
    <t>貼到下面。</t>
    <phoneticPr fontId="1" type="noConversion"/>
  </si>
  <si>
    <t>指定下拉式選單輸入範圍來自city_list；連結儲存格(K9)</t>
    <phoneticPr fontId="1" type="noConversion"/>
  </si>
  <si>
    <t>指定下拉式選單輸入範圍(G2:G5)與連結儲存格(K2)</t>
    <phoneticPr fontId="1" type="noConversion"/>
  </si>
  <si>
    <t>定義由OFFSET所選取範圍的名稱為 city_list</t>
    <phoneticPr fontId="1" type="noConversion"/>
  </si>
  <si>
    <t>定義名稱 flag，使用INDEX參照到"縣市旗幟"中的範圍,</t>
    <phoneticPr fontId="1" type="noConversion"/>
  </si>
  <si>
    <t>用上面所的的數值為其列、欄的資料</t>
    <phoneticPr fontId="1" type="noConversion"/>
  </si>
  <si>
    <t>選取圖片，將資料編輯區中的名稱改為=flag</t>
    <phoneticPr fontId="1" type="noConversion"/>
  </si>
  <si>
    <t>複製[縣市旗幟]中，任一縣市的儲存格，以"連結的圖片"</t>
    <phoneticPr fontId="1" type="noConversion"/>
  </si>
  <si>
    <t>OFFSET(練習題!$A$3,0,練習題!$K$2,練習題!$K$4,1)</t>
    <phoneticPr fontId="1" type="noConversion"/>
  </si>
  <si>
    <t>INDEX(縣市旗幟!$B$3:$E$8,練習題!$K$9,練習題!$K$2)</t>
    <phoneticPr fontId="1" type="noConversion"/>
  </si>
  <si>
    <t>COUNTA(OFFSET(A3,0,K2,6,1))</t>
    <phoneticPr fontId="1" type="noConversion"/>
  </si>
  <si>
    <t>棒球</t>
    <phoneticPr fontId="1" type="noConversion"/>
  </si>
  <si>
    <t>籃球</t>
    <phoneticPr fontId="1" type="noConversion"/>
  </si>
  <si>
    <t>足球</t>
    <phoneticPr fontId="1" type="noConversion"/>
  </si>
  <si>
    <t>新人王</t>
    <phoneticPr fontId="1" type="noConversion"/>
  </si>
  <si>
    <t>得分王</t>
    <phoneticPr fontId="1" type="noConversion"/>
  </si>
  <si>
    <t>人氣王</t>
    <phoneticPr fontId="1" type="noConversion"/>
  </si>
  <si>
    <t>台灣</t>
    <phoneticPr fontId="1" type="noConversion"/>
  </si>
  <si>
    <t>日本</t>
    <phoneticPr fontId="1" type="noConversion"/>
  </si>
  <si>
    <t>美國</t>
    <phoneticPr fontId="1" type="noConversion"/>
  </si>
  <si>
    <t>國家</t>
    <phoneticPr fontId="1" type="noConversion"/>
  </si>
  <si>
    <t>球類</t>
    <phoneticPr fontId="1" type="noConversion"/>
  </si>
  <si>
    <t>獎項</t>
    <phoneticPr fontId="1" type="noConversion"/>
  </si>
  <si>
    <t>Setp 2</t>
    <phoneticPr fontId="1" type="noConversion"/>
  </si>
  <si>
    <t>定義名稱 photo</t>
    <phoneticPr fontId="1" type="noConversion"/>
  </si>
  <si>
    <t>a</t>
    <phoneticPr fontId="1" type="noConversion"/>
  </si>
  <si>
    <t>r</t>
    <phoneticPr fontId="1" type="noConversion"/>
  </si>
  <si>
    <t>c</t>
    <phoneticPr fontId="1" type="noConversion"/>
  </si>
  <si>
    <t>photo=index((  ,  ,  ),r,c,a)</t>
    <phoneticPr fontId="1" type="noConversion"/>
  </si>
  <si>
    <t>Setp 3</t>
    <phoneticPr fontId="1" type="noConversion"/>
  </si>
  <si>
    <t>複製放置相片的任一儲存格</t>
    <phoneticPr fontId="1" type="noConversion"/>
  </si>
  <si>
    <t>以選擇性貼上圖片連結</t>
    <phoneticPr fontId="1" type="noConversion"/>
  </si>
  <si>
    <t>Setp 4</t>
    <phoneticPr fontId="1" type="noConversion"/>
  </si>
  <si>
    <t>選擇Step3的圖片</t>
    <phoneticPr fontId="1" type="noConversion"/>
  </si>
  <si>
    <t>於資料編輯區內將名稱直接改為</t>
    <phoneticPr fontId="1" type="noConversion"/>
  </si>
  <si>
    <t>Step2中所定義的名稱</t>
    <phoneticPr fontId="1" type="noConversion"/>
  </si>
  <si>
    <r>
      <t>連結圖片的名稱不能直接使用公式，</t>
    </r>
    <r>
      <rPr>
        <b/>
        <sz val="12"/>
        <rFont val="新細明體"/>
        <family val="1"/>
        <charset val="136"/>
        <scheme val="minor"/>
      </rPr>
      <t>例如：=index(…)</t>
    </r>
    <phoneticPr fontId="1" type="noConversion"/>
  </si>
  <si>
    <t>重點</t>
    <phoneticPr fontId="1" type="noConversion"/>
  </si>
  <si>
    <r>
      <rPr>
        <b/>
        <sz val="12"/>
        <color rgb="FFFF0000"/>
        <rFont val="新細明體"/>
        <family val="1"/>
        <charset val="136"/>
        <scheme val="minor"/>
      </rPr>
      <t>但可使用定義過的名稱，</t>
    </r>
    <r>
      <rPr>
        <b/>
        <sz val="12"/>
        <color theme="1"/>
        <rFont val="新細明體"/>
        <family val="1"/>
        <charset val="136"/>
        <scheme val="minor"/>
      </rPr>
      <t>例如：=pic</t>
    </r>
    <phoneticPr fontId="1" type="noConversion"/>
  </si>
  <si>
    <t>陳玉玲</t>
  </si>
  <si>
    <t>台北市安延平街79號</t>
    <phoneticPr fontId="1" type="noConversion"/>
  </si>
  <si>
    <t>台中市安平路55號</t>
    <phoneticPr fontId="1" type="noConversion"/>
  </si>
  <si>
    <t xml:space="preserve">嘉義市北安路43號 </t>
    <phoneticPr fontId="1" type="noConversion"/>
  </si>
  <si>
    <t>台東市豐里村60號</t>
    <phoneticPr fontId="1" type="noConversion"/>
  </si>
  <si>
    <t>台南市中正路152號</t>
    <phoneticPr fontId="1" type="noConversion"/>
  </si>
  <si>
    <t>動態相片的建立步驟</t>
    <phoneticPr fontId="1" type="noConversion"/>
  </si>
  <si>
    <t>姓名</t>
    <phoneticPr fontId="1" type="noConversion"/>
  </si>
  <si>
    <t>在新的工作表中適當配置要顯示資料的欄位</t>
    <phoneticPr fontId="1" type="noConversion"/>
  </si>
  <si>
    <r>
      <t>使用</t>
    </r>
    <r>
      <rPr>
        <sz val="12"/>
        <color rgb="FFFF0000"/>
        <rFont val="新細明體"/>
        <family val="1"/>
        <charset val="136"/>
        <scheme val="minor"/>
      </rPr>
      <t>開發人員標籤</t>
    </r>
    <r>
      <rPr>
        <sz val="12"/>
        <color theme="1"/>
        <rFont val="新細明體"/>
        <family val="2"/>
        <charset val="136"/>
        <scheme val="minor"/>
      </rPr>
      <t xml:space="preserve">中的 </t>
    </r>
    <r>
      <rPr>
        <sz val="12"/>
        <color rgb="FFFF0000"/>
        <rFont val="新細明體"/>
        <family val="1"/>
        <charset val="136"/>
        <scheme val="minor"/>
      </rPr>
      <t>工作表單控制項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rgb="FFFF0000"/>
        <rFont val="新細明體"/>
        <family val="1"/>
        <charset val="136"/>
        <scheme val="minor"/>
      </rPr>
      <t>下拉式方塊</t>
    </r>
    <phoneticPr fontId="1" type="noConversion"/>
  </si>
  <si>
    <r>
      <t>複製相片欄中的任一儲存格，回到工作表中以選擇性貼上</t>
    </r>
    <r>
      <rPr>
        <sz val="12"/>
        <color rgb="FFFF0000"/>
        <rFont val="新細明體"/>
        <family val="1"/>
        <charset val="136"/>
        <scheme val="minor"/>
      </rPr>
      <t>連結的圖片</t>
    </r>
    <phoneticPr fontId="1" type="noConversion"/>
  </si>
  <si>
    <t xml:space="preserve">定義一個新名稱，例如：photo </t>
    <phoneticPr fontId="1" type="noConversion"/>
  </si>
  <si>
    <r>
      <t xml:space="preserve">選取步驟 5 所貼上的相片，在資料編輯區中將參照位址改為 </t>
    </r>
    <r>
      <rPr>
        <sz val="12"/>
        <color rgb="FFFF0000"/>
        <rFont val="新細明體"/>
        <family val="1"/>
        <charset val="136"/>
        <scheme val="minor"/>
      </rPr>
      <t>=photo</t>
    </r>
    <phoneticPr fontId="1" type="noConversion"/>
  </si>
  <si>
    <t>建立資料表，並將相片的大小都調整在儲存格的範圍內</t>
    <phoneticPr fontId="1" type="noConversion"/>
  </si>
  <si>
    <t>使用index函數依序將電話、地址與生日資料帶出</t>
    <phoneticPr fontId="1" type="noConversion"/>
  </si>
  <si>
    <t>參照到 =INDEX(資料表!$B$2:$B$6,$D$3)</t>
    <phoneticPr fontId="1" type="noConversion"/>
  </si>
  <si>
    <r>
      <t>設定資料表中的姓名欄位</t>
    </r>
    <r>
      <rPr>
        <sz val="12"/>
        <color rgb="FFFF0000"/>
        <rFont val="新細明體"/>
        <family val="1"/>
        <charset val="136"/>
        <scheme val="minor"/>
      </rPr>
      <t>下拉式方塊的資料來源</t>
    </r>
    <r>
      <rPr>
        <sz val="12"/>
        <color theme="1"/>
        <rFont val="新細明體"/>
        <family val="2"/>
        <charset val="136"/>
        <scheme val="minor"/>
      </rPr>
      <t>，並設定</t>
    </r>
    <r>
      <rPr>
        <sz val="12"/>
        <color rgb="FFFF0000"/>
        <rFont val="新細明體"/>
        <family val="1"/>
        <charset val="136"/>
        <scheme val="minor"/>
      </rPr>
      <t>儲存格連結</t>
    </r>
    <r>
      <rPr>
        <sz val="12"/>
        <color theme="1"/>
        <rFont val="新細明體"/>
        <family val="2"/>
        <charset val="136"/>
        <scheme val="minor"/>
      </rPr>
      <t>，選取 D3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</si>
</sst>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&gt;99999999]0000\-000\-000;000\-000\-000"/>
    <numFmt numFmtId="177" formatCode="[$-F800]dddd\,\ mmmm\ dd\,\ yyyy"/>
  </numFmts>
  <fonts count="3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8"/>
      <color rgb="FFFF0000"/>
      <name val="新細明體"/>
      <family val="2"/>
      <charset val="136"/>
      <scheme val="minor"/>
    </font>
    <font>
      <sz val="8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12"/>
      <color theme="9" tint="-0.249977111117893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color rgb="FF00B050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12"/>
      <name val="新細明體"/>
      <family val="1"/>
      <charset val="136"/>
    </font>
    <font>
      <sz val="10"/>
      <color theme="1"/>
      <name val="Wingdings"/>
      <charset val="2"/>
    </font>
    <font>
      <sz val="12"/>
      <color rgb="FFFF0000"/>
      <name val="新細明體"/>
      <family val="1"/>
      <charset val="136"/>
    </font>
    <font>
      <sz val="12"/>
      <color theme="1"/>
      <name val="新細明體"/>
      <family val="2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Calibri"/>
      <family val="2"/>
    </font>
    <font>
      <sz val="12"/>
      <name val="Calibri"/>
      <family val="2"/>
    </font>
    <font>
      <b/>
      <sz val="12"/>
      <color theme="9" tint="-0.249977111117893"/>
      <name val="新細明體"/>
      <family val="1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8"/>
      <color rgb="FF000000"/>
      <name val="細明體"/>
      <family val="3"/>
      <charset val="136"/>
    </font>
    <font>
      <b/>
      <sz val="12"/>
      <name val="新細明體"/>
      <family val="1"/>
      <charset val="136"/>
      <scheme val="minor"/>
    </font>
    <font>
      <b/>
      <sz val="12"/>
      <color rgb="FFC00000"/>
      <name val="新細明體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0" fillId="4" borderId="0" xfId="0" applyFill="1">
      <alignment vertical="center"/>
    </xf>
    <xf numFmtId="0" fontId="7" fillId="5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1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4" fillId="0" borderId="0" xfId="0" applyFont="1">
      <alignment vertical="center"/>
    </xf>
    <xf numFmtId="0" fontId="1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7" fillId="6" borderId="0" xfId="0" applyFont="1" applyFill="1">
      <alignment vertical="center"/>
    </xf>
    <xf numFmtId="0" fontId="8" fillId="6" borderId="0" xfId="0" applyFont="1" applyFill="1">
      <alignment vertical="center"/>
    </xf>
    <xf numFmtId="0" fontId="18" fillId="0" borderId="0" xfId="0" applyFont="1" applyAlignment="1">
      <alignment horizontal="right" vertical="center"/>
    </xf>
    <xf numFmtId="0" fontId="20" fillId="0" borderId="0" xfId="0" applyFont="1">
      <alignment vertical="center"/>
    </xf>
    <xf numFmtId="0" fontId="0" fillId="0" borderId="0" xfId="0" applyBorder="1">
      <alignment vertical="center"/>
    </xf>
    <xf numFmtId="0" fontId="6" fillId="0" borderId="0" xfId="1" applyFont="1" applyFill="1" applyBorder="1" applyAlignment="1">
      <alignment horizontal="center"/>
    </xf>
    <xf numFmtId="0" fontId="0" fillId="0" borderId="0" xfId="0" applyAlignment="1">
      <alignment vertical="top"/>
    </xf>
    <xf numFmtId="0" fontId="19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12" fillId="7" borderId="0" xfId="0" applyFont="1" applyFill="1" applyAlignment="1">
      <alignment horizontal="center" vertical="center"/>
    </xf>
    <xf numFmtId="0" fontId="2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5" fillId="0" borderId="0" xfId="2" applyFont="1" applyAlignment="1" applyProtection="1">
      <alignment vertical="center"/>
    </xf>
    <xf numFmtId="0" fontId="0" fillId="0" borderId="0" xfId="0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24" fillId="0" borderId="0" xfId="0" applyFont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32" fillId="0" borderId="0" xfId="0" applyFont="1" applyAlignment="1">
      <alignment horizontal="left" vertical="center" indent="1"/>
    </xf>
    <xf numFmtId="0" fontId="33" fillId="9" borderId="6" xfId="0" applyFont="1" applyFill="1" applyBorder="1">
      <alignment vertical="center"/>
    </xf>
    <xf numFmtId="0" fontId="33" fillId="9" borderId="5" xfId="0" applyFont="1" applyFill="1" applyBorder="1">
      <alignment vertical="center"/>
    </xf>
    <xf numFmtId="0" fontId="0" fillId="0" borderId="8" xfId="0" applyFont="1" applyBorder="1">
      <alignment vertical="center"/>
    </xf>
    <xf numFmtId="0" fontId="0" fillId="0" borderId="9" xfId="0" applyFont="1" applyBorder="1">
      <alignment vertical="center"/>
    </xf>
    <xf numFmtId="0" fontId="0" fillId="0" borderId="4" xfId="0" applyBorder="1" applyAlignment="1">
      <alignment vertical="top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/>
    </xf>
    <xf numFmtId="0" fontId="0" fillId="8" borderId="0" xfId="0" applyFill="1">
      <alignment vertical="center"/>
    </xf>
    <xf numFmtId="0" fontId="12" fillId="0" borderId="0" xfId="0" applyFont="1">
      <alignment vertical="center"/>
    </xf>
    <xf numFmtId="0" fontId="5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0" fontId="0" fillId="10" borderId="0" xfId="0" applyFill="1">
      <alignment vertical="center"/>
    </xf>
    <xf numFmtId="0" fontId="7" fillId="11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29" fillId="0" borderId="0" xfId="0" applyFont="1">
      <alignment vertical="center"/>
    </xf>
    <xf numFmtId="0" fontId="29" fillId="0" borderId="11" xfId="0" applyFont="1" applyBorder="1">
      <alignment vertical="center"/>
    </xf>
    <xf numFmtId="0" fontId="0" fillId="0" borderId="11" xfId="0" applyBorder="1">
      <alignment vertical="center"/>
    </xf>
    <xf numFmtId="0" fontId="29" fillId="0" borderId="0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36" fillId="4" borderId="0" xfId="0" applyFont="1" applyFill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6" fillId="0" borderId="7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11" fillId="0" borderId="0" xfId="2" applyAlignment="1" applyProtection="1">
      <alignment vertical="center"/>
    </xf>
    <xf numFmtId="0" fontId="11" fillId="0" borderId="0" xfId="2" applyBorder="1" applyAlignment="1" applyProtection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3">
    <cellStyle name="Normal 2" xfId="1" xr:uid="{00000000-0005-0000-0000-000000000000}"/>
    <cellStyle name="一般" xfId="0" builtinId="0"/>
    <cellStyle name="超連結" xfId="2" builtinId="8"/>
  </cellStyles>
  <dxfs count="3"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firstButton="1" fmlaLink="$B$17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Drop" dropStyle="combo" dx="20" fmlaLink="$B$17" fmlaRange="$F$20:$F$24" noThreeD="1" sel="2" val="0"/>
</file>

<file path=xl/ctrlProps/ctrlProp7.xml><?xml version="1.0" encoding="utf-8"?>
<formControlPr xmlns="http://schemas.microsoft.com/office/spreadsheetml/2009/9/main" objectType="Radio" firstButton="1" fmlaLink="$B$3" lockText="1" noThreeD="1"/>
</file>

<file path=xl/ctrlProps/ctrlProp8.xml><?xml version="1.0" encoding="utf-8"?>
<formControlPr xmlns="http://schemas.microsoft.com/office/spreadsheetml/2009/9/main" objectType="Radio" checked="Checked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Drop" dropStyle="combo" dx="20" fmlaLink="$E$2" fmlaRange="menu" noThreeD="1" sel="2" val="0"/>
</file>

<file path=xl/ctrlProps/ctrlProp11.xml><?xml version="1.0" encoding="utf-8"?>
<formControlPr xmlns="http://schemas.microsoft.com/office/spreadsheetml/2009/9/main" objectType="List" dx="15" fmlaLink="$B$3" fmlaRange="$K$2:$K$4" noThreeD="1" sel="2" val="0"/>
</file>

<file path=xl/ctrlProps/ctrlProp12.xml><?xml version="1.0" encoding="utf-8"?>
<formControlPr xmlns="http://schemas.microsoft.com/office/spreadsheetml/2009/9/main" objectType="Drop" dropStyle="combo" dx="20" fmlaLink="$B$3" fmlaRange="$K$2:$K$4" noThreeD="1" sel="2" val="0"/>
</file>

<file path=xl/ctrlProps/ctrlProp13.xml><?xml version="1.0" encoding="utf-8"?>
<formControlPr xmlns="http://schemas.microsoft.com/office/spreadsheetml/2009/9/main" objectType="Drop" dropStyle="combo" dx="22" noThreeD="1" sel="0" val="0"/>
</file>

<file path=xl/ctrlProps/ctrlProp14.xml><?xml version="1.0" encoding="utf-8"?>
<formControlPr xmlns="http://schemas.microsoft.com/office/spreadsheetml/2009/9/main" objectType="Drop" dropStyle="combo" dx="22" noThreeD="1" sel="0" val="0"/>
</file>

<file path=xl/ctrlProps/ctrlProp15.xml><?xml version="1.0" encoding="utf-8"?>
<formControlPr xmlns="http://schemas.microsoft.com/office/spreadsheetml/2009/9/main" objectType="Drop" dropStyle="combo" dx="22" noThreeD="1" sel="0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emf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emf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12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png"/><Relationship Id="rId13" Type="http://schemas.openxmlformats.org/officeDocument/2006/relationships/image" Target="../media/image30.png"/><Relationship Id="rId18" Type="http://schemas.openxmlformats.org/officeDocument/2006/relationships/image" Target="../media/image35.png"/><Relationship Id="rId3" Type="http://schemas.openxmlformats.org/officeDocument/2006/relationships/image" Target="../media/image20.png"/><Relationship Id="rId21" Type="http://schemas.openxmlformats.org/officeDocument/2006/relationships/image" Target="../media/image38.png"/><Relationship Id="rId7" Type="http://schemas.openxmlformats.org/officeDocument/2006/relationships/image" Target="../media/image24.png"/><Relationship Id="rId12" Type="http://schemas.openxmlformats.org/officeDocument/2006/relationships/image" Target="../media/image29.png"/><Relationship Id="rId17" Type="http://schemas.openxmlformats.org/officeDocument/2006/relationships/image" Target="../media/image34.png"/><Relationship Id="rId2" Type="http://schemas.openxmlformats.org/officeDocument/2006/relationships/image" Target="../media/image19.png"/><Relationship Id="rId16" Type="http://schemas.openxmlformats.org/officeDocument/2006/relationships/image" Target="../media/image33.png"/><Relationship Id="rId20" Type="http://schemas.openxmlformats.org/officeDocument/2006/relationships/image" Target="../media/image37.png"/><Relationship Id="rId1" Type="http://schemas.openxmlformats.org/officeDocument/2006/relationships/image" Target="../media/image18.png"/><Relationship Id="rId6" Type="http://schemas.openxmlformats.org/officeDocument/2006/relationships/image" Target="../media/image23.png"/><Relationship Id="rId11" Type="http://schemas.openxmlformats.org/officeDocument/2006/relationships/image" Target="../media/image28.png"/><Relationship Id="rId5" Type="http://schemas.openxmlformats.org/officeDocument/2006/relationships/image" Target="../media/image22.png"/><Relationship Id="rId15" Type="http://schemas.openxmlformats.org/officeDocument/2006/relationships/image" Target="../media/image32.png"/><Relationship Id="rId10" Type="http://schemas.openxmlformats.org/officeDocument/2006/relationships/image" Target="../media/image27.png"/><Relationship Id="rId19" Type="http://schemas.openxmlformats.org/officeDocument/2006/relationships/image" Target="../media/image36.png"/><Relationship Id="rId4" Type="http://schemas.openxmlformats.org/officeDocument/2006/relationships/image" Target="../media/image21.png"/><Relationship Id="rId9" Type="http://schemas.openxmlformats.org/officeDocument/2006/relationships/image" Target="../media/image26.png"/><Relationship Id="rId14" Type="http://schemas.openxmlformats.org/officeDocument/2006/relationships/image" Target="../media/image31.png"/><Relationship Id="rId22" Type="http://schemas.openxmlformats.org/officeDocument/2006/relationships/image" Target="../media/image39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2.png"/><Relationship Id="rId2" Type="http://schemas.openxmlformats.org/officeDocument/2006/relationships/image" Target="../media/image41.png"/><Relationship Id="rId1" Type="http://schemas.openxmlformats.org/officeDocument/2006/relationships/image" Target="../media/image40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1.emf"/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60960</xdr:colOff>
      <xdr:row>0</xdr:row>
      <xdr:rowOff>38100</xdr:rowOff>
    </xdr:from>
    <xdr:to>
      <xdr:col>4</xdr:col>
      <xdr:colOff>853440</xdr:colOff>
      <xdr:row>0</xdr:row>
      <xdr:rowOff>977900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4240" y="38100"/>
          <a:ext cx="784860" cy="937260"/>
        </a:xfrm>
        <a:prstGeom prst="rect">
          <a:avLst/>
        </a:prstGeom>
      </xdr:spPr>
    </xdr:pic>
    <xdr:clientData/>
  </xdr:twoCellAnchor>
  <xdr:twoCellAnchor editAs="oneCell">
    <xdr:from>
      <xdr:col>3</xdr:col>
      <xdr:colOff>12840</xdr:colOff>
      <xdr:row>0</xdr:row>
      <xdr:rowOff>43320</xdr:rowOff>
    </xdr:from>
    <xdr:to>
      <xdr:col>3</xdr:col>
      <xdr:colOff>797700</xdr:colOff>
      <xdr:row>0</xdr:row>
      <xdr:rowOff>975360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0300" y="43320"/>
          <a:ext cx="784860" cy="939660"/>
        </a:xfrm>
        <a:prstGeom prst="rect">
          <a:avLst/>
        </a:prstGeom>
      </xdr:spPr>
    </xdr:pic>
    <xdr:clientData/>
  </xdr:twoCellAnchor>
  <xdr:twoCellAnchor editAs="oneCell">
    <xdr:from>
      <xdr:col>2</xdr:col>
      <xdr:colOff>56160</xdr:colOff>
      <xdr:row>0</xdr:row>
      <xdr:rowOff>40920</xdr:rowOff>
    </xdr:from>
    <xdr:to>
      <xdr:col>2</xdr:col>
      <xdr:colOff>841020</xdr:colOff>
      <xdr:row>0</xdr:row>
      <xdr:rowOff>974370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7800" y="40920"/>
          <a:ext cx="78486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38520</xdr:colOff>
      <xdr:row>0</xdr:row>
      <xdr:rowOff>0</xdr:rowOff>
    </xdr:from>
    <xdr:to>
      <xdr:col>0</xdr:col>
      <xdr:colOff>825920</xdr:colOff>
      <xdr:row>0</xdr:row>
      <xdr:rowOff>939800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0" y="0"/>
          <a:ext cx="784860" cy="937260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38100</xdr:rowOff>
    </xdr:from>
    <xdr:to>
      <xdr:col>2</xdr:col>
      <xdr:colOff>3100</xdr:colOff>
      <xdr:row>0</xdr:row>
      <xdr:rowOff>977900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780" y="38100"/>
          <a:ext cx="782880" cy="93726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</xdr:colOff>
          <xdr:row>2</xdr:row>
          <xdr:rowOff>144780</xdr:rowOff>
        </xdr:from>
        <xdr:to>
          <xdr:col>3</xdr:col>
          <xdr:colOff>22860</xdr:colOff>
          <xdr:row>7</xdr:row>
          <xdr:rowOff>100330</xdr:rowOff>
        </xdr:to>
        <xdr:pic>
          <xdr:nvPicPr>
            <xdr:cNvPr id="6166" name="Picture 12">
              <a:extLst>
                <a:ext uri="{FF2B5EF4-FFF2-40B4-BE49-F238E27FC236}">
                  <a16:creationId xmlns:a16="http://schemas.microsoft.com/office/drawing/2014/main" id="{00000000-0008-0000-0000-00001618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ic" spid="_x0000_s1649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901190" y="1344930"/>
              <a:ext cx="942975" cy="990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800100</xdr:colOff>
          <xdr:row>17</xdr:row>
          <xdr:rowOff>129540</xdr:rowOff>
        </xdr:from>
        <xdr:to>
          <xdr:col>2</xdr:col>
          <xdr:colOff>800100</xdr:colOff>
          <xdr:row>21</xdr:row>
          <xdr:rowOff>198120</xdr:rowOff>
        </xdr:to>
        <xdr:pic>
          <xdr:nvPicPr>
            <xdr:cNvPr id="13" name="Pictur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hoto2" spid="_x0000_s16494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645920" y="4488180"/>
              <a:ext cx="845820" cy="990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53340</xdr:colOff>
          <xdr:row>17</xdr:row>
          <xdr:rowOff>7620</xdr:rowOff>
        </xdr:from>
        <xdr:to>
          <xdr:col>1</xdr:col>
          <xdr:colOff>449580</xdr:colOff>
          <xdr:row>21</xdr:row>
          <xdr:rowOff>182880</xdr:rowOff>
        </xdr:to>
        <xdr:grpSp>
          <xdr:nvGrpSpPr>
            <xdr:cNvPr id="7" name="群組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GrpSpPr/>
          </xdr:nvGrpSpPr>
          <xdr:grpSpPr>
            <a:xfrm>
              <a:off x="899160" y="4366260"/>
              <a:ext cx="396240" cy="1097280"/>
              <a:chOff x="899160" y="4244334"/>
              <a:chExt cx="396240" cy="1097296"/>
            </a:xfrm>
          </xdr:grpSpPr>
          <xdr:sp macro="" textlink="">
            <xdr:nvSpPr>
              <xdr:cNvPr id="6171" name="Option Button 27" hidden="1">
                <a:extLst>
                  <a:ext uri="{63B3BB69-23CF-44E3-9099-C40C66FF867C}">
                    <a14:compatExt spid="_x0000_s6171"/>
                  </a:ext>
                  <a:ext uri="{FF2B5EF4-FFF2-40B4-BE49-F238E27FC236}">
                    <a16:creationId xmlns:a16="http://schemas.microsoft.com/office/drawing/2014/main" id="{00000000-0008-0000-0000-00001B180000}"/>
                  </a:ext>
                </a:extLst>
              </xdr:cNvPr>
              <xdr:cNvSpPr/>
            </xdr:nvSpPr>
            <xdr:spPr bwMode="auto">
              <a:xfrm>
                <a:off x="899160" y="4244334"/>
                <a:ext cx="396240" cy="17526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zh-TW" altLang="en-US" sz="9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</a:rPr>
                  <a:t>陳玉玲</a:t>
                </a:r>
              </a:p>
            </xdr:txBody>
          </xdr:sp>
          <xdr:sp macro="" textlink="">
            <xdr:nvSpPr>
              <xdr:cNvPr id="6172" name="Option Button 28" hidden="1">
                <a:extLst>
                  <a:ext uri="{63B3BB69-23CF-44E3-9099-C40C66FF867C}">
                    <a14:compatExt spid="_x0000_s6172"/>
                  </a:ext>
                  <a:ext uri="{FF2B5EF4-FFF2-40B4-BE49-F238E27FC236}">
                    <a16:creationId xmlns:a16="http://schemas.microsoft.com/office/drawing/2014/main" id="{00000000-0008-0000-0000-00001C180000}"/>
                  </a:ext>
                </a:extLst>
              </xdr:cNvPr>
              <xdr:cNvSpPr/>
            </xdr:nvSpPr>
            <xdr:spPr bwMode="auto">
              <a:xfrm>
                <a:off x="899160" y="4474845"/>
                <a:ext cx="396240" cy="17526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zh-TW" altLang="en-US" sz="9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</a:rPr>
                  <a:t>林向宏</a:t>
                </a:r>
              </a:p>
            </xdr:txBody>
          </xdr:sp>
          <xdr:sp macro="" textlink="">
            <xdr:nvSpPr>
              <xdr:cNvPr id="6173" name="Option Button 29" hidden="1">
                <a:extLst>
                  <a:ext uri="{63B3BB69-23CF-44E3-9099-C40C66FF867C}">
                    <a14:compatExt spid="_x0000_s6173"/>
                  </a:ext>
                  <a:ext uri="{FF2B5EF4-FFF2-40B4-BE49-F238E27FC236}">
                    <a16:creationId xmlns:a16="http://schemas.microsoft.com/office/drawing/2014/main" id="{00000000-0008-0000-0000-00001D180000}"/>
                  </a:ext>
                </a:extLst>
              </xdr:cNvPr>
              <xdr:cNvSpPr/>
            </xdr:nvSpPr>
            <xdr:spPr bwMode="auto">
              <a:xfrm>
                <a:off x="899160" y="4705351"/>
                <a:ext cx="396240" cy="17526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zh-TW" altLang="en-US" sz="9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</a:rPr>
                  <a:t>萬位華</a:t>
                </a:r>
              </a:p>
            </xdr:txBody>
          </xdr:sp>
          <xdr:sp macro="" textlink="">
            <xdr:nvSpPr>
              <xdr:cNvPr id="6174" name="Option Button 30" hidden="1">
                <a:extLst>
                  <a:ext uri="{63B3BB69-23CF-44E3-9099-C40C66FF867C}">
                    <a14:compatExt spid="_x0000_s6174"/>
                  </a:ext>
                  <a:ext uri="{FF2B5EF4-FFF2-40B4-BE49-F238E27FC236}">
                    <a16:creationId xmlns:a16="http://schemas.microsoft.com/office/drawing/2014/main" id="{00000000-0008-0000-0000-00001E180000}"/>
                  </a:ext>
                </a:extLst>
              </xdr:cNvPr>
              <xdr:cNvSpPr/>
            </xdr:nvSpPr>
            <xdr:spPr bwMode="auto">
              <a:xfrm>
                <a:off x="899160" y="4935854"/>
                <a:ext cx="396240" cy="17526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zh-TW" altLang="en-US" sz="9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</a:rPr>
                  <a:t>陳國清</a:t>
                </a:r>
              </a:p>
            </xdr:txBody>
          </xdr:sp>
          <xdr:sp macro="" textlink="">
            <xdr:nvSpPr>
              <xdr:cNvPr id="6175" name="Option Button 31" hidden="1">
                <a:extLst>
                  <a:ext uri="{63B3BB69-23CF-44E3-9099-C40C66FF867C}">
                    <a14:compatExt spid="_x0000_s6175"/>
                  </a:ext>
                  <a:ext uri="{FF2B5EF4-FFF2-40B4-BE49-F238E27FC236}">
                    <a16:creationId xmlns:a16="http://schemas.microsoft.com/office/drawing/2014/main" id="{00000000-0008-0000-0000-00001F180000}"/>
                  </a:ext>
                </a:extLst>
              </xdr:cNvPr>
              <xdr:cNvSpPr/>
            </xdr:nvSpPr>
            <xdr:spPr bwMode="auto">
              <a:xfrm>
                <a:off x="899160" y="5166371"/>
                <a:ext cx="396240" cy="17525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zh-TW" altLang="en-US" sz="9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</a:rPr>
                  <a:t>陳建志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</xdr:colOff>
          <xdr:row>26</xdr:row>
          <xdr:rowOff>0</xdr:rowOff>
        </xdr:to>
        <xdr:sp macro="" textlink="">
          <xdr:nvSpPr>
            <xdr:cNvPr id="6195" name="Drop Down 51" hidden="1">
              <a:extLst>
                <a:ext uri="{63B3BB69-23CF-44E3-9099-C40C66FF867C}">
                  <a14:compatExt spid="_x0000_s6195"/>
                </a:ext>
                <a:ext uri="{FF2B5EF4-FFF2-40B4-BE49-F238E27FC236}">
                  <a16:creationId xmlns:a16="http://schemas.microsoft.com/office/drawing/2014/main" id="{00000000-0008-0000-0000-00003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762413</xdr:colOff>
          <xdr:row>25</xdr:row>
          <xdr:rowOff>7620</xdr:rowOff>
        </xdr:from>
        <xdr:to>
          <xdr:col>2</xdr:col>
          <xdr:colOff>822960</xdr:colOff>
          <xdr:row>29</xdr:row>
          <xdr:rowOff>0</xdr:rowOff>
        </xdr:to>
        <xdr:pic>
          <xdr:nvPicPr>
            <xdr:cNvPr id="16" name="圖片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hoto2" spid="_x0000_s16495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608233" y="6111240"/>
              <a:ext cx="906367" cy="10439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10</xdr:col>
      <xdr:colOff>87630</xdr:colOff>
      <xdr:row>15</xdr:row>
      <xdr:rowOff>97155</xdr:rowOff>
    </xdr:from>
    <xdr:to>
      <xdr:col>12</xdr:col>
      <xdr:colOff>297180</xdr:colOff>
      <xdr:row>28</xdr:row>
      <xdr:rowOff>92075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041130" y="4044315"/>
          <a:ext cx="1428750" cy="293624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15</xdr:row>
      <xdr:rowOff>66675</xdr:rowOff>
    </xdr:from>
    <xdr:to>
      <xdr:col>9</xdr:col>
      <xdr:colOff>367363</xdr:colOff>
      <xdr:row>24</xdr:row>
      <xdr:rowOff>75951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67450" y="4057650"/>
          <a:ext cx="2419048" cy="19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1</xdr:row>
      <xdr:rowOff>190500</xdr:rowOff>
    </xdr:from>
    <xdr:to>
      <xdr:col>1</xdr:col>
      <xdr:colOff>693420</xdr:colOff>
      <xdr:row>3</xdr:row>
      <xdr:rowOff>22860</xdr:rowOff>
    </xdr:to>
    <xdr:sp macro="" textlink="">
      <xdr:nvSpPr>
        <xdr:cNvPr id="3" name="Left Arrow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143000" y="396240"/>
          <a:ext cx="160020" cy="243840"/>
        </a:xfrm>
        <a:prstGeom prst="leftArrow">
          <a:avLst/>
        </a:prstGeom>
        <a:solidFill>
          <a:schemeClr val="accent6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4</xdr:col>
      <xdr:colOff>7620</xdr:colOff>
      <xdr:row>1</xdr:row>
      <xdr:rowOff>7620</xdr:rowOff>
    </xdr:from>
    <xdr:to>
      <xdr:col>4</xdr:col>
      <xdr:colOff>175260</xdr:colOff>
      <xdr:row>2</xdr:row>
      <xdr:rowOff>7620</xdr:rowOff>
    </xdr:to>
    <xdr:sp macro="" textlink="">
      <xdr:nvSpPr>
        <xdr:cNvPr id="9" name="Left Arrow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 flipH="1">
          <a:off x="2651760" y="213360"/>
          <a:ext cx="167640" cy="205740"/>
        </a:xfrm>
        <a:prstGeom prst="leftArrow">
          <a:avLst/>
        </a:prstGeom>
        <a:solidFill>
          <a:schemeClr val="accent6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</xdr:col>
      <xdr:colOff>373380</xdr:colOff>
      <xdr:row>3</xdr:row>
      <xdr:rowOff>53340</xdr:rowOff>
    </xdr:from>
    <xdr:to>
      <xdr:col>1</xdr:col>
      <xdr:colOff>373380</xdr:colOff>
      <xdr:row>4</xdr:row>
      <xdr:rowOff>137160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982980" y="670560"/>
          <a:ext cx="0" cy="28956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312420</xdr:colOff>
      <xdr:row>8</xdr:row>
      <xdr:rowOff>198120</xdr:rowOff>
    </xdr:from>
    <xdr:to>
      <xdr:col>10</xdr:col>
      <xdr:colOff>365976</xdr:colOff>
      <xdr:row>9</xdr:row>
      <xdr:rowOff>198138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37660" y="2125980"/>
          <a:ext cx="2491956" cy="205758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0</xdr:row>
      <xdr:rowOff>381000</xdr:rowOff>
    </xdr:from>
    <xdr:to>
      <xdr:col>1</xdr:col>
      <xdr:colOff>693420</xdr:colOff>
      <xdr:row>1</xdr:row>
      <xdr:rowOff>53340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742950" y="381000"/>
          <a:ext cx="636270" cy="262890"/>
        </a:xfrm>
        <a:prstGeom prst="bentConnector3">
          <a:avLst>
            <a:gd name="adj1" fmla="val 8443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395446</xdr:colOff>
      <xdr:row>0</xdr:row>
      <xdr:rowOff>412274</xdr:rowOff>
    </xdr:from>
    <xdr:to>
      <xdr:col>3</xdr:col>
      <xdr:colOff>397034</xdr:colOff>
      <xdr:row>1</xdr:row>
      <xdr:rowOff>794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rot="5400000">
          <a:off x="2232660" y="502920"/>
          <a:ext cx="182880" cy="1588"/>
        </a:xfrm>
        <a:prstGeom prst="bentConnector3">
          <a:avLst>
            <a:gd name="adj1" fmla="val 4583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472440</xdr:colOff>
      <xdr:row>1</xdr:row>
      <xdr:rowOff>182880</xdr:rowOff>
    </xdr:from>
    <xdr:to>
      <xdr:col>6</xdr:col>
      <xdr:colOff>0</xdr:colOff>
      <xdr:row>7</xdr:row>
      <xdr:rowOff>123825</xdr:rowOff>
    </xdr:to>
    <xdr:cxnSp macro="">
      <xdr:nvCxnSpPr>
        <xdr:cNvPr id="31" name="弧形接點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>
          <a:off x="2400300" y="777240"/>
          <a:ext cx="1424940" cy="1068705"/>
        </a:xfrm>
        <a:prstGeom prst="curved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1</xdr:row>
          <xdr:rowOff>30480</xdr:rowOff>
        </xdr:from>
        <xdr:to>
          <xdr:col>3</xdr:col>
          <xdr:colOff>15240</xdr:colOff>
          <xdr:row>2</xdr:row>
          <xdr:rowOff>30480</xdr:rowOff>
        </xdr:to>
        <xdr:sp macro="" textlink="">
          <xdr:nvSpPr>
            <xdr:cNvPr id="3073" name="Option 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TW" altLang="en-US" sz="8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咖啡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2</xdr:row>
          <xdr:rowOff>30480</xdr:rowOff>
        </xdr:from>
        <xdr:to>
          <xdr:col>3</xdr:col>
          <xdr:colOff>15240</xdr:colOff>
          <xdr:row>3</xdr:row>
          <xdr:rowOff>30480</xdr:rowOff>
        </xdr:to>
        <xdr:sp macro="" textlink="">
          <xdr:nvSpPr>
            <xdr:cNvPr id="3074" name="Option 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TW" altLang="en-US" sz="800" b="0" i="0" u="none" strike="noStrike" baseline="0">
                  <a:solidFill>
                    <a:srgbClr val="000000"/>
                  </a:solidFill>
                  <a:latin typeface="細明體"/>
                  <a:ea typeface="細明體"/>
                </a:rPr>
                <a:t>奶茶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3</xdr:row>
          <xdr:rowOff>0</xdr:rowOff>
        </xdr:from>
        <xdr:to>
          <xdr:col>3</xdr:col>
          <xdr:colOff>15240</xdr:colOff>
          <xdr:row>4</xdr:row>
          <xdr:rowOff>15240</xdr:rowOff>
        </xdr:to>
        <xdr:sp macro="" textlink="">
          <xdr:nvSpPr>
            <xdr:cNvPr id="3075" name="Option 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TW" altLang="en-US" sz="800" b="0" i="0" u="none" strike="noStrike" baseline="0">
                  <a:solidFill>
                    <a:srgbClr val="000000"/>
                  </a:solidFill>
                  <a:latin typeface="細明體"/>
                  <a:ea typeface="細明體"/>
                </a:rPr>
                <a:t>冰沙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1</xdr:row>
          <xdr:rowOff>15240</xdr:rowOff>
        </xdr:from>
        <xdr:to>
          <xdr:col>3</xdr:col>
          <xdr:colOff>716280</xdr:colOff>
          <xdr:row>2</xdr:row>
          <xdr:rowOff>0</xdr:rowOff>
        </xdr:to>
        <xdr:sp macro="" textlink="">
          <xdr:nvSpPr>
            <xdr:cNvPr id="3076" name="Drop Dow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1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487680</xdr:colOff>
          <xdr:row>12</xdr:row>
          <xdr:rowOff>106680</xdr:rowOff>
        </xdr:from>
        <xdr:to>
          <xdr:col>3</xdr:col>
          <xdr:colOff>449580</xdr:colOff>
          <xdr:row>14</xdr:row>
          <xdr:rowOff>152400</xdr:rowOff>
        </xdr:to>
        <xdr:sp macro="" textlink="">
          <xdr:nvSpPr>
            <xdr:cNvPr id="3078" name="List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1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586740</xdr:colOff>
      <xdr:row>17</xdr:row>
      <xdr:rowOff>147870</xdr:rowOff>
    </xdr:from>
    <xdr:to>
      <xdr:col>2</xdr:col>
      <xdr:colOff>594360</xdr:colOff>
      <xdr:row>20</xdr:row>
      <xdr:rowOff>155490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" y="3942630"/>
          <a:ext cx="1325880" cy="624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147870</xdr:rowOff>
    </xdr:from>
    <xdr:to>
      <xdr:col>7</xdr:col>
      <xdr:colOff>251460</xdr:colOff>
      <xdr:row>20</xdr:row>
      <xdr:rowOff>48810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4140" y="3942630"/>
          <a:ext cx="2042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</xdr:colOff>
      <xdr:row>18</xdr:row>
      <xdr:rowOff>155490</xdr:rowOff>
    </xdr:from>
    <xdr:to>
      <xdr:col>11</xdr:col>
      <xdr:colOff>266700</xdr:colOff>
      <xdr:row>26</xdr:row>
      <xdr:rowOff>130209</xdr:rowOff>
    </xdr:to>
    <xdr:pic>
      <xdr:nvPicPr>
        <xdr:cNvPr id="18" name="圖片 17" descr="C:\Users\MORGAN\AppData\Local\Temp\SNAGHTML348aa41f.PN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2540" y="4529370"/>
          <a:ext cx="2156460" cy="1620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30480</xdr:colOff>
      <xdr:row>18</xdr:row>
      <xdr:rowOff>140250</xdr:rowOff>
    </xdr:from>
    <xdr:to>
      <xdr:col>16</xdr:col>
      <xdr:colOff>290929</xdr:colOff>
      <xdr:row>26</xdr:row>
      <xdr:rowOff>51127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12380" y="4514130"/>
          <a:ext cx="2698849" cy="155679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259080</xdr:colOff>
          <xdr:row>12</xdr:row>
          <xdr:rowOff>144780</xdr:rowOff>
        </xdr:from>
        <xdr:to>
          <xdr:col>2</xdr:col>
          <xdr:colOff>220980</xdr:colOff>
          <xdr:row>13</xdr:row>
          <xdr:rowOff>182880</xdr:rowOff>
        </xdr:to>
        <xdr:sp macro="" textlink="">
          <xdr:nvSpPr>
            <xdr:cNvPr id="3079" name="Drop Down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1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41490</xdr:colOff>
      <xdr:row>5</xdr:row>
      <xdr:rowOff>47625</xdr:rowOff>
    </xdr:from>
    <xdr:to>
      <xdr:col>2</xdr:col>
      <xdr:colOff>9105</xdr:colOff>
      <xdr:row>5</xdr:row>
      <xdr:rowOff>984885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290" y="4371975"/>
          <a:ext cx="882015" cy="937260"/>
        </a:xfrm>
        <a:prstGeom prst="rect">
          <a:avLst/>
        </a:prstGeom>
      </xdr:spPr>
    </xdr:pic>
    <xdr:clientData/>
  </xdr:twoCellAnchor>
  <xdr:twoCellAnchor>
    <xdr:from>
      <xdr:col>1</xdr:col>
      <xdr:colOff>79095</xdr:colOff>
      <xdr:row>4</xdr:row>
      <xdr:rowOff>52845</xdr:rowOff>
    </xdr:from>
    <xdr:to>
      <xdr:col>1</xdr:col>
      <xdr:colOff>863955</xdr:colOff>
      <xdr:row>4</xdr:row>
      <xdr:rowOff>992505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895" y="3348495"/>
          <a:ext cx="784860" cy="939660"/>
        </a:xfrm>
        <a:prstGeom prst="rect">
          <a:avLst/>
        </a:prstGeom>
      </xdr:spPr>
    </xdr:pic>
    <xdr:clientData/>
  </xdr:twoCellAnchor>
  <xdr:twoCellAnchor>
    <xdr:from>
      <xdr:col>1</xdr:col>
      <xdr:colOff>55740</xdr:colOff>
      <xdr:row>3</xdr:row>
      <xdr:rowOff>40920</xdr:rowOff>
    </xdr:from>
    <xdr:to>
      <xdr:col>1</xdr:col>
      <xdr:colOff>840600</xdr:colOff>
      <xdr:row>3</xdr:row>
      <xdr:rowOff>978180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540" y="2307870"/>
          <a:ext cx="784860" cy="937260"/>
        </a:xfrm>
        <a:prstGeom prst="rect">
          <a:avLst/>
        </a:prstGeom>
      </xdr:spPr>
    </xdr:pic>
    <xdr:clientData/>
  </xdr:twoCellAnchor>
  <xdr:twoCellAnchor>
    <xdr:from>
      <xdr:col>1</xdr:col>
      <xdr:colOff>41910</xdr:colOff>
      <xdr:row>1</xdr:row>
      <xdr:rowOff>34290</xdr:rowOff>
    </xdr:from>
    <xdr:to>
      <xdr:col>1</xdr:col>
      <xdr:colOff>807008</xdr:colOff>
      <xdr:row>1</xdr:row>
      <xdr:rowOff>975360</xdr:rowOff>
    </xdr:to>
    <xdr:pic>
      <xdr:nvPicPr>
        <xdr:cNvPr id="10" name="Picture 4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510" y="240030"/>
          <a:ext cx="765098" cy="941070"/>
        </a:xfrm>
        <a:prstGeom prst="rect">
          <a:avLst/>
        </a:prstGeom>
      </xdr:spPr>
    </xdr:pic>
    <xdr:clientData/>
  </xdr:twoCellAnchor>
  <xdr:twoCellAnchor>
    <xdr:from>
      <xdr:col>1</xdr:col>
      <xdr:colOff>70065</xdr:colOff>
      <xdr:row>2</xdr:row>
      <xdr:rowOff>28575</xdr:rowOff>
    </xdr:from>
    <xdr:to>
      <xdr:col>1</xdr:col>
      <xdr:colOff>852945</xdr:colOff>
      <xdr:row>2</xdr:row>
      <xdr:rowOff>965835</xdr:rowOff>
    </xdr:to>
    <xdr:pic>
      <xdr:nvPicPr>
        <xdr:cNvPr id="11" name="Picture 5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865" y="1266825"/>
          <a:ext cx="782880" cy="9372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157480</xdr:colOff>
      <xdr:row>0</xdr:row>
      <xdr:rowOff>50800</xdr:rowOff>
    </xdr:from>
    <xdr:to>
      <xdr:col>18</xdr:col>
      <xdr:colOff>188595</xdr:colOff>
      <xdr:row>20</xdr:row>
      <xdr:rowOff>205105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50020" y="50800"/>
          <a:ext cx="4298315" cy="4299585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57150</xdr:rowOff>
    </xdr:from>
    <xdr:to>
      <xdr:col>1</xdr:col>
      <xdr:colOff>1524209</xdr:colOff>
      <xdr:row>3</xdr:row>
      <xdr:rowOff>809730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333500"/>
          <a:ext cx="1495634" cy="75258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</xdr:row>
      <xdr:rowOff>66675</xdr:rowOff>
    </xdr:from>
    <xdr:to>
      <xdr:col>1</xdr:col>
      <xdr:colOff>1371768</xdr:colOff>
      <xdr:row>2</xdr:row>
      <xdr:rowOff>847834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0" y="485775"/>
          <a:ext cx="1200318" cy="781159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4</xdr:row>
      <xdr:rowOff>57150</xdr:rowOff>
    </xdr:from>
    <xdr:to>
      <xdr:col>1</xdr:col>
      <xdr:colOff>1181205</xdr:colOff>
      <xdr:row>4</xdr:row>
      <xdr:rowOff>800204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4425" y="2190750"/>
          <a:ext cx="752580" cy="743054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5</xdr:row>
      <xdr:rowOff>104775</xdr:rowOff>
    </xdr:from>
    <xdr:to>
      <xdr:col>1</xdr:col>
      <xdr:colOff>1162162</xdr:colOff>
      <xdr:row>5</xdr:row>
      <xdr:rowOff>819250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0" y="3095625"/>
          <a:ext cx="800212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6</xdr:row>
      <xdr:rowOff>57150</xdr:rowOff>
    </xdr:from>
    <xdr:to>
      <xdr:col>1</xdr:col>
      <xdr:colOff>1305069</xdr:colOff>
      <xdr:row>6</xdr:row>
      <xdr:rowOff>790677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2025" y="3905250"/>
          <a:ext cx="1028844" cy="733527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7</xdr:row>
      <xdr:rowOff>57150</xdr:rowOff>
    </xdr:from>
    <xdr:to>
      <xdr:col>1</xdr:col>
      <xdr:colOff>1333656</xdr:colOff>
      <xdr:row>7</xdr:row>
      <xdr:rowOff>809730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4875" y="4762500"/>
          <a:ext cx="1114581" cy="75258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3</xdr:row>
      <xdr:rowOff>114300</xdr:rowOff>
    </xdr:from>
    <xdr:to>
      <xdr:col>2</xdr:col>
      <xdr:colOff>1324124</xdr:colOff>
      <xdr:row>3</xdr:row>
      <xdr:rowOff>743038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14600" y="1390650"/>
          <a:ext cx="1066949" cy="628738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2</xdr:row>
      <xdr:rowOff>95250</xdr:rowOff>
    </xdr:from>
    <xdr:to>
      <xdr:col>2</xdr:col>
      <xdr:colOff>1276487</xdr:colOff>
      <xdr:row>2</xdr:row>
      <xdr:rowOff>800198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52700" y="514350"/>
          <a:ext cx="981212" cy="704948"/>
        </a:xfrm>
        <a:prstGeom prst="rect">
          <a:avLst/>
        </a:prstGeom>
      </xdr:spPr>
    </xdr:pic>
    <xdr:clientData/>
  </xdr:twoCellAnchor>
  <xdr:twoCellAnchor editAs="oneCell">
    <xdr:from>
      <xdr:col>2</xdr:col>
      <xdr:colOff>361950</xdr:colOff>
      <xdr:row>5</xdr:row>
      <xdr:rowOff>95250</xdr:rowOff>
    </xdr:from>
    <xdr:to>
      <xdr:col>2</xdr:col>
      <xdr:colOff>1247899</xdr:colOff>
      <xdr:row>5</xdr:row>
      <xdr:rowOff>838304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19375" y="3086100"/>
          <a:ext cx="885949" cy="743054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6</xdr:row>
      <xdr:rowOff>76200</xdr:rowOff>
    </xdr:from>
    <xdr:to>
      <xdr:col>2</xdr:col>
      <xdr:colOff>1352698</xdr:colOff>
      <xdr:row>6</xdr:row>
      <xdr:rowOff>809727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52700" y="3924300"/>
          <a:ext cx="1057423" cy="733527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361950</xdr:colOff>
      <xdr:row>2</xdr:row>
      <xdr:rowOff>66675</xdr:rowOff>
    </xdr:from>
    <xdr:to>
      <xdr:col>3</xdr:col>
      <xdr:colOff>1314583</xdr:colOff>
      <xdr:row>2</xdr:row>
      <xdr:rowOff>809729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191000" y="485775"/>
          <a:ext cx="952633" cy="743054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419100</xdr:colOff>
      <xdr:row>3</xdr:row>
      <xdr:rowOff>76200</xdr:rowOff>
    </xdr:from>
    <xdr:to>
      <xdr:col>3</xdr:col>
      <xdr:colOff>1219312</xdr:colOff>
      <xdr:row>3</xdr:row>
      <xdr:rowOff>819254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248150" y="1352550"/>
          <a:ext cx="800212" cy="743054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4</xdr:row>
      <xdr:rowOff>85725</xdr:rowOff>
    </xdr:from>
    <xdr:to>
      <xdr:col>3</xdr:col>
      <xdr:colOff>1447981</xdr:colOff>
      <xdr:row>4</xdr:row>
      <xdr:rowOff>771621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981450" y="2219325"/>
          <a:ext cx="1295581" cy="685896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361950</xdr:colOff>
      <xdr:row>5</xdr:row>
      <xdr:rowOff>47625</xdr:rowOff>
    </xdr:from>
    <xdr:to>
      <xdr:col>3</xdr:col>
      <xdr:colOff>1162162</xdr:colOff>
      <xdr:row>5</xdr:row>
      <xdr:rowOff>752573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91000" y="3038475"/>
          <a:ext cx="800212" cy="704948"/>
        </a:xfrm>
        <a:prstGeom prst="rect">
          <a:avLst/>
        </a:prstGeom>
      </xdr:spPr>
    </xdr:pic>
    <xdr:clientData/>
  </xdr:twoCellAnchor>
  <xdr:twoCellAnchor editAs="oneCell">
    <xdr:from>
      <xdr:col>3</xdr:col>
      <xdr:colOff>390525</xdr:colOff>
      <xdr:row>6</xdr:row>
      <xdr:rowOff>76200</xdr:rowOff>
    </xdr:from>
    <xdr:to>
      <xdr:col>3</xdr:col>
      <xdr:colOff>1305053</xdr:colOff>
      <xdr:row>6</xdr:row>
      <xdr:rowOff>838306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219575" y="3924300"/>
          <a:ext cx="914528" cy="762106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4</xdr:row>
      <xdr:rowOff>57150</xdr:rowOff>
    </xdr:from>
    <xdr:to>
      <xdr:col>2</xdr:col>
      <xdr:colOff>1343170</xdr:colOff>
      <xdr:row>4</xdr:row>
      <xdr:rowOff>790677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562225" y="2190750"/>
          <a:ext cx="1038370" cy="733527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257175</xdr:colOff>
      <xdr:row>3</xdr:row>
      <xdr:rowOff>57150</xdr:rowOff>
    </xdr:from>
    <xdr:to>
      <xdr:col>4</xdr:col>
      <xdr:colOff>1438440</xdr:colOff>
      <xdr:row>3</xdr:row>
      <xdr:rowOff>790677</xdr:rowOff>
    </xdr:to>
    <xdr:pic>
      <xdr:nvPicPr>
        <xdr:cNvPr id="18" name="圖片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657850" y="1333500"/>
          <a:ext cx="1181265" cy="733527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2</xdr:row>
      <xdr:rowOff>38100</xdr:rowOff>
    </xdr:from>
    <xdr:to>
      <xdr:col>4</xdr:col>
      <xdr:colOff>1419385</xdr:colOff>
      <xdr:row>2</xdr:row>
      <xdr:rowOff>819259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676900" y="457200"/>
          <a:ext cx="1143160" cy="781159"/>
        </a:xfrm>
        <a:prstGeom prst="rect">
          <a:avLst/>
        </a:prstGeom>
      </xdr:spPr>
    </xdr:pic>
    <xdr:clientData/>
  </xdr:twoCellAnchor>
  <xdr:twoCellAnchor editAs="oneCell">
    <xdr:from>
      <xdr:col>4</xdr:col>
      <xdr:colOff>361950</xdr:colOff>
      <xdr:row>7</xdr:row>
      <xdr:rowOff>76200</xdr:rowOff>
    </xdr:from>
    <xdr:to>
      <xdr:col>4</xdr:col>
      <xdr:colOff>1371741</xdr:colOff>
      <xdr:row>7</xdr:row>
      <xdr:rowOff>819254</xdr:rowOff>
    </xdr:to>
    <xdr:pic>
      <xdr:nvPicPr>
        <xdr:cNvPr id="20" name="圖片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762625" y="4781550"/>
          <a:ext cx="1009791" cy="743054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4</xdr:row>
      <xdr:rowOff>95250</xdr:rowOff>
    </xdr:from>
    <xdr:to>
      <xdr:col>4</xdr:col>
      <xdr:colOff>1390799</xdr:colOff>
      <xdr:row>4</xdr:row>
      <xdr:rowOff>809725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724525" y="2228850"/>
          <a:ext cx="1066949" cy="714475"/>
        </a:xfrm>
        <a:prstGeom prst="rect">
          <a:avLst/>
        </a:prstGeom>
      </xdr:spPr>
    </xdr:pic>
    <xdr:clientData/>
  </xdr:twoCellAnchor>
  <xdr:twoCellAnchor editAs="oneCell">
    <xdr:from>
      <xdr:col>4</xdr:col>
      <xdr:colOff>352425</xdr:colOff>
      <xdr:row>6</xdr:row>
      <xdr:rowOff>95250</xdr:rowOff>
    </xdr:from>
    <xdr:to>
      <xdr:col>4</xdr:col>
      <xdr:colOff>1343163</xdr:colOff>
      <xdr:row>6</xdr:row>
      <xdr:rowOff>809725</xdr:rowOff>
    </xdr:to>
    <xdr:pic>
      <xdr:nvPicPr>
        <xdr:cNvPr id="22" name="圖片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753100" y="3943350"/>
          <a:ext cx="990738" cy="714475"/>
        </a:xfrm>
        <a:prstGeom prst="rect">
          <a:avLst/>
        </a:prstGeom>
      </xdr:spPr>
    </xdr:pic>
    <xdr:clientData/>
  </xdr:twoCellAnchor>
  <xdr:twoCellAnchor editAs="oneCell">
    <xdr:from>
      <xdr:col>4</xdr:col>
      <xdr:colOff>361950</xdr:colOff>
      <xdr:row>5</xdr:row>
      <xdr:rowOff>85725</xdr:rowOff>
    </xdr:from>
    <xdr:to>
      <xdr:col>4</xdr:col>
      <xdr:colOff>1295530</xdr:colOff>
      <xdr:row>5</xdr:row>
      <xdr:rowOff>781147</xdr:rowOff>
    </xdr:to>
    <xdr:pic>
      <xdr:nvPicPr>
        <xdr:cNvPr id="23" name="圖片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762625" y="3076575"/>
          <a:ext cx="933580" cy="69542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3</xdr:row>
      <xdr:rowOff>57150</xdr:rowOff>
    </xdr:from>
    <xdr:to>
      <xdr:col>2</xdr:col>
      <xdr:colOff>533400</xdr:colOff>
      <xdr:row>3</xdr:row>
      <xdr:rowOff>487606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685800"/>
          <a:ext cx="447675" cy="430456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3</xdr:row>
      <xdr:rowOff>66675</xdr:rowOff>
    </xdr:from>
    <xdr:to>
      <xdr:col>7</xdr:col>
      <xdr:colOff>561975</xdr:colOff>
      <xdr:row>3</xdr:row>
      <xdr:rowOff>482373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86300" y="695325"/>
          <a:ext cx="447675" cy="415698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3</xdr:row>
      <xdr:rowOff>76200</xdr:rowOff>
    </xdr:from>
    <xdr:to>
      <xdr:col>12</xdr:col>
      <xdr:colOff>542925</xdr:colOff>
      <xdr:row>3</xdr:row>
      <xdr:rowOff>466725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00" y="704850"/>
          <a:ext cx="390525" cy="3905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601980</xdr:colOff>
          <xdr:row>14</xdr:row>
          <xdr:rowOff>30480</xdr:rowOff>
        </xdr:from>
        <xdr:to>
          <xdr:col>1</xdr:col>
          <xdr:colOff>601980</xdr:colOff>
          <xdr:row>15</xdr:row>
          <xdr:rowOff>0</xdr:rowOff>
        </xdr:to>
        <xdr:sp macro="" textlink="">
          <xdr:nvSpPr>
            <xdr:cNvPr id="11266" name="Drop Down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6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601980</xdr:colOff>
          <xdr:row>18</xdr:row>
          <xdr:rowOff>38100</xdr:rowOff>
        </xdr:from>
        <xdr:to>
          <xdr:col>1</xdr:col>
          <xdr:colOff>601980</xdr:colOff>
          <xdr:row>19</xdr:row>
          <xdr:rowOff>15240</xdr:rowOff>
        </xdr:to>
        <xdr:sp macro="" textlink="">
          <xdr:nvSpPr>
            <xdr:cNvPr id="11267" name="Drop Down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6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601980</xdr:colOff>
          <xdr:row>16</xdr:row>
          <xdr:rowOff>38100</xdr:rowOff>
        </xdr:from>
        <xdr:to>
          <xdr:col>1</xdr:col>
          <xdr:colOff>601980</xdr:colOff>
          <xdr:row>17</xdr:row>
          <xdr:rowOff>0</xdr:rowOff>
        </xdr:to>
        <xdr:sp macro="" textlink="">
          <xdr:nvSpPr>
            <xdr:cNvPr id="11268" name="Drop Down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6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Relationship Id="rId9" Type="http://schemas.openxmlformats.org/officeDocument/2006/relationships/ctrlProp" Target="../ctrlProps/ctrlProp1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6.xml"/><Relationship Id="rId5" Type="http://schemas.openxmlformats.org/officeDocument/2006/relationships/ctrlProp" Target="../ctrlProps/ctrlProp15.xml"/><Relationship Id="rId4" Type="http://schemas.openxmlformats.org/officeDocument/2006/relationships/ctrlProp" Target="../ctrlProps/ctrlProp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9"/>
  <sheetViews>
    <sheetView showGridLines="0" topLeftCell="A7" workbookViewId="0">
      <selection activeCell="H27" sqref="H27"/>
    </sheetView>
  </sheetViews>
  <sheetFormatPr defaultColWidth="8.88671875" defaultRowHeight="16.2"/>
  <cols>
    <col min="1" max="3" width="12.33203125" customWidth="1"/>
    <col min="4" max="4" width="13.33203125" customWidth="1"/>
    <col min="5" max="5" width="21.21875" customWidth="1"/>
    <col min="6" max="6" width="10.6640625" customWidth="1"/>
    <col min="7" max="7" width="7.44140625" customWidth="1"/>
    <col min="8" max="8" width="13.44140625" customWidth="1"/>
    <col min="9" max="9" width="14.33203125" customWidth="1"/>
    <col min="10" max="10" width="13.109375" customWidth="1"/>
  </cols>
  <sheetData>
    <row r="1" spans="1:10" ht="78" customHeight="1">
      <c r="A1" s="7"/>
      <c r="B1" s="7"/>
      <c r="C1" s="7"/>
      <c r="D1" s="7"/>
      <c r="E1" s="7"/>
      <c r="F1" s="21"/>
    </row>
    <row r="2" spans="1:10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22"/>
    </row>
    <row r="3" spans="1:10" ht="16.5" customHeight="1">
      <c r="G3" t="s">
        <v>52</v>
      </c>
    </row>
    <row r="4" spans="1:10">
      <c r="G4" s="37">
        <v>1</v>
      </c>
      <c r="H4" s="29" t="s">
        <v>48</v>
      </c>
    </row>
    <row r="5" spans="1:10">
      <c r="G5" s="37">
        <v>2</v>
      </c>
      <c r="H5" s="30" t="s">
        <v>55</v>
      </c>
      <c r="J5" s="31"/>
    </row>
    <row r="6" spans="1:10">
      <c r="G6" s="37"/>
      <c r="H6" s="35" t="s">
        <v>56</v>
      </c>
      <c r="J6" s="31"/>
    </row>
    <row r="7" spans="1:10">
      <c r="G7" s="37"/>
      <c r="H7" s="34" t="s">
        <v>53</v>
      </c>
      <c r="J7" s="31"/>
    </row>
    <row r="8" spans="1:10">
      <c r="G8" s="37"/>
      <c r="H8" s="35" t="s">
        <v>57</v>
      </c>
    </row>
    <row r="9" spans="1:10">
      <c r="A9" s="20" t="s">
        <v>42</v>
      </c>
      <c r="G9" s="37">
        <v>3</v>
      </c>
      <c r="H9" s="36" t="s">
        <v>70</v>
      </c>
    </row>
    <row r="10" spans="1:10">
      <c r="A10" s="38" t="s">
        <v>41</v>
      </c>
      <c r="C10" s="8" t="s">
        <v>137</v>
      </c>
      <c r="D10" s="32" t="s">
        <v>51</v>
      </c>
      <c r="E10" s="33">
        <f>MATCH(動態相片!$C$10,動態相片!$2:$2,0)</f>
        <v>1</v>
      </c>
      <c r="G10" s="37">
        <v>4</v>
      </c>
      <c r="H10" s="29" t="s">
        <v>54</v>
      </c>
    </row>
    <row r="11" spans="1:10">
      <c r="A11" s="24" t="s">
        <v>49</v>
      </c>
      <c r="G11" s="37">
        <v>5</v>
      </c>
      <c r="H11" s="36" t="s">
        <v>60</v>
      </c>
    </row>
    <row r="12" spans="1:10" s="23" customFormat="1" ht="17.100000000000001" customHeight="1">
      <c r="A12"/>
      <c r="G12" s="37"/>
      <c r="H12" s="29" t="s">
        <v>61</v>
      </c>
    </row>
    <row r="13" spans="1:10">
      <c r="G13" s="37"/>
    </row>
    <row r="14" spans="1:10">
      <c r="A14" s="20" t="s">
        <v>43</v>
      </c>
      <c r="G14" s="67" t="s">
        <v>135</v>
      </c>
      <c r="H14" s="20" t="s">
        <v>134</v>
      </c>
    </row>
    <row r="15" spans="1:10" ht="21.75" customHeight="1">
      <c r="A15" s="38" t="s">
        <v>62</v>
      </c>
      <c r="C15" s="19"/>
      <c r="H15" s="60" t="s">
        <v>136</v>
      </c>
    </row>
    <row r="16" spans="1:10">
      <c r="A16" s="25" t="s">
        <v>50</v>
      </c>
    </row>
    <row r="17" spans="2:6">
      <c r="B17" s="26">
        <v>2</v>
      </c>
      <c r="C17" s="15" t="str">
        <f>INDEX(A2:E2,B17)</f>
        <v>林向宏</v>
      </c>
    </row>
    <row r="19" spans="2:6" ht="24" customHeight="1"/>
    <row r="20" spans="2:6">
      <c r="D20" t="s">
        <v>58</v>
      </c>
      <c r="E20" t="s">
        <v>59</v>
      </c>
      <c r="F20" s="10" t="s">
        <v>0</v>
      </c>
    </row>
    <row r="21" spans="2:6">
      <c r="F21" s="10" t="s">
        <v>1</v>
      </c>
    </row>
    <row r="22" spans="2:6">
      <c r="F22" s="10" t="s">
        <v>2</v>
      </c>
    </row>
    <row r="23" spans="2:6">
      <c r="F23" s="10" t="s">
        <v>3</v>
      </c>
    </row>
    <row r="24" spans="2:6">
      <c r="F24" s="10" t="s">
        <v>4</v>
      </c>
    </row>
    <row r="26" spans="2:6" ht="19.8" customHeight="1">
      <c r="D26" s="7" t="s">
        <v>144</v>
      </c>
    </row>
    <row r="27" spans="2:6" ht="21" customHeight="1">
      <c r="D27" s="7" t="s">
        <v>65</v>
      </c>
      <c r="E27" s="71" cm="1">
        <f t="array" aca="1" ref="E27" ca="1">INDEX(資料表!C2:C6,$B$17)</f>
        <v>109782574</v>
      </c>
    </row>
    <row r="28" spans="2:6" ht="21" customHeight="1">
      <c r="B28" s="28"/>
      <c r="D28" s="7" t="s">
        <v>66</v>
      </c>
      <c r="E28" s="72" t="str" cm="1">
        <f t="array" ref="E28">INDEX(資料表!D2:D6,$B$17)</f>
        <v>台中市安平路55號</v>
      </c>
    </row>
    <row r="29" spans="2:6" ht="21" customHeight="1">
      <c r="D29" s="7" t="s">
        <v>67</v>
      </c>
      <c r="E29" s="73" cm="1">
        <f t="array" aca="1" ref="E29" ca="1">INDEX(資料表!E2:E6,$B$17)</f>
        <v>6117</v>
      </c>
    </row>
  </sheetData>
  <phoneticPr fontId="1" type="noConversion"/>
  <conditionalFormatting sqref="A2:F2">
    <cfRule type="expression" dxfId="2" priority="6">
      <formula>ROW()=ROW(#REF!)+$A$9</formula>
    </cfRule>
  </conditionalFormatting>
  <conditionalFormatting sqref="F20:F24">
    <cfRule type="expression" dxfId="1" priority="1">
      <formula>ROW()=ROW(#REF!)+$A$9</formula>
    </cfRule>
  </conditionalFormatting>
  <dataValidations count="1">
    <dataValidation type="list" allowBlank="1" showInputMessage="1" showErrorMessage="1" sqref="C10" xr:uid="{00000000-0002-0000-0000-000000000000}">
      <formula1>$A$2:$E$2</formula1>
    </dataValidation>
  </dataValidations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71" r:id="rId4" name="Option Button 27">
              <controlPr defaultSize="0" autoFill="0" autoLine="0" autoPict="0">
                <anchor moveWithCells="1">
                  <from>
                    <xdr:col>1</xdr:col>
                    <xdr:colOff>53340</xdr:colOff>
                    <xdr:row>17</xdr:row>
                    <xdr:rowOff>7620</xdr:rowOff>
                  </from>
                  <to>
                    <xdr:col>1</xdr:col>
                    <xdr:colOff>449580</xdr:colOff>
                    <xdr:row>17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2" r:id="rId5" name="Option Button 28">
              <controlPr defaultSize="0" autoFill="0" autoLine="0" autoPict="0">
                <anchor moveWithCells="1">
                  <from>
                    <xdr:col>1</xdr:col>
                    <xdr:colOff>53340</xdr:colOff>
                    <xdr:row>18</xdr:row>
                    <xdr:rowOff>30480</xdr:rowOff>
                  </from>
                  <to>
                    <xdr:col>1</xdr:col>
                    <xdr:colOff>449580</xdr:colOff>
                    <xdr:row>18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3" r:id="rId6" name="Option Button 29">
              <controlPr defaultSize="0" autoFill="0" autoLine="0" autoPict="0">
                <anchor moveWithCells="1">
                  <from>
                    <xdr:col>1</xdr:col>
                    <xdr:colOff>53340</xdr:colOff>
                    <xdr:row>18</xdr:row>
                    <xdr:rowOff>266700</xdr:rowOff>
                  </from>
                  <to>
                    <xdr:col>1</xdr:col>
                    <xdr:colOff>449580</xdr:colOff>
                    <xdr:row>19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4" r:id="rId7" name="Option Button 30">
              <controlPr defaultSize="0" autoFill="0" autoLine="0" autoPict="0">
                <anchor moveWithCells="1">
                  <from>
                    <xdr:col>1</xdr:col>
                    <xdr:colOff>53340</xdr:colOff>
                    <xdr:row>19</xdr:row>
                    <xdr:rowOff>190500</xdr:rowOff>
                  </from>
                  <to>
                    <xdr:col>1</xdr:col>
                    <xdr:colOff>449580</xdr:colOff>
                    <xdr:row>20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5" r:id="rId8" name="Option Button 31">
              <controlPr defaultSize="0" autoFill="0" autoLine="0" autoPict="0">
                <anchor moveWithCells="1">
                  <from>
                    <xdr:col>1</xdr:col>
                    <xdr:colOff>53340</xdr:colOff>
                    <xdr:row>21</xdr:row>
                    <xdr:rowOff>7620</xdr:rowOff>
                  </from>
                  <to>
                    <xdr:col>1</xdr:col>
                    <xdr:colOff>449580</xdr:colOff>
                    <xdr:row>21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5" r:id="rId9" name="Drop Down 51">
              <controlPr defaultSize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</xdr:colOff>
                    <xdr:row>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1:Q18"/>
  <sheetViews>
    <sheetView showGridLines="0" workbookViewId="0">
      <selection activeCell="R13" sqref="R13"/>
    </sheetView>
  </sheetViews>
  <sheetFormatPr defaultColWidth="8.88671875" defaultRowHeight="16.2"/>
  <cols>
    <col min="2" max="2" width="10.33203125" bestFit="1" customWidth="1"/>
    <col min="4" max="4" width="10.44140625" customWidth="1"/>
    <col min="5" max="5" width="7" customWidth="1"/>
    <col min="6" max="6" width="10.109375" customWidth="1"/>
    <col min="11" max="11" width="10.33203125" bestFit="1" customWidth="1"/>
  </cols>
  <sheetData>
    <row r="1" spans="1:17" ht="47.1" customHeight="1">
      <c r="B1" s="9" t="s">
        <v>35</v>
      </c>
    </row>
    <row r="2" spans="1:17">
      <c r="C2" s="2"/>
      <c r="E2" s="6">
        <v>4</v>
      </c>
      <c r="G2" s="3" t="s">
        <v>16</v>
      </c>
      <c r="H2" s="4" t="s">
        <v>5</v>
      </c>
      <c r="I2" s="4" t="s">
        <v>6</v>
      </c>
      <c r="K2" t="s">
        <v>25</v>
      </c>
      <c r="L2">
        <f>INDEX(G3:I6,E2,B3)</f>
        <v>0</v>
      </c>
      <c r="M2" t="str">
        <f ca="1">_xlfn.FORMULATEXT(L2)</f>
        <v>=@INDEX(G3:I6,E2,B3)</v>
      </c>
    </row>
    <row r="3" spans="1:17">
      <c r="B3" s="6">
        <v>2</v>
      </c>
      <c r="C3" s="2"/>
      <c r="G3" s="5" t="s">
        <v>7</v>
      </c>
      <c r="H3" s="5" t="s">
        <v>11</v>
      </c>
      <c r="I3" s="5" t="s">
        <v>13</v>
      </c>
      <c r="K3" t="s">
        <v>5</v>
      </c>
      <c r="L3" t="str">
        <f ca="1">INDEX(G3:I6,IF(E2&gt;B6,B6,E2),B3)</f>
        <v>蒟蒻</v>
      </c>
      <c r="M3" t="str">
        <f ca="1">_xlfn.FORMULATEXT(L3)</f>
        <v>=@INDEX(G3:I6,IF(E2&gt;B6,B6,E2),B3)</v>
      </c>
    </row>
    <row r="4" spans="1:17">
      <c r="C4" s="2"/>
      <c r="G4" s="5" t="s">
        <v>8</v>
      </c>
      <c r="H4" s="5" t="s">
        <v>12</v>
      </c>
      <c r="I4" s="5" t="s">
        <v>14</v>
      </c>
      <c r="K4" t="s">
        <v>6</v>
      </c>
    </row>
    <row r="5" spans="1:17">
      <c r="G5" s="5" t="s">
        <v>9</v>
      </c>
      <c r="H5" s="5"/>
      <c r="I5" s="5" t="s">
        <v>15</v>
      </c>
    </row>
    <row r="6" spans="1:17">
      <c r="B6" s="6">
        <f ca="1">COUNTA(OFFSET(F3,0,B3,4,1))</f>
        <v>2</v>
      </c>
      <c r="C6" t="s">
        <v>17</v>
      </c>
      <c r="G6" s="5" t="s">
        <v>10</v>
      </c>
      <c r="H6" s="5"/>
      <c r="I6" s="5"/>
    </row>
    <row r="7" spans="1:17" ht="8.25" customHeight="1"/>
    <row r="8" spans="1:17">
      <c r="B8" s="27" t="s">
        <v>18</v>
      </c>
      <c r="F8" s="13" t="s">
        <v>36</v>
      </c>
      <c r="G8" t="s">
        <v>44</v>
      </c>
    </row>
    <row r="11" spans="1:17">
      <c r="B11" t="s">
        <v>47</v>
      </c>
    </row>
    <row r="12" spans="1:17">
      <c r="B12" t="s">
        <v>33</v>
      </c>
      <c r="I12" s="78" t="s">
        <v>32</v>
      </c>
      <c r="J12" s="79"/>
      <c r="K12" s="80" t="s">
        <v>30</v>
      </c>
      <c r="L12" s="81"/>
    </row>
    <row r="13" spans="1:17">
      <c r="G13" s="13"/>
      <c r="H13" s="12" t="s">
        <v>26</v>
      </c>
      <c r="I13" s="1" t="s">
        <v>27</v>
      </c>
      <c r="J13" s="1" t="s">
        <v>28</v>
      </c>
      <c r="K13" s="1" t="s">
        <v>29</v>
      </c>
      <c r="L13" s="1" t="s">
        <v>31</v>
      </c>
    </row>
    <row r="14" spans="1:17">
      <c r="G14" s="7" t="s">
        <v>24</v>
      </c>
      <c r="H14" s="8" t="s">
        <v>19</v>
      </c>
      <c r="I14" s="8" t="s">
        <v>20</v>
      </c>
      <c r="J14" s="8" t="s">
        <v>21</v>
      </c>
      <c r="K14" s="8" t="s">
        <v>22</v>
      </c>
      <c r="L14" s="8" t="s">
        <v>23</v>
      </c>
    </row>
    <row r="15" spans="1:17">
      <c r="G15" s="14" t="s">
        <v>34</v>
      </c>
      <c r="H15" s="11" t="s">
        <v>69</v>
      </c>
      <c r="I15" s="8">
        <v>0</v>
      </c>
      <c r="J15" s="11">
        <f>$B$3</f>
        <v>2</v>
      </c>
      <c r="K15" s="11">
        <f ca="1">$B$6</f>
        <v>2</v>
      </c>
      <c r="L15" s="8">
        <v>1</v>
      </c>
    </row>
    <row r="16" spans="1:17" ht="46.35" customHeight="1" thickBot="1">
      <c r="A16" s="16"/>
      <c r="B16" s="16"/>
      <c r="C16" s="16"/>
      <c r="D16" s="16"/>
      <c r="E16" s="16"/>
      <c r="F16" s="16"/>
      <c r="G16" s="16"/>
      <c r="H16" s="16"/>
      <c r="I16" s="43"/>
      <c r="J16" s="43" t="str">
        <f t="shared" ref="J16:K16" ca="1" si="0">_xlfn.FORMULATEXT(J15)</f>
        <v>=$B$3</v>
      </c>
      <c r="K16" s="43" t="str">
        <f t="shared" ca="1" si="0"/>
        <v>=$B$6</v>
      </c>
      <c r="L16" s="16"/>
      <c r="M16" s="16"/>
      <c r="N16" s="16"/>
      <c r="O16" s="16"/>
      <c r="P16" s="16"/>
      <c r="Q16" s="16"/>
    </row>
    <row r="17" spans="2:13" ht="16.8" thickTop="1">
      <c r="B17" s="17" t="s">
        <v>37</v>
      </c>
      <c r="E17" s="18" t="s">
        <v>38</v>
      </c>
      <c r="I17" s="18" t="s">
        <v>39</v>
      </c>
      <c r="M17" s="18" t="s">
        <v>40</v>
      </c>
    </row>
    <row r="18" spans="2:13">
      <c r="I18" t="s">
        <v>45</v>
      </c>
      <c r="M18" t="s">
        <v>46</v>
      </c>
    </row>
  </sheetData>
  <mergeCells count="2">
    <mergeCell ref="I12:J12"/>
    <mergeCell ref="K12:L12"/>
  </mergeCells>
  <phoneticPr fontId="1" type="noConversion"/>
  <dataValidations count="1">
    <dataValidation type="whole" operator="lessThanOrEqual" allowBlank="1" showInputMessage="1" showErrorMessage="1" sqref="E2" xr:uid="{00000000-0002-0000-0100-000000000000}">
      <formula1>B6</formula1>
    </dataValidation>
  </dataValidations>
  <pageMargins left="0.7" right="0.7" top="0.75" bottom="0.75" header="0.3" footer="0.3"/>
  <pageSetup paperSize="120" orientation="portrait" horizontalDpi="720" verticalDpi="72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Option Button 1">
              <controlPr defaultSize="0" autoFill="0" autoLine="0" autoPict="0">
                <anchor moveWithCells="1">
                  <from>
                    <xdr:col>2</xdr:col>
                    <xdr:colOff>30480</xdr:colOff>
                    <xdr:row>1</xdr:row>
                    <xdr:rowOff>30480</xdr:rowOff>
                  </from>
                  <to>
                    <xdr:col>3</xdr:col>
                    <xdr:colOff>15240</xdr:colOff>
                    <xdr:row>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Option Button 2">
              <controlPr defaultSize="0" autoFill="0" autoLine="0" autoPict="0">
                <anchor moveWithCells="1">
                  <from>
                    <xdr:col>2</xdr:col>
                    <xdr:colOff>30480</xdr:colOff>
                    <xdr:row>2</xdr:row>
                    <xdr:rowOff>30480</xdr:rowOff>
                  </from>
                  <to>
                    <xdr:col>3</xdr:col>
                    <xdr:colOff>15240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Option Button 3">
              <controlPr defaultSize="0" autoFill="0" autoLine="0" autoPict="0">
                <anchor moveWithCells="1">
                  <from>
                    <xdr:col>2</xdr:col>
                    <xdr:colOff>30480</xdr:colOff>
                    <xdr:row>3</xdr:row>
                    <xdr:rowOff>0</xdr:rowOff>
                  </from>
                  <to>
                    <xdr:col>3</xdr:col>
                    <xdr:colOff>15240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Drop Down 4">
              <controlPr defaultSize="0" autoLine="0" autoPict="0">
                <anchor moveWithCells="1">
                  <from>
                    <xdr:col>3</xdr:col>
                    <xdr:colOff>30480</xdr:colOff>
                    <xdr:row>1</xdr:row>
                    <xdr:rowOff>15240</xdr:rowOff>
                  </from>
                  <to>
                    <xdr:col>3</xdr:col>
                    <xdr:colOff>716280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List Box 6">
              <controlPr defaultSize="0" autoLine="0" autoPict="0">
                <anchor moveWithCells="1">
                  <from>
                    <xdr:col>2</xdr:col>
                    <xdr:colOff>487680</xdr:colOff>
                    <xdr:row>12</xdr:row>
                    <xdr:rowOff>106680</xdr:rowOff>
                  </from>
                  <to>
                    <xdr:col>3</xdr:col>
                    <xdr:colOff>449580</xdr:colOff>
                    <xdr:row>14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Drop Down 7">
              <controlPr defaultSize="0" autoLine="0" autoPict="0">
                <anchor moveWithCells="1">
                  <from>
                    <xdr:col>1</xdr:col>
                    <xdr:colOff>259080</xdr:colOff>
                    <xdr:row>12</xdr:row>
                    <xdr:rowOff>144780</xdr:rowOff>
                  </from>
                  <to>
                    <xdr:col>2</xdr:col>
                    <xdr:colOff>220980</xdr:colOff>
                    <xdr:row>13</xdr:row>
                    <xdr:rowOff>182880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8.88671875" defaultRowHeight="16.2"/>
  <cols>
    <col min="2" max="2" width="12" customWidth="1"/>
    <col min="3" max="3" width="13" bestFit="1" customWidth="1"/>
    <col min="4" max="4" width="22.44140625" bestFit="1" customWidth="1"/>
    <col min="5" max="5" width="10.44140625" bestFit="1" customWidth="1"/>
  </cols>
  <sheetData>
    <row r="1" spans="1:6">
      <c r="A1" s="39" t="s">
        <v>63</v>
      </c>
      <c r="B1" s="40" t="s">
        <v>64</v>
      </c>
      <c r="C1" t="s">
        <v>65</v>
      </c>
      <c r="D1" t="s">
        <v>66</v>
      </c>
      <c r="E1" t="s">
        <v>67</v>
      </c>
      <c r="F1" t="s">
        <v>68</v>
      </c>
    </row>
    <row r="2" spans="1:6" ht="81" customHeight="1">
      <c r="A2" s="69" t="s">
        <v>0</v>
      </c>
      <c r="B2" s="41"/>
      <c r="C2" s="52">
        <f ca="1">RANDBETWEEN(100000000,999999999)</f>
        <v>638699627</v>
      </c>
      <c r="D2" t="s">
        <v>138</v>
      </c>
      <c r="E2" s="51">
        <f ca="1">RANDBETWEEN(800,18000)</f>
        <v>1634</v>
      </c>
    </row>
    <row r="3" spans="1:6" ht="81" customHeight="1">
      <c r="A3" s="69" t="s">
        <v>1</v>
      </c>
      <c r="B3" s="41"/>
      <c r="C3" s="52">
        <f t="shared" ref="C3:C6" ca="1" si="0">RANDBETWEEN(100000000,999999999)</f>
        <v>109782574</v>
      </c>
      <c r="D3" t="s">
        <v>139</v>
      </c>
      <c r="E3" s="51">
        <f t="shared" ref="E3:E6" ca="1" si="1">RANDBETWEEN(800,18000)</f>
        <v>6117</v>
      </c>
    </row>
    <row r="4" spans="1:6" ht="81" customHeight="1">
      <c r="A4" s="69" t="s">
        <v>2</v>
      </c>
      <c r="B4" s="41"/>
      <c r="C4" s="52">
        <f t="shared" ca="1" si="0"/>
        <v>855903886</v>
      </c>
      <c r="D4" t="s">
        <v>140</v>
      </c>
      <c r="E4" s="51">
        <f t="shared" ca="1" si="1"/>
        <v>5163</v>
      </c>
    </row>
    <row r="5" spans="1:6" ht="81" customHeight="1">
      <c r="A5" s="69" t="s">
        <v>3</v>
      </c>
      <c r="B5" s="41"/>
      <c r="C5" s="52">
        <f t="shared" ca="1" si="0"/>
        <v>111994630</v>
      </c>
      <c r="D5" t="s">
        <v>142</v>
      </c>
      <c r="E5" s="51">
        <f t="shared" ca="1" si="1"/>
        <v>10905</v>
      </c>
    </row>
    <row r="6" spans="1:6" ht="81" customHeight="1">
      <c r="A6" s="70" t="s">
        <v>4</v>
      </c>
      <c r="B6" s="42"/>
      <c r="C6" s="52">
        <f t="shared" ca="1" si="0"/>
        <v>526298993</v>
      </c>
      <c r="D6" t="s">
        <v>141</v>
      </c>
      <c r="E6" s="51">
        <f t="shared" ca="1" si="1"/>
        <v>13091</v>
      </c>
    </row>
  </sheetData>
  <phoneticPr fontId="1" type="noConversion"/>
  <conditionalFormatting sqref="A2:A6">
    <cfRule type="expression" dxfId="0" priority="1">
      <formula>ROW()=ROW(#REF!)+#REF!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BB72-8116-4178-B9C7-FB6DCA90DB7D}">
  <dimension ref="B3:F14"/>
  <sheetViews>
    <sheetView showGridLines="0" tabSelected="1" workbookViewId="0">
      <selection activeCell="D3" sqref="D3"/>
    </sheetView>
  </sheetViews>
  <sheetFormatPr defaultRowHeight="16.2"/>
  <cols>
    <col min="1" max="1" width="16.88671875" customWidth="1"/>
    <col min="3" max="3" width="21.33203125" customWidth="1"/>
    <col min="4" max="4" width="5" customWidth="1"/>
    <col min="5" max="5" width="8" customWidth="1"/>
  </cols>
  <sheetData>
    <row r="3" spans="2:6" ht="22.8" customHeight="1">
      <c r="B3" s="8" t="s">
        <v>144</v>
      </c>
      <c r="C3" s="68"/>
      <c r="E3" s="60" t="s">
        <v>143</v>
      </c>
    </row>
    <row r="4" spans="2:6" ht="21.6" customHeight="1">
      <c r="B4" s="8" t="s">
        <v>65</v>
      </c>
      <c r="C4" s="74"/>
      <c r="E4">
        <v>1</v>
      </c>
      <c r="F4" t="s">
        <v>150</v>
      </c>
    </row>
    <row r="5" spans="2:6" ht="21.6" customHeight="1">
      <c r="B5" s="8" t="s">
        <v>66</v>
      </c>
      <c r="C5" s="7"/>
      <c r="E5">
        <v>2</v>
      </c>
      <c r="F5" t="s">
        <v>145</v>
      </c>
    </row>
    <row r="6" spans="2:6" ht="21.6" customHeight="1">
      <c r="B6" s="8" t="s">
        <v>67</v>
      </c>
      <c r="C6" s="75"/>
      <c r="E6">
        <v>3</v>
      </c>
      <c r="F6" t="s">
        <v>146</v>
      </c>
    </row>
    <row r="7" spans="2:6" ht="21.6" customHeight="1">
      <c r="E7">
        <v>4</v>
      </c>
      <c r="F7" t="s">
        <v>153</v>
      </c>
    </row>
    <row r="8" spans="2:6" ht="21.6" customHeight="1">
      <c r="E8">
        <v>5</v>
      </c>
      <c r="F8" t="s">
        <v>147</v>
      </c>
    </row>
    <row r="9" spans="2:6" ht="21.6" customHeight="1">
      <c r="E9">
        <v>6</v>
      </c>
      <c r="F9" t="s">
        <v>148</v>
      </c>
    </row>
    <row r="10" spans="2:6" ht="21.6" customHeight="1">
      <c r="F10" t="s">
        <v>152</v>
      </c>
    </row>
    <row r="11" spans="2:6" ht="21.6" customHeight="1">
      <c r="E11">
        <v>7</v>
      </c>
      <c r="F11" t="s">
        <v>149</v>
      </c>
    </row>
    <row r="12" spans="2:6" ht="21.6" customHeight="1">
      <c r="E12">
        <v>8</v>
      </c>
      <c r="F12" t="s">
        <v>151</v>
      </c>
    </row>
    <row r="14" spans="2:6">
      <c r="F14" s="7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1C95-EC18-424D-A80C-F3DBA495415C}">
  <dimension ref="B1:N19"/>
  <sheetViews>
    <sheetView showGridLines="0" workbookViewId="0">
      <selection activeCell="K2" sqref="K2"/>
    </sheetView>
  </sheetViews>
  <sheetFormatPr defaultColWidth="8.88671875" defaultRowHeight="16.2"/>
  <cols>
    <col min="1" max="1" width="3.6640625" customWidth="1"/>
    <col min="5" max="5" width="10.6640625" customWidth="1"/>
    <col min="6" max="6" width="4.33203125" customWidth="1"/>
    <col min="7" max="7" width="11.109375" customWidth="1"/>
    <col min="8" max="8" width="7" customWidth="1"/>
    <col min="10" max="10" width="43.21875" customWidth="1"/>
    <col min="12" max="14" width="8.88671875" style="50"/>
  </cols>
  <sheetData>
    <row r="1" spans="2:13" ht="19.05" customHeight="1">
      <c r="H1" s="47"/>
    </row>
    <row r="2" spans="2:13">
      <c r="B2" s="44" t="s">
        <v>71</v>
      </c>
      <c r="C2" s="44" t="s">
        <v>72</v>
      </c>
      <c r="D2" s="44" t="s">
        <v>73</v>
      </c>
      <c r="E2" s="44" t="s">
        <v>74</v>
      </c>
      <c r="G2" s="44" t="s">
        <v>71</v>
      </c>
      <c r="H2" s="47">
        <v>1</v>
      </c>
      <c r="I2" t="s">
        <v>100</v>
      </c>
      <c r="K2" s="46"/>
    </row>
    <row r="3" spans="2:13">
      <c r="B3" s="45" t="s">
        <v>75</v>
      </c>
      <c r="C3" s="44" t="s">
        <v>76</v>
      </c>
      <c r="D3" s="44" t="s">
        <v>77</v>
      </c>
      <c r="E3" s="44" t="s">
        <v>78</v>
      </c>
      <c r="G3" s="44" t="s">
        <v>72</v>
      </c>
    </row>
    <row r="4" spans="2:13">
      <c r="B4" s="44" t="s">
        <v>79</v>
      </c>
      <c r="C4" s="44" t="s">
        <v>80</v>
      </c>
      <c r="D4" s="44" t="s">
        <v>81</v>
      </c>
      <c r="E4" s="44" t="s">
        <v>82</v>
      </c>
      <c r="G4" s="44" t="s">
        <v>73</v>
      </c>
      <c r="H4" s="47">
        <v>2</v>
      </c>
      <c r="I4" t="s">
        <v>97</v>
      </c>
      <c r="K4" s="46"/>
      <c r="M4" s="50" t="s">
        <v>108</v>
      </c>
    </row>
    <row r="5" spans="2:13">
      <c r="B5" s="44" t="s">
        <v>83</v>
      </c>
      <c r="C5" s="44" t="s">
        <v>84</v>
      </c>
      <c r="D5" s="44" t="s">
        <v>85</v>
      </c>
      <c r="E5" s="44" t="s">
        <v>86</v>
      </c>
      <c r="G5" s="44" t="s">
        <v>74</v>
      </c>
    </row>
    <row r="6" spans="2:13">
      <c r="B6" s="44" t="s">
        <v>87</v>
      </c>
      <c r="C6" s="44" t="s">
        <v>88</v>
      </c>
      <c r="D6" s="44" t="s">
        <v>89</v>
      </c>
      <c r="E6" s="44" t="s">
        <v>90</v>
      </c>
      <c r="H6" s="47">
        <v>3</v>
      </c>
      <c r="I6" t="s">
        <v>101</v>
      </c>
    </row>
    <row r="7" spans="2:13">
      <c r="B7" s="44" t="s">
        <v>91</v>
      </c>
      <c r="C7" s="44" t="s">
        <v>92</v>
      </c>
      <c r="D7" s="44" t="s">
        <v>93</v>
      </c>
      <c r="E7" s="44" t="s">
        <v>94</v>
      </c>
    </row>
    <row r="8" spans="2:13">
      <c r="B8" s="44" t="s">
        <v>95</v>
      </c>
      <c r="C8" s="44"/>
      <c r="D8" s="44"/>
      <c r="E8" s="44" t="s">
        <v>96</v>
      </c>
      <c r="H8" s="47">
        <v>4</v>
      </c>
      <c r="I8" t="s">
        <v>99</v>
      </c>
      <c r="M8" s="50" t="s">
        <v>106</v>
      </c>
    </row>
    <row r="9" spans="2:13">
      <c r="K9" s="46"/>
    </row>
    <row r="11" spans="2:13">
      <c r="H11" s="47">
        <v>5</v>
      </c>
      <c r="I11" t="s">
        <v>102</v>
      </c>
      <c r="M11" s="50" t="s">
        <v>107</v>
      </c>
    </row>
    <row r="12" spans="2:13">
      <c r="I12" t="s">
        <v>103</v>
      </c>
    </row>
    <row r="14" spans="2:13">
      <c r="H14" s="47">
        <v>6</v>
      </c>
      <c r="I14" t="s">
        <v>105</v>
      </c>
    </row>
    <row r="15" spans="2:13">
      <c r="I15" t="s">
        <v>98</v>
      </c>
    </row>
    <row r="17" spans="8:9">
      <c r="H17" s="47">
        <v>7</v>
      </c>
      <c r="I17" t="s">
        <v>104</v>
      </c>
    </row>
    <row r="19" spans="8:9">
      <c r="I19" s="77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6D64-3DBD-4A11-8CB3-90592E9B9827}">
  <dimension ref="B2:E14"/>
  <sheetViews>
    <sheetView showGridLines="0" workbookViewId="0">
      <selection activeCell="B3" sqref="B3"/>
    </sheetView>
  </sheetViews>
  <sheetFormatPr defaultColWidth="8.88671875" defaultRowHeight="16.2"/>
  <cols>
    <col min="2" max="5" width="20.6640625" customWidth="1"/>
  </cols>
  <sheetData>
    <row r="2" spans="2:5">
      <c r="B2" s="48" t="s">
        <v>71</v>
      </c>
      <c r="C2" s="48" t="s">
        <v>72</v>
      </c>
      <c r="D2" s="48" t="s">
        <v>73</v>
      </c>
      <c r="E2" s="48" t="s">
        <v>74</v>
      </c>
    </row>
    <row r="3" spans="2:5" ht="67.5" customHeight="1">
      <c r="B3" s="49"/>
      <c r="C3" s="49"/>
      <c r="D3" s="49"/>
      <c r="E3" s="49"/>
    </row>
    <row r="4" spans="2:5" ht="67.5" customHeight="1">
      <c r="B4" s="49"/>
      <c r="C4" s="49"/>
      <c r="D4" s="49"/>
      <c r="E4" s="49"/>
    </row>
    <row r="5" spans="2:5" ht="67.5" customHeight="1">
      <c r="B5" s="49"/>
      <c r="C5" s="49"/>
      <c r="D5" s="49"/>
      <c r="E5" s="49"/>
    </row>
    <row r="6" spans="2:5" ht="67.5" customHeight="1">
      <c r="B6" s="49"/>
      <c r="C6" s="49"/>
      <c r="D6" s="49"/>
      <c r="E6" s="49"/>
    </row>
    <row r="7" spans="2:5" ht="67.5" customHeight="1">
      <c r="B7" s="49"/>
      <c r="C7" s="49"/>
      <c r="D7" s="49"/>
      <c r="E7" s="49"/>
    </row>
    <row r="8" spans="2:5" ht="67.5" customHeight="1">
      <c r="B8" s="49"/>
      <c r="C8" s="49"/>
      <c r="D8" s="49"/>
      <c r="E8" s="49"/>
    </row>
    <row r="9" spans="2:5" ht="67.5" customHeight="1"/>
    <row r="10" spans="2:5" ht="67.5" customHeight="1"/>
    <row r="11" spans="2:5" ht="60" customHeight="1"/>
    <row r="12" spans="2:5" ht="60" customHeight="1"/>
    <row r="13" spans="2:5" ht="60" customHeight="1"/>
    <row r="14" spans="2:5" ht="60" customHeight="1"/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763E-82F2-467E-9751-11273F177354}">
  <dimension ref="A2:O20"/>
  <sheetViews>
    <sheetView showGridLines="0" workbookViewId="0">
      <selection activeCell="D4" sqref="D4"/>
    </sheetView>
  </sheetViews>
  <sheetFormatPr defaultRowHeight="16.2"/>
  <cols>
    <col min="3" max="5" width="8.21875" customWidth="1"/>
    <col min="6" max="6" width="13.21875" customWidth="1"/>
    <col min="7" max="10" width="8.21875" customWidth="1"/>
    <col min="12" max="15" width="8.21875" customWidth="1"/>
  </cols>
  <sheetData>
    <row r="2" spans="1:15">
      <c r="B2" s="58" t="s">
        <v>115</v>
      </c>
      <c r="G2" s="59" t="s">
        <v>116</v>
      </c>
      <c r="L2" s="59" t="s">
        <v>117</v>
      </c>
    </row>
    <row r="3" spans="1:15">
      <c r="B3" s="8"/>
      <c r="C3" s="57" t="s">
        <v>109</v>
      </c>
      <c r="D3" s="57" t="s">
        <v>110</v>
      </c>
      <c r="E3" s="57" t="s">
        <v>111</v>
      </c>
      <c r="G3" s="8"/>
      <c r="H3" s="57" t="s">
        <v>109</v>
      </c>
      <c r="I3" s="57" t="s">
        <v>110</v>
      </c>
      <c r="J3" s="57" t="s">
        <v>111</v>
      </c>
      <c r="L3" s="8"/>
      <c r="M3" s="57" t="s">
        <v>109</v>
      </c>
      <c r="N3" s="57" t="s">
        <v>110</v>
      </c>
      <c r="O3" s="57" t="s">
        <v>111</v>
      </c>
    </row>
    <row r="4" spans="1:15" ht="40.5" customHeight="1">
      <c r="B4" s="55" t="s">
        <v>112</v>
      </c>
      <c r="C4" s="8"/>
      <c r="D4" s="8" t="str">
        <f t="shared" ref="D4:E6" si="0">LEFT($B$2,1)&amp;LEFT(D$3,1)&amp;LEFT($B4,1)</f>
        <v>台籃新</v>
      </c>
      <c r="E4" s="8" t="str">
        <f t="shared" si="0"/>
        <v>台足新</v>
      </c>
      <c r="G4" s="56" t="s">
        <v>112</v>
      </c>
      <c r="H4" s="8"/>
      <c r="I4" s="8" t="str">
        <f t="shared" ref="I4:J6" si="1">LEFT($G$2,1)&amp;LEFT(I$3,1)&amp;LEFT($B4,1)</f>
        <v>日籃新</v>
      </c>
      <c r="J4" s="8" t="str">
        <f t="shared" si="1"/>
        <v>日足新</v>
      </c>
      <c r="L4" s="56" t="s">
        <v>112</v>
      </c>
      <c r="M4" s="8"/>
      <c r="N4" s="8" t="str">
        <f>LEFT($L$2,1)&amp;LEFT(I$3,1)&amp;LEFT($B4,1)</f>
        <v>美籃新</v>
      </c>
      <c r="O4" s="8" t="str">
        <f>LEFT($L$2,1)&amp;LEFT(J$3,1)&amp;LEFT($B4,1)</f>
        <v>美足新</v>
      </c>
    </row>
    <row r="5" spans="1:15" ht="40.5" customHeight="1">
      <c r="B5" s="56" t="s">
        <v>113</v>
      </c>
      <c r="C5" s="8" t="str">
        <f>LEFT($B$2,1)&amp;LEFT(C$3,1)&amp;LEFT($B5,1)</f>
        <v>台棒得</v>
      </c>
      <c r="D5" s="8" t="str">
        <f t="shared" si="0"/>
        <v>台籃得</v>
      </c>
      <c r="E5" s="8" t="str">
        <f t="shared" si="0"/>
        <v>台足得</v>
      </c>
      <c r="G5" s="56" t="s">
        <v>113</v>
      </c>
      <c r="H5" s="8" t="str">
        <f>LEFT($G$2,1)&amp;LEFT(H$3,1)&amp;LEFT($B5,1)</f>
        <v>日棒得</v>
      </c>
      <c r="I5" s="8" t="str">
        <f t="shared" si="1"/>
        <v>日籃得</v>
      </c>
      <c r="J5" s="8" t="str">
        <f t="shared" si="1"/>
        <v>日足得</v>
      </c>
      <c r="L5" s="56" t="s">
        <v>113</v>
      </c>
      <c r="M5" s="8" t="str">
        <f t="shared" ref="M5:N6" si="2">LEFT($L$2,1)&amp;LEFT(H$3,1)&amp;LEFT($B5,1)</f>
        <v>美棒得</v>
      </c>
      <c r="N5" s="8" t="str">
        <f t="shared" si="2"/>
        <v>美籃得</v>
      </c>
      <c r="O5" s="8" t="str">
        <f t="shared" ref="O5:O6" si="3">LEFT($L$2,1)&amp;LEFT(J$3,1)&amp;LEFT($B5,1)</f>
        <v>美足得</v>
      </c>
    </row>
    <row r="6" spans="1:15" ht="40.5" customHeight="1">
      <c r="B6" s="56" t="s">
        <v>114</v>
      </c>
      <c r="C6" s="8" t="str">
        <f>LEFT($B$2,1)&amp;LEFT(C$3,1)&amp;LEFT($B6,1)</f>
        <v>台棒人</v>
      </c>
      <c r="D6" s="8" t="str">
        <f t="shared" si="0"/>
        <v>台籃人</v>
      </c>
      <c r="E6" s="8" t="str">
        <f t="shared" si="0"/>
        <v>台足人</v>
      </c>
      <c r="G6" s="56" t="s">
        <v>114</v>
      </c>
      <c r="H6" s="8" t="str">
        <f>LEFT($G$2,1)&amp;LEFT(H$3,1)&amp;LEFT($B6,1)</f>
        <v>日棒人</v>
      </c>
      <c r="I6" s="8" t="str">
        <f t="shared" si="1"/>
        <v>日籃人</v>
      </c>
      <c r="J6" s="8" t="str">
        <f t="shared" si="1"/>
        <v>日足人</v>
      </c>
      <c r="L6" s="56" t="s">
        <v>114</v>
      </c>
      <c r="M6" s="8" t="str">
        <f t="shared" si="2"/>
        <v>美棒人</v>
      </c>
      <c r="N6" s="8" t="str">
        <f t="shared" si="2"/>
        <v>美籃人</v>
      </c>
      <c r="O6" s="8" t="str">
        <f t="shared" si="3"/>
        <v>美足人</v>
      </c>
    </row>
    <row r="9" spans="1:15">
      <c r="B9" t="s">
        <v>115</v>
      </c>
      <c r="C9" s="53" t="s">
        <v>109</v>
      </c>
    </row>
    <row r="10" spans="1:15">
      <c r="B10" t="s">
        <v>116</v>
      </c>
      <c r="C10" s="53" t="s">
        <v>110</v>
      </c>
    </row>
    <row r="11" spans="1:15">
      <c r="B11" t="s">
        <v>117</v>
      </c>
      <c r="C11" s="53" t="s">
        <v>111</v>
      </c>
    </row>
    <row r="13" spans="1:15">
      <c r="A13" s="61" t="s">
        <v>37</v>
      </c>
      <c r="B13" s="62"/>
      <c r="C13" s="62"/>
      <c r="D13" s="21"/>
      <c r="E13" s="61" t="s">
        <v>121</v>
      </c>
      <c r="F13" s="62"/>
      <c r="G13" s="21"/>
      <c r="H13" s="61" t="s">
        <v>127</v>
      </c>
      <c r="I13" s="62"/>
      <c r="J13" s="62"/>
      <c r="K13" s="21"/>
      <c r="L13" s="61" t="s">
        <v>130</v>
      </c>
      <c r="M13" s="62"/>
      <c r="N13" s="62"/>
      <c r="O13" s="62"/>
    </row>
    <row r="14" spans="1:15" ht="9.75" customHeight="1">
      <c r="A14" s="63"/>
      <c r="B14" s="21"/>
      <c r="C14" s="21"/>
      <c r="D14" s="21"/>
      <c r="E14" s="63"/>
      <c r="F14" s="21"/>
      <c r="G14" s="21"/>
      <c r="H14" s="63"/>
      <c r="I14" s="21"/>
      <c r="J14" s="21"/>
      <c r="K14" s="21"/>
      <c r="L14" s="63"/>
      <c r="M14" s="21"/>
      <c r="N14" s="21"/>
      <c r="O14" s="21"/>
    </row>
    <row r="15" spans="1:15">
      <c r="A15" t="s">
        <v>118</v>
      </c>
      <c r="C15" s="54"/>
      <c r="D15" t="s">
        <v>123</v>
      </c>
      <c r="E15" t="s">
        <v>122</v>
      </c>
      <c r="H15" t="s">
        <v>128</v>
      </c>
      <c r="L15" t="s">
        <v>131</v>
      </c>
    </row>
    <row r="16" spans="1:15" ht="13.5" customHeight="1">
      <c r="E16" t="s">
        <v>126</v>
      </c>
      <c r="H16" t="s">
        <v>129</v>
      </c>
      <c r="L16" t="s">
        <v>132</v>
      </c>
    </row>
    <row r="17" spans="1:12" ht="16.8" thickBot="1">
      <c r="A17" t="s">
        <v>120</v>
      </c>
      <c r="C17" s="54"/>
      <c r="D17" t="s">
        <v>124</v>
      </c>
      <c r="L17" t="s">
        <v>133</v>
      </c>
    </row>
    <row r="18" spans="1:12" ht="13.5" customHeight="1">
      <c r="I18" s="64"/>
    </row>
    <row r="19" spans="1:12">
      <c r="A19" t="s">
        <v>119</v>
      </c>
      <c r="C19" s="54"/>
      <c r="D19" t="s">
        <v>125</v>
      </c>
      <c r="I19" s="65"/>
    </row>
    <row r="20" spans="1:12" ht="15.75" customHeight="1" thickBot="1">
      <c r="I20" s="66"/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6" r:id="rId3" name="Drop Down 2">
              <controlPr defaultSize="0" autoLine="0" autoPict="0">
                <anchor moveWithCells="1">
                  <from>
                    <xdr:col>0</xdr:col>
                    <xdr:colOff>601980</xdr:colOff>
                    <xdr:row>14</xdr:row>
                    <xdr:rowOff>30480</xdr:rowOff>
                  </from>
                  <to>
                    <xdr:col>1</xdr:col>
                    <xdr:colOff>601980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4" name="Drop Down 3">
              <controlPr defaultSize="0" autoLine="0" autoPict="0">
                <anchor moveWithCells="1">
                  <from>
                    <xdr:col>0</xdr:col>
                    <xdr:colOff>601980</xdr:colOff>
                    <xdr:row>18</xdr:row>
                    <xdr:rowOff>38100</xdr:rowOff>
                  </from>
                  <to>
                    <xdr:col>1</xdr:col>
                    <xdr:colOff>601980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5" name="Drop Down 4">
              <controlPr defaultSize="0" autoLine="0" autoPict="0">
                <anchor moveWithCells="1">
                  <from>
                    <xdr:col>0</xdr:col>
                    <xdr:colOff>601980</xdr:colOff>
                    <xdr:row>16</xdr:row>
                    <xdr:rowOff>38100</xdr:rowOff>
                  </from>
                  <to>
                    <xdr:col>1</xdr:col>
                    <xdr:colOff>601980</xdr:colOff>
                    <xdr:row>17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動態相片</vt:lpstr>
      <vt:lpstr>動態選單</vt:lpstr>
      <vt:lpstr>資料表</vt:lpstr>
      <vt:lpstr>一維相片</vt:lpstr>
      <vt:lpstr>二維相片</vt:lpstr>
      <vt:lpstr>二維相片縣市旗幟</vt:lpstr>
      <vt:lpstr>三維練習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陳偉忠</dc:creator>
  <cp:lastModifiedBy>User</cp:lastModifiedBy>
  <dcterms:created xsi:type="dcterms:W3CDTF">2009-12-07T15:05:32Z</dcterms:created>
  <dcterms:modified xsi:type="dcterms:W3CDTF">2020-12-07T05:03:28Z</dcterms:modified>
</cp:coreProperties>
</file>