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長庚大學\教學資料\MOCC-Excel-2010\補充\"/>
    </mc:Choice>
  </mc:AlternateContent>
  <xr:revisionPtr revIDLastSave="98" documentId="11_969EE1CFB07FEA35E5B970134EBD42E403F7BF40" xr6:coauthVersionLast="45" xr6:coauthVersionMax="45" xr10:uidLastSave="{3DBA0B9B-E241-45CE-8642-DF4A4973BFCA}"/>
  <bookViews>
    <workbookView xWindow="-120" yWindow="-120" windowWidth="19440" windowHeight="15000" activeTab="3" xr2:uid="{00000000-000D-0000-FFFF-FFFF00000000}"/>
  </bookViews>
  <sheets>
    <sheet name="一般設定" sheetId="1" r:id="rId1"/>
    <sheet name="清單" sheetId="4" r:id="rId2"/>
    <sheet name="自訂" sheetId="2" r:id="rId3"/>
    <sheet name="圈選錯誤資料" sheetId="5" r:id="rId4"/>
    <sheet name="圈選錯誤資料 (2)" sheetId="6" state="hidden" r:id="rId5"/>
  </sheets>
  <definedNames>
    <definedName name="Education">清單!$D$15:$D$18</definedName>
    <definedName name="RGB">清單!$F$11:$F$13</definedName>
    <definedName name="selected">INDIRECT(清單!$J$4&amp;清單!$K$4)</definedName>
    <definedName name="YesNo">清單!$D$11:$D$12</definedName>
    <definedName name="中部水庫">清單!$M$13:$M$15</definedName>
    <definedName name="中部風景區">清單!$L$13:$L$15</definedName>
    <definedName name="北部水庫">清單!$K$13:$K$14</definedName>
    <definedName name="北部風景區">清單!$J$13:$J$15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1" i="2" l="1"/>
  <c r="P21" i="2"/>
  <c r="R4" i="2"/>
  <c r="U18" i="2"/>
  <c r="U20" i="2"/>
  <c r="U21" i="2"/>
  <c r="U19" i="2"/>
  <c r="K29" i="4" l="1" a="1"/>
  <c r="K31" i="4" s="1"/>
  <c r="K28" i="4"/>
  <c r="L29" i="4"/>
  <c r="K29" i="4" l="1"/>
  <c r="K30" i="4"/>
  <c r="S19" i="2"/>
  <c r="S18" i="2"/>
  <c r="L25" i="4"/>
  <c r="K25" i="4"/>
  <c r="K24" i="4"/>
  <c r="L24" i="4"/>
  <c r="P20" i="2" l="1"/>
  <c r="K4" i="2"/>
  <c r="K5" i="2" s="1"/>
  <c r="K6" i="2" s="1"/>
  <c r="K7" i="2" s="1"/>
  <c r="K8" i="2" s="1"/>
  <c r="L8" i="2" s="1"/>
  <c r="S20" i="2" l="1"/>
  <c r="L4" i="2"/>
  <c r="L7" i="2"/>
  <c r="L5" i="2"/>
  <c r="L6" i="2"/>
  <c r="K9" i="2"/>
  <c r="L9" i="2" l="1"/>
  <c r="K10" i="2"/>
  <c r="L10" i="2" s="1"/>
</calcChain>
</file>

<file path=xl/sharedStrings.xml><?xml version="1.0" encoding="utf-8"?>
<sst xmlns="http://schemas.openxmlformats.org/spreadsheetml/2006/main" count="184" uniqueCount="139">
  <si>
    <t>限制重覆的內容</t>
    <phoneticPr fontId="1" type="noConversion"/>
  </si>
  <si>
    <t>車資</t>
    <phoneticPr fontId="1" type="noConversion"/>
  </si>
  <si>
    <t>住宿</t>
    <phoneticPr fontId="1" type="noConversion"/>
  </si>
  <si>
    <t>餐費</t>
    <phoneticPr fontId="1" type="noConversion"/>
  </si>
  <si>
    <t>雜支</t>
    <phoneticPr fontId="1" type="noConversion"/>
  </si>
  <si>
    <t>郵電</t>
    <phoneticPr fontId="1" type="noConversion"/>
  </si>
  <si>
    <t>總金額不得超過</t>
    <phoneticPr fontId="1" type="noConversion"/>
  </si>
  <si>
    <t>限制</t>
    <phoneticPr fontId="1" type="noConversion"/>
  </si>
  <si>
    <t>單項</t>
    <phoneticPr fontId="1" type="noConversion"/>
  </si>
  <si>
    <t>總金額</t>
  </si>
  <si>
    <t>不得輸入週末日期</t>
    <phoneticPr fontId="1" type="noConversion"/>
  </si>
  <si>
    <t>WEEKDAY()的用法</t>
    <phoneticPr fontId="1" type="noConversion"/>
  </si>
  <si>
    <t>前後不得有空白</t>
    <phoneticPr fontId="1" type="noConversion"/>
  </si>
  <si>
    <t>直接輸入清單項目</t>
    <phoneticPr fontId="1" type="noConversion"/>
  </si>
  <si>
    <t>從現有儲存格選取</t>
    <phoneticPr fontId="1" type="noConversion"/>
  </si>
  <si>
    <t>範例</t>
    <phoneticPr fontId="1" type="noConversion"/>
  </si>
  <si>
    <t>練習</t>
    <phoneticPr fontId="1" type="noConversion"/>
  </si>
  <si>
    <t>女</t>
  </si>
  <si>
    <t>是</t>
    <phoneticPr fontId="1" type="noConversion"/>
  </si>
  <si>
    <t>否</t>
    <phoneticPr fontId="1" type="noConversion"/>
  </si>
  <si>
    <t>國中</t>
    <phoneticPr fontId="1" type="noConversion"/>
  </si>
  <si>
    <t>高中</t>
    <phoneticPr fontId="1" type="noConversion"/>
  </si>
  <si>
    <t>大學</t>
    <phoneticPr fontId="1" type="noConversion"/>
  </si>
  <si>
    <t>研究所</t>
    <phoneticPr fontId="1" type="noConversion"/>
  </si>
  <si>
    <t>使用名稱</t>
    <phoneticPr fontId="1" type="noConversion"/>
  </si>
  <si>
    <t>資料來源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</si>
  <si>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</si>
  <si>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</si>
  <si>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</si>
  <si>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Banana</t>
    <phoneticPr fontId="1" type="noConversion"/>
  </si>
  <si>
    <t>Apple</t>
    <phoneticPr fontId="1" type="noConversion"/>
  </si>
  <si>
    <t>Lemon</t>
    <phoneticPr fontId="1" type="noConversion"/>
  </si>
  <si>
    <t>Peach</t>
    <phoneticPr fontId="1" type="noConversion"/>
  </si>
  <si>
    <t>動態清單</t>
    <phoneticPr fontId="1" type="noConversion"/>
  </si>
  <si>
    <t>風景區</t>
    <phoneticPr fontId="1" type="noConversion"/>
  </si>
  <si>
    <t>水庫</t>
    <phoneticPr fontId="1" type="noConversion"/>
  </si>
  <si>
    <t>水庫</t>
    <phoneticPr fontId="1" type="noConversion"/>
  </si>
  <si>
    <t>北部</t>
    <phoneticPr fontId="1" type="noConversion"/>
  </si>
  <si>
    <t>中部</t>
    <phoneticPr fontId="1" type="noConversion"/>
  </si>
  <si>
    <t>風景區</t>
    <phoneticPr fontId="1" type="noConversion"/>
  </si>
  <si>
    <t>陽明山</t>
    <phoneticPr fontId="1" type="noConversion"/>
  </si>
  <si>
    <t>八里左岸</t>
    <phoneticPr fontId="1" type="noConversion"/>
  </si>
  <si>
    <t>關渡公園</t>
    <phoneticPr fontId="1" type="noConversion"/>
  </si>
  <si>
    <t>翡翠水庫</t>
    <phoneticPr fontId="1" type="noConversion"/>
  </si>
  <si>
    <t>石門水庫</t>
    <phoneticPr fontId="1" type="noConversion"/>
  </si>
  <si>
    <t>大雪山國家公園</t>
    <phoneticPr fontId="1" type="noConversion"/>
  </si>
  <si>
    <t>台中公園</t>
    <phoneticPr fontId="1" type="noConversion"/>
  </si>
  <si>
    <t>溪頭</t>
    <phoneticPr fontId="1" type="noConversion"/>
  </si>
  <si>
    <t>日月潭</t>
    <phoneticPr fontId="1" type="noConversion"/>
  </si>
  <si>
    <t>明德水庫</t>
    <phoneticPr fontId="1" type="noConversion"/>
  </si>
  <si>
    <t>德基水庫</t>
    <phoneticPr fontId="1" type="noConversion"/>
  </si>
  <si>
    <t>大於30的實數</t>
    <phoneticPr fontId="1" type="noConversion"/>
  </si>
  <si>
    <t>50~100整數</t>
    <phoneticPr fontId="1" type="noConversion"/>
  </si>
  <si>
    <t>四月日期</t>
    <phoneticPr fontId="1" type="noConversion"/>
  </si>
  <si>
    <t>是</t>
  </si>
  <si>
    <t>Red</t>
  </si>
  <si>
    <t>考考您</t>
    <phoneticPr fontId="1" type="noConversion"/>
  </si>
  <si>
    <t>你能找出上面驗證設定的錯誤嗎?</t>
    <phoneticPr fontId="1" type="noConversion"/>
  </si>
  <si>
    <t xml:space="preserve">   各位</t>
    <phoneticPr fontId="1" type="noConversion"/>
  </si>
  <si>
    <t xml:space="preserve">   同學      大家好</t>
    <phoneticPr fontId="1" type="noConversion"/>
  </si>
  <si>
    <t>TRIM與SUBSTITUTE</t>
    <phoneticPr fontId="1" type="noConversion"/>
  </si>
  <si>
    <t>指定日期的前後幾天之內</t>
    <phoneticPr fontId="1" type="noConversion"/>
  </si>
  <si>
    <t>本月份</t>
    <phoneticPr fontId="1" type="noConversion"/>
  </si>
  <si>
    <t>練習</t>
    <phoneticPr fontId="1" type="noConversion"/>
  </si>
  <si>
    <t>Month</t>
    <phoneticPr fontId="1" type="noConversion"/>
  </si>
  <si>
    <t>Year</t>
    <phoneticPr fontId="1" type="noConversion"/>
  </si>
  <si>
    <t>Day</t>
    <phoneticPr fontId="1" type="noConversion"/>
  </si>
  <si>
    <t>SUBSTITUTE 取代</t>
    <phoneticPr fontId="1" type="noConversion"/>
  </si>
  <si>
    <t>TRIM 清除前後空白，中間的空白會只剩一個</t>
    <phoneticPr fontId="1" type="noConversion"/>
  </si>
  <si>
    <t>TRIM</t>
    <phoneticPr fontId="1" type="noConversion"/>
  </si>
  <si>
    <t>INDIRECT</t>
    <phoneticPr fontId="1" type="noConversion"/>
  </si>
  <si>
    <t>傳回文字串所指定的參照。該參照會立刻進行計算並顯示其內容。</t>
  </si>
  <si>
    <t>INDIRECT 通常是您想在公式中變更儲存格參照卻不想</t>
  </si>
  <si>
    <t>改變公式本身時使用。</t>
  </si>
  <si>
    <t>D16</t>
    <phoneticPr fontId="1" type="noConversion"/>
  </si>
  <si>
    <t>1.定義名稱selected</t>
    <phoneticPr fontId="1" type="noConversion"/>
  </si>
  <si>
    <t>YesNo</t>
  </si>
  <si>
    <t>使用下拉式方塊來選取</t>
    <phoneticPr fontId="1" type="noConversion"/>
  </si>
  <si>
    <t>使用資料驗證清單</t>
    <phoneticPr fontId="1" type="noConversion"/>
  </si>
  <si>
    <t>第一、二項使用資料驗證清單</t>
    <phoneticPr fontId="1" type="noConversion"/>
  </si>
  <si>
    <t>第三項可使用資料驗證清單或下拉式方塊來選取</t>
    <phoneticPr fontId="1" type="noConversion"/>
  </si>
  <si>
    <t>2. 建立下拉式方塊</t>
    <phoneticPr fontId="1" type="noConversion"/>
  </si>
  <si>
    <t>3.設定控制項格式</t>
    <phoneticPr fontId="1" type="noConversion"/>
  </si>
  <si>
    <t>無法在單一儲存格顯示</t>
    <phoneticPr fontId="1" type="noConversion"/>
  </si>
  <si>
    <t>例如</t>
    <phoneticPr fontId="1" type="noConversion"/>
  </si>
  <si>
    <r>
      <t>名稱(</t>
    </r>
    <r>
      <rPr>
        <sz val="11"/>
        <color theme="1"/>
        <rFont val="新細明體"/>
        <family val="1"/>
        <charset val="136"/>
        <scheme val="minor"/>
      </rPr>
      <t>中部水庫</t>
    </r>
    <r>
      <rPr>
        <sz val="11"/>
        <color rgb="FFFF0000"/>
        <rFont val="新細明體"/>
        <family val="1"/>
        <charset val="136"/>
        <scheme val="minor"/>
      </rPr>
      <t>)所代表的是包含多個儲存格的範圍</t>
    </r>
    <phoneticPr fontId="1" type="noConversion"/>
  </si>
  <si>
    <t>&lt;--使用陣列公式</t>
    <phoneticPr fontId="1" type="noConversion"/>
  </si>
  <si>
    <t>學習重點</t>
    <phoneticPr fontId="1" type="noConversion"/>
  </si>
  <si>
    <t>八里左岸</t>
  </si>
  <si>
    <t>格式</t>
    <phoneticPr fontId="1" type="noConversion"/>
  </si>
  <si>
    <t>設定格式化的條件</t>
    <phoneticPr fontId="1" type="noConversion"/>
  </si>
  <si>
    <t>資料驗證</t>
    <phoneticPr fontId="1" type="noConversion"/>
  </si>
  <si>
    <t>亦可搭配"儲存格格式"的設定</t>
    <phoneticPr fontId="1" type="noConversion"/>
  </si>
  <si>
    <r>
      <rPr>
        <sz val="12"/>
        <color rgb="FFFF0000"/>
        <rFont val="新細明體"/>
        <family val="1"/>
        <charset val="136"/>
      </rPr>
      <t>*</t>
    </r>
    <r>
      <rPr>
        <sz val="12"/>
        <rFont val="新細明體"/>
        <family val="1"/>
        <charset val="136"/>
      </rPr>
      <t xml:space="preserve"> 一般的格式設定</t>
    </r>
    <phoneticPr fontId="1" type="noConversion"/>
  </si>
  <si>
    <r>
      <rPr>
        <sz val="12"/>
        <color rgb="FFFF0000"/>
        <rFont val="新細明體"/>
        <family val="1"/>
        <charset val="136"/>
      </rPr>
      <t>*</t>
    </r>
    <r>
      <rPr>
        <sz val="12"/>
        <rFont val="新細明體"/>
        <family val="1"/>
        <charset val="136"/>
      </rPr>
      <t xml:space="preserve"> 數值格式最多可分四個區段</t>
    </r>
    <phoneticPr fontId="1" type="noConversion"/>
  </si>
  <si>
    <t>儲存格的值依據不同條件以不同的色彩</t>
    <phoneticPr fontId="1" type="noConversion"/>
  </si>
  <si>
    <t>*</t>
    <phoneticPr fontId="1" type="noConversion"/>
  </si>
  <si>
    <r>
      <rPr>
        <sz val="12"/>
        <color rgb="FFFF0000"/>
        <rFont val="新細明體"/>
        <family val="1"/>
        <charset val="136"/>
      </rPr>
      <t>*</t>
    </r>
    <r>
      <rPr>
        <sz val="12"/>
        <rFont val="新細明體"/>
        <family val="1"/>
        <charset val="136"/>
      </rPr>
      <t xml:space="preserve"> 限定儲存格可輸入的內容範圍</t>
    </r>
    <phoneticPr fontId="1" type="noConversion"/>
  </si>
  <si>
    <t>橫條、色階或圖示集來顯示</t>
    <phoneticPr fontId="1" type="noConversion"/>
  </si>
  <si>
    <r>
      <rPr>
        <sz val="12"/>
        <color rgb="FFFF0000"/>
        <rFont val="新細明體"/>
        <family val="1"/>
        <charset val="136"/>
      </rPr>
      <t xml:space="preserve">* </t>
    </r>
    <r>
      <rPr>
        <sz val="12"/>
        <rFont val="新細明體"/>
        <family val="1"/>
        <charset val="136"/>
      </rPr>
      <t>一般會在資料輸入前就設定驗證規則</t>
    </r>
    <phoneticPr fontId="1" type="noConversion"/>
  </si>
  <si>
    <r>
      <rPr>
        <sz val="12"/>
        <color rgb="FFFF0000"/>
        <rFont val="新細明體"/>
        <family val="1"/>
        <charset val="136"/>
      </rPr>
      <t>*</t>
    </r>
    <r>
      <rPr>
        <sz val="12"/>
        <rFont val="新細明體"/>
        <family val="1"/>
        <charset val="136"/>
      </rPr>
      <t xml:space="preserve"> 不能使用公式或函數來做判斷</t>
    </r>
    <phoneticPr fontId="1" type="noConversion"/>
  </si>
  <si>
    <r>
      <rPr>
        <sz val="12"/>
        <color rgb="FFFF0000"/>
        <rFont val="新細明體"/>
        <family val="1"/>
        <charset val="136"/>
      </rPr>
      <t>*</t>
    </r>
    <r>
      <rPr>
        <sz val="12"/>
        <rFont val="新細明體"/>
        <family val="1"/>
        <charset val="136"/>
      </rPr>
      <t xml:space="preserve"> 可使用公式或函數來設定限制的條件</t>
    </r>
    <phoneticPr fontId="1" type="noConversion"/>
  </si>
  <si>
    <r>
      <rPr>
        <sz val="12"/>
        <color rgb="FFFF0000"/>
        <rFont val="新細明體"/>
        <family val="1"/>
        <charset val="136"/>
      </rPr>
      <t>*</t>
    </r>
    <r>
      <rPr>
        <sz val="12"/>
        <rFont val="新細明體"/>
        <family val="1"/>
        <charset val="136"/>
      </rPr>
      <t xml:space="preserve"> 只能判斷自己的儲存格</t>
    </r>
    <phoneticPr fontId="1" type="noConversion"/>
  </si>
  <si>
    <r>
      <rPr>
        <sz val="12"/>
        <color rgb="FFFF0000"/>
        <rFont val="新細明體"/>
        <family val="1"/>
        <charset val="136"/>
      </rPr>
      <t>*</t>
    </r>
    <r>
      <rPr>
        <sz val="12"/>
        <rFont val="新細明體"/>
        <family val="1"/>
        <charset val="136"/>
      </rPr>
      <t xml:space="preserve"> 可使用其他儲存格的內容做為限制條件的依據</t>
    </r>
    <phoneticPr fontId="1" type="noConversion"/>
  </si>
  <si>
    <t>可使用公式或函數來做判斷</t>
    <phoneticPr fontId="1" type="noConversion"/>
  </si>
  <si>
    <t>可使用其他儲存格的內容做為判斷條件</t>
    <phoneticPr fontId="1" type="noConversion"/>
  </si>
  <si>
    <t>中部</t>
  </si>
  <si>
    <t>水庫</t>
  </si>
  <si>
    <t>學號</t>
  </si>
  <si>
    <t>學生姓名</t>
  </si>
  <si>
    <t>第一次</t>
  </si>
  <si>
    <t>第二次</t>
  </si>
  <si>
    <t>第三次</t>
  </si>
  <si>
    <t>王清峰</t>
  </si>
  <si>
    <t>莊慧玲</t>
  </si>
  <si>
    <t>陳偉忠</t>
  </si>
  <si>
    <t>陳建志</t>
  </si>
  <si>
    <t>陳國清</t>
  </si>
  <si>
    <t>林士璁</t>
  </si>
  <si>
    <t>林宸佑</t>
  </si>
  <si>
    <t>萬衛華</t>
  </si>
  <si>
    <t>林建宏</t>
  </si>
  <si>
    <t>林向宏</t>
  </si>
  <si>
    <t>黃士哲</t>
  </si>
  <si>
    <t>林宏諭</t>
  </si>
  <si>
    <t>黃炳璁</t>
  </si>
  <si>
    <t>黃冠儒</t>
  </si>
  <si>
    <t>王秀惠</t>
  </si>
  <si>
    <t>林毓修</t>
  </si>
  <si>
    <t>陳玉玲</t>
  </si>
  <si>
    <t>"錯誤提醒"樣式，使用警告或資訊(如下圖)，雖不符驗證規則，但能允許輸入</t>
    <phoneticPr fontId="21" type="noConversion"/>
  </si>
  <si>
    <t>事後要找出不符合規則的資料</t>
    <phoneticPr fontId="21" type="noConversion"/>
  </si>
  <si>
    <t>驗證規則無法改變任何已經存在儲存格中的資料內容</t>
    <phoneticPr fontId="21" type="noConversion"/>
  </si>
  <si>
    <t>輸入資料後才設定驗證規則，事後欲找出範圍中不符合驗證規則的資料</t>
    <phoneticPr fontId="21" type="noConversion"/>
  </si>
  <si>
    <t>使用時機</t>
    <phoneticPr fontId="1" type="noConversion"/>
  </si>
  <si>
    <t>練習</t>
    <phoneticPr fontId="21" type="noConversion"/>
  </si>
  <si>
    <t>圈選重複的學生姓名</t>
    <phoneticPr fontId="21" type="noConversion"/>
  </si>
  <si>
    <t>圈選95分以上的成績</t>
    <phoneticPr fontId="21" type="noConversion"/>
  </si>
  <si>
    <t>圈選3科成績都大於80的學號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</si>
</sst>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176" formatCode="&quot;$&quot;#,##0_);[Red]\(&quot;$&quot;#,##0\)"/>
    <numFmt numFmtId="177" formatCode="yyyy/mm/dd\ aaa"/>
  </numFmts>
  <fonts count="22"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8"/>
      <color theme="1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0"/>
      <name val="新細明體"/>
      <family val="2"/>
      <charset val="136"/>
      <scheme val="minor"/>
    </font>
    <font>
      <sz val="10"/>
      <color theme="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7.5"/>
      <color rgb="FF666666"/>
      <name val="Arial"/>
      <family val="2"/>
    </font>
    <font>
      <sz val="9"/>
      <name val="新細明體"/>
      <family val="1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1"/>
      <color theme="1"/>
      <name val="新細明體"/>
      <family val="2"/>
      <charset val="128"/>
      <scheme val="minor"/>
    </font>
    <font>
      <b/>
      <sz val="14"/>
      <color rgb="FFC00000"/>
      <name val="標楷體"/>
      <family val="4"/>
      <charset val="136"/>
    </font>
    <font>
      <sz val="10"/>
      <name val="MS Sans Serif"/>
      <family val="2"/>
    </font>
    <font>
      <sz val="12"/>
      <color rgb="FFFF0000"/>
      <name val="新細明體"/>
      <family val="1"/>
      <charset val="136"/>
    </font>
    <font>
      <sz val="12"/>
      <color theme="0"/>
      <name val="新細明體"/>
      <family val="1"/>
      <charset val="136"/>
    </font>
    <font>
      <sz val="9"/>
      <name val="新細明體"/>
      <family val="1"/>
      <charset val="136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5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>
      <alignment horizontal="left"/>
    </xf>
    <xf numFmtId="42" fontId="15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7" fillId="0" borderId="0"/>
  </cellStyleXfs>
  <cellXfs count="5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14" fontId="0" fillId="0" borderId="1" xfId="0" applyNumberFormat="1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/>
    <xf numFmtId="0" fontId="5" fillId="8" borderId="1" xfId="0" applyFont="1" applyFill="1" applyBorder="1" applyAlignment="1">
      <alignment vertical="center" shrinkToFit="1"/>
    </xf>
    <xf numFmtId="0" fontId="5" fillId="2" borderId="1" xfId="0" applyFont="1" applyFill="1" applyBorder="1" applyAlignment="1">
      <alignment vertical="center" shrinkToFit="1"/>
    </xf>
    <xf numFmtId="0" fontId="5" fillId="7" borderId="1" xfId="0" applyFont="1" applyFill="1" applyBorder="1" applyAlignment="1">
      <alignment vertical="center" shrinkToFit="1"/>
    </xf>
    <xf numFmtId="0" fontId="5" fillId="6" borderId="3" xfId="0" applyFont="1" applyFill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9" fillId="10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12" borderId="0" xfId="0" applyNumberFormat="1" applyFill="1"/>
    <xf numFmtId="0" fontId="2" fillId="14" borderId="0" xfId="0" applyFont="1" applyFill="1"/>
    <xf numFmtId="0" fontId="3" fillId="14" borderId="0" xfId="0" applyFont="1" applyFill="1"/>
    <xf numFmtId="0" fontId="0" fillId="1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" borderId="0" xfId="0" applyFill="1" applyAlignment="1">
      <alignment horizontal="center" vertical="center"/>
    </xf>
    <xf numFmtId="0" fontId="0" fillId="1" borderId="0" xfId="0" applyFill="1"/>
    <xf numFmtId="14" fontId="0" fillId="5" borderId="1" xfId="0" applyNumberFormat="1" applyFill="1" applyBorder="1"/>
    <xf numFmtId="0" fontId="0" fillId="15" borderId="0" xfId="0" applyFill="1" applyAlignment="1">
      <alignment horizontal="center" vertical="center"/>
    </xf>
    <xf numFmtId="0" fontId="2" fillId="0" borderId="0" xfId="0" applyFont="1"/>
    <xf numFmtId="0" fontId="10" fillId="0" borderId="0" xfId="0" applyFont="1"/>
    <xf numFmtId="0" fontId="0" fillId="0" borderId="0" xfId="0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7" fillId="0" borderId="0" xfId="8"/>
    <xf numFmtId="0" fontId="17" fillId="0" borderId="0" xfId="8" applyAlignment="1">
      <alignment horizontal="left"/>
    </xf>
    <xf numFmtId="0" fontId="20" fillId="16" borderId="0" xfId="0" applyFont="1" applyFill="1"/>
    <xf numFmtId="0" fontId="20" fillId="16" borderId="0" xfId="0" applyFont="1" applyFill="1" applyAlignment="1">
      <alignment horizontal="left"/>
    </xf>
    <xf numFmtId="0" fontId="19" fillId="0" borderId="0" xfId="0" applyFont="1" applyAlignment="1">
      <alignment horizontal="righ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6" fillId="9" borderId="5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</cellXfs>
  <cellStyles count="9">
    <cellStyle name="一般" xfId="0" builtinId="0" customBuiltin="1"/>
    <cellStyle name="一般 2" xfId="1" xr:uid="{00000000-0005-0000-0000-000001000000}"/>
    <cellStyle name="一般 2 2" xfId="2" xr:uid="{00000000-0005-0000-0000-000002000000}"/>
    <cellStyle name="一般 3" xfId="3" xr:uid="{00000000-0005-0000-0000-000003000000}"/>
    <cellStyle name="千分位[0] 2" xfId="4" xr:uid="{00000000-0005-0000-0000-000004000000}"/>
    <cellStyle name="重點說明" xfId="5" xr:uid="{00000000-0005-0000-0000-000005000000}"/>
    <cellStyle name="貨幣 [0] 2" xfId="6" xr:uid="{00000000-0005-0000-0000-000006000000}"/>
    <cellStyle name="貨幣[0]_全球業績報表" xfId="7" xr:uid="{00000000-0005-0000-0000-000007000000}"/>
    <cellStyle name="學習重點" xfId="8" xr:uid="{00000000-0005-0000-0000-000008000000}"/>
  </cellStyles>
  <dxfs count="2">
    <dxf>
      <font>
        <color rgb="FF0070C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0" fmlaLink="$S$4" fmlaRange="selected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16</xdr:row>
      <xdr:rowOff>38100</xdr:rowOff>
    </xdr:from>
    <xdr:to>
      <xdr:col>16</xdr:col>
      <xdr:colOff>666238</xdr:colOff>
      <xdr:row>39</xdr:row>
      <xdr:rowOff>123212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3429000"/>
          <a:ext cx="4095238" cy="49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16</xdr:row>
      <xdr:rowOff>114300</xdr:rowOff>
    </xdr:from>
    <xdr:to>
      <xdr:col>9</xdr:col>
      <xdr:colOff>571250</xdr:colOff>
      <xdr:row>33</xdr:row>
      <xdr:rowOff>113855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5" y="3505200"/>
          <a:ext cx="2000000" cy="3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38100</xdr:rowOff>
    </xdr:from>
    <xdr:to>
      <xdr:col>5</xdr:col>
      <xdr:colOff>513933</xdr:colOff>
      <xdr:row>32</xdr:row>
      <xdr:rowOff>47205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29000"/>
          <a:ext cx="3333333" cy="3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3</xdr:row>
          <xdr:rowOff>9525</xdr:rowOff>
        </xdr:from>
        <xdr:to>
          <xdr:col>17</xdr:col>
          <xdr:colOff>647700</xdr:colOff>
          <xdr:row>3</xdr:row>
          <xdr:rowOff>200025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15</xdr:col>
      <xdr:colOff>683895</xdr:colOff>
      <xdr:row>10</xdr:row>
      <xdr:rowOff>28576</xdr:rowOff>
    </xdr:from>
    <xdr:to>
      <xdr:col>21</xdr:col>
      <xdr:colOff>310515</xdr:colOff>
      <xdr:row>22</xdr:row>
      <xdr:rowOff>51436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34570" b="11237"/>
        <a:stretch/>
      </xdr:blipFill>
      <xdr:spPr>
        <a:xfrm>
          <a:off x="10027920" y="1990726"/>
          <a:ext cx="3741420" cy="257556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22</xdr:row>
      <xdr:rowOff>200025</xdr:rowOff>
    </xdr:from>
    <xdr:to>
      <xdr:col>20</xdr:col>
      <xdr:colOff>418709</xdr:colOff>
      <xdr:row>31</xdr:row>
      <xdr:rowOff>75980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7925" y="4714875"/>
          <a:ext cx="3123809" cy="17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10</xdr:row>
      <xdr:rowOff>44500</xdr:rowOff>
    </xdr:from>
    <xdr:to>
      <xdr:col>10</xdr:col>
      <xdr:colOff>1051560</xdr:colOff>
      <xdr:row>19</xdr:row>
      <xdr:rowOff>122171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180" y="2147620"/>
          <a:ext cx="4183380" cy="19674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5</xdr:row>
      <xdr:rowOff>114300</xdr:rowOff>
    </xdr:from>
    <xdr:to>
      <xdr:col>16</xdr:col>
      <xdr:colOff>571021</xdr:colOff>
      <xdr:row>22</xdr:row>
      <xdr:rowOff>47188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0" y="1200150"/>
          <a:ext cx="3828571" cy="34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5</xdr:row>
      <xdr:rowOff>114300</xdr:rowOff>
    </xdr:from>
    <xdr:to>
      <xdr:col>16</xdr:col>
      <xdr:colOff>571021</xdr:colOff>
      <xdr:row>22</xdr:row>
      <xdr:rowOff>47188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0" y="1200150"/>
          <a:ext cx="3828571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N15"/>
  <sheetViews>
    <sheetView showGridLines="0" workbookViewId="0">
      <selection activeCell="D3" sqref="D3:D7"/>
    </sheetView>
  </sheetViews>
  <sheetFormatPr defaultColWidth="8.875" defaultRowHeight="16.5"/>
  <cols>
    <col min="2" max="2" width="11.375" customWidth="1"/>
    <col min="3" max="3" width="3.125" customWidth="1"/>
    <col min="5" max="5" width="4.375" customWidth="1"/>
    <col min="6" max="6" width="9.625" customWidth="1"/>
    <col min="7" max="7" width="4.5" customWidth="1"/>
    <col min="8" max="8" width="10.5" customWidth="1"/>
  </cols>
  <sheetData>
    <row r="1" spans="1:14">
      <c r="H1" s="8" t="s">
        <v>63</v>
      </c>
    </row>
    <row r="2" spans="1:14">
      <c r="B2" s="19" t="s">
        <v>52</v>
      </c>
      <c r="D2" s="20" t="s">
        <v>51</v>
      </c>
      <c r="F2" s="19" t="s">
        <v>53</v>
      </c>
      <c r="H2" s="21" t="s">
        <v>62</v>
      </c>
    </row>
    <row r="3" spans="1:14">
      <c r="B3" s="1"/>
      <c r="D3" s="1"/>
      <c r="F3" s="1"/>
      <c r="H3" s="6"/>
      <c r="J3" t="s">
        <v>64</v>
      </c>
    </row>
    <row r="4" spans="1:14">
      <c r="B4" s="1"/>
      <c r="D4" s="1"/>
      <c r="F4" s="6"/>
      <c r="H4" s="6"/>
      <c r="J4" t="s">
        <v>65</v>
      </c>
    </row>
    <row r="5" spans="1:14">
      <c r="B5" s="1"/>
      <c r="D5" s="1"/>
      <c r="F5" s="1"/>
      <c r="H5" s="1"/>
      <c r="J5" t="s">
        <v>66</v>
      </c>
    </row>
    <row r="6" spans="1:14">
      <c r="B6" s="1"/>
      <c r="D6" s="1"/>
      <c r="F6" s="1"/>
      <c r="H6" s="1"/>
    </row>
    <row r="7" spans="1:14">
      <c r="B7" s="1"/>
      <c r="D7" s="1"/>
      <c r="F7" s="1"/>
      <c r="H7" s="1"/>
    </row>
    <row r="9" spans="1:14" ht="19.5">
      <c r="A9" s="37" t="s">
        <v>87</v>
      </c>
    </row>
    <row r="10" spans="1:14">
      <c r="A10" s="39" t="s">
        <v>89</v>
      </c>
      <c r="B10" s="38"/>
      <c r="C10" s="38"/>
      <c r="D10" s="38"/>
      <c r="H10" s="39" t="s">
        <v>90</v>
      </c>
      <c r="I10" s="38"/>
      <c r="J10" s="38"/>
      <c r="L10" s="38" t="s">
        <v>91</v>
      </c>
      <c r="M10" s="38"/>
      <c r="N10" s="38"/>
    </row>
    <row r="11" spans="1:14">
      <c r="A11" t="s">
        <v>93</v>
      </c>
      <c r="G11" s="40" t="s">
        <v>96</v>
      </c>
      <c r="H11" t="s">
        <v>95</v>
      </c>
      <c r="L11" t="s">
        <v>97</v>
      </c>
    </row>
    <row r="12" spans="1:14">
      <c r="A12" t="s">
        <v>94</v>
      </c>
      <c r="H12" t="s">
        <v>98</v>
      </c>
      <c r="L12" t="s">
        <v>99</v>
      </c>
    </row>
    <row r="13" spans="1:14">
      <c r="A13" t="s">
        <v>102</v>
      </c>
      <c r="H13" t="s">
        <v>92</v>
      </c>
      <c r="L13" t="s">
        <v>101</v>
      </c>
    </row>
    <row r="14" spans="1:14">
      <c r="A14" t="s">
        <v>100</v>
      </c>
      <c r="G14" s="40" t="s">
        <v>96</v>
      </c>
      <c r="H14" t="s">
        <v>104</v>
      </c>
      <c r="L14" t="s">
        <v>103</v>
      </c>
    </row>
    <row r="15" spans="1:14">
      <c r="G15" s="40" t="s">
        <v>96</v>
      </c>
      <c r="H15" t="s">
        <v>105</v>
      </c>
    </row>
  </sheetData>
  <phoneticPr fontId="1" type="noConversion"/>
  <dataValidations count="4">
    <dataValidation type="whole" allowBlank="1" showInputMessage="1" showErrorMessage="1" errorTitle="沒注意喔!" error="不是說了嗎?_x000a_請輸入50~100間的整數_x000a_還是不懂甚麼叫整數" promptTitle="整數" prompt="請輸入50~100間的整數" sqref="B3:B7" xr:uid="{00000000-0002-0000-0000-000000000000}">
      <formula1>50</formula1>
      <formula2>100</formula2>
    </dataValidation>
    <dataValidation type="decimal" operator="greaterThan" allowBlank="1" showInputMessage="1" showErrorMessage="1" sqref="D3:D7" xr:uid="{00000000-0002-0000-0000-000001000000}">
      <formula1>30</formula1>
    </dataValidation>
    <dataValidation type="custom" operator="equal" allowBlank="1" showInputMessage="1" showErrorMessage="1" sqref="F3:F7" xr:uid="{00000000-0002-0000-0000-000002000000}">
      <formula1>MONTH(F3)=4</formula1>
    </dataValidation>
    <dataValidation type="custom" allowBlank="1" showInputMessage="1" showErrorMessage="1" sqref="H3:H7" xr:uid="{00000000-0002-0000-0000-000003000000}">
      <formula1>MONTH(H3)=MONTH(TODAY())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S31"/>
  <sheetViews>
    <sheetView showGridLines="0" workbookViewId="0">
      <selection activeCell="L4" sqref="L4:M4"/>
    </sheetView>
  </sheetViews>
  <sheetFormatPr defaultColWidth="8.875" defaultRowHeight="16.5"/>
  <cols>
    <col min="3" max="3" width="5.125" customWidth="1"/>
    <col min="5" max="5" width="6.625" customWidth="1"/>
    <col min="7" max="7" width="4.5" customWidth="1"/>
    <col min="8" max="8" width="9.5" customWidth="1"/>
    <col min="9" max="9" width="5.125" customWidth="1"/>
    <col min="10" max="10" width="9.5" customWidth="1"/>
    <col min="11" max="11" width="10.375" customWidth="1"/>
    <col min="12" max="12" width="9.125" customWidth="1"/>
    <col min="13" max="13" width="8.5" customWidth="1"/>
  </cols>
  <sheetData>
    <row r="1" spans="1:19">
      <c r="J1" t="s">
        <v>79</v>
      </c>
    </row>
    <row r="2" spans="1:19" s="3" customFormat="1" ht="22.5">
      <c r="B2" s="3" t="s">
        <v>13</v>
      </c>
      <c r="D2" s="3" t="s">
        <v>14</v>
      </c>
      <c r="F2" s="3" t="s">
        <v>24</v>
      </c>
      <c r="H2" s="3" t="s">
        <v>33</v>
      </c>
      <c r="J2" s="30" t="s">
        <v>80</v>
      </c>
    </row>
    <row r="3" spans="1:19" s="8" customFormat="1">
      <c r="A3" s="45" t="s">
        <v>15</v>
      </c>
      <c r="B3" s="22" t="s">
        <v>17</v>
      </c>
      <c r="D3" s="22" t="s">
        <v>54</v>
      </c>
      <c r="F3" s="22" t="s">
        <v>55</v>
      </c>
      <c r="H3" s="23" t="s">
        <v>76</v>
      </c>
      <c r="J3" s="32" t="s">
        <v>78</v>
      </c>
      <c r="Q3" s="32" t="s">
        <v>77</v>
      </c>
    </row>
    <row r="4" spans="1:19" s="8" customFormat="1">
      <c r="A4" s="45"/>
      <c r="B4" s="4"/>
      <c r="D4" s="4"/>
      <c r="F4" s="4"/>
      <c r="H4" s="9" t="s">
        <v>54</v>
      </c>
      <c r="J4" s="4" t="s">
        <v>106</v>
      </c>
      <c r="K4" s="4" t="s">
        <v>107</v>
      </c>
      <c r="L4" s="49" t="s">
        <v>88</v>
      </c>
      <c r="M4" s="49"/>
      <c r="S4" s="8">
        <v>1</v>
      </c>
    </row>
    <row r="5" spans="1:19" s="24" customFormat="1" ht="9.75" customHeight="1"/>
    <row r="6" spans="1:19" s="8" customFormat="1">
      <c r="A6" s="45" t="s">
        <v>16</v>
      </c>
      <c r="B6" s="4"/>
      <c r="D6" s="4"/>
      <c r="F6" s="4"/>
      <c r="H6" s="4"/>
      <c r="Q6" s="30" t="s">
        <v>75</v>
      </c>
    </row>
    <row r="7" spans="1:19" s="8" customFormat="1">
      <c r="A7" s="45"/>
      <c r="B7" s="4"/>
      <c r="D7" s="4"/>
      <c r="F7" s="4"/>
      <c r="Q7" s="30" t="s">
        <v>81</v>
      </c>
    </row>
    <row r="8" spans="1:19" s="8" customFormat="1">
      <c r="A8" s="45"/>
      <c r="B8" s="22"/>
      <c r="D8" s="22"/>
      <c r="F8" s="22"/>
      <c r="H8" s="4"/>
      <c r="Q8" s="30" t="s">
        <v>82</v>
      </c>
    </row>
    <row r="9" spans="1:19" s="8" customFormat="1">
      <c r="A9" s="45"/>
      <c r="B9" s="4"/>
      <c r="D9" s="4"/>
      <c r="F9" s="4"/>
    </row>
    <row r="10" spans="1:19" s="25" customFormat="1" ht="6.75" customHeight="1"/>
    <row r="11" spans="1:19">
      <c r="A11" s="46" t="s">
        <v>25</v>
      </c>
      <c r="D11" s="4" t="s">
        <v>18</v>
      </c>
      <c r="F11" s="1" t="s">
        <v>26</v>
      </c>
      <c r="J11" s="47" t="s">
        <v>37</v>
      </c>
      <c r="K11" s="48"/>
      <c r="L11" s="48" t="s">
        <v>38</v>
      </c>
      <c r="M11" s="48"/>
      <c r="Q11" s="8"/>
      <c r="R11" s="8"/>
      <c r="S11" s="30"/>
    </row>
    <row r="12" spans="1:19">
      <c r="A12" s="46"/>
      <c r="D12" s="4" t="s">
        <v>19</v>
      </c>
      <c r="F12" s="1" t="s">
        <v>27</v>
      </c>
      <c r="J12" s="11" t="s">
        <v>39</v>
      </c>
      <c r="K12" s="12" t="s">
        <v>36</v>
      </c>
      <c r="L12" s="11" t="s">
        <v>34</v>
      </c>
      <c r="M12" s="12" t="s">
        <v>35</v>
      </c>
      <c r="R12" s="8"/>
      <c r="S12" s="30"/>
    </row>
    <row r="13" spans="1:19">
      <c r="A13" s="46"/>
      <c r="F13" s="1" t="s">
        <v>28</v>
      </c>
      <c r="J13" s="13" t="s">
        <v>40</v>
      </c>
      <c r="K13" s="14" t="s">
        <v>43</v>
      </c>
      <c r="L13" s="13" t="s">
        <v>45</v>
      </c>
      <c r="M13" s="14" t="s">
        <v>48</v>
      </c>
    </row>
    <row r="14" spans="1:19">
      <c r="A14" s="46"/>
      <c r="J14" s="13" t="s">
        <v>41</v>
      </c>
      <c r="K14" s="14" t="s">
        <v>44</v>
      </c>
      <c r="L14" s="13" t="s">
        <v>46</v>
      </c>
      <c r="M14" s="14" t="s">
        <v>49</v>
      </c>
    </row>
    <row r="15" spans="1:19">
      <c r="A15" s="46"/>
      <c r="D15" s="1" t="s">
        <v>20</v>
      </c>
      <c r="F15" s="1" t="s">
        <v>30</v>
      </c>
      <c r="J15" s="13" t="s">
        <v>42</v>
      </c>
      <c r="K15" s="15"/>
      <c r="L15" s="13" t="s">
        <v>47</v>
      </c>
      <c r="M15" s="14" t="s">
        <v>50</v>
      </c>
    </row>
    <row r="16" spans="1:19">
      <c r="A16" s="46"/>
      <c r="D16" s="1" t="s">
        <v>21</v>
      </c>
      <c r="F16" s="1" t="s">
        <v>29</v>
      </c>
      <c r="J16" s="10"/>
      <c r="K16" s="10"/>
      <c r="L16" s="10"/>
      <c r="M16" s="10"/>
    </row>
    <row r="17" spans="1:13">
      <c r="A17" s="46"/>
      <c r="D17" s="1" t="s">
        <v>22</v>
      </c>
      <c r="F17" s="1" t="s">
        <v>31</v>
      </c>
      <c r="J17" s="10"/>
      <c r="K17" s="10"/>
      <c r="L17" s="10"/>
      <c r="M17" s="10"/>
    </row>
    <row r="18" spans="1:13" ht="19.5">
      <c r="A18" s="46"/>
      <c r="D18" s="1" t="s">
        <v>23</v>
      </c>
      <c r="F18" s="1" t="s">
        <v>32</v>
      </c>
      <c r="I18" s="36" t="s">
        <v>87</v>
      </c>
    </row>
    <row r="19" spans="1:13">
      <c r="A19" s="46"/>
      <c r="J19" t="s">
        <v>70</v>
      </c>
    </row>
    <row r="20" spans="1:13">
      <c r="J20" s="33" t="s">
        <v>71</v>
      </c>
    </row>
    <row r="21" spans="1:13">
      <c r="J21" s="33" t="s">
        <v>72</v>
      </c>
    </row>
    <row r="22" spans="1:13">
      <c r="J22" s="33" t="s">
        <v>73</v>
      </c>
    </row>
    <row r="24" spans="1:13">
      <c r="I24" t="s">
        <v>84</v>
      </c>
      <c r="J24" s="8" t="s">
        <v>74</v>
      </c>
      <c r="K24" t="str">
        <f ca="1">INDIRECT(J24)</f>
        <v>高中</v>
      </c>
      <c r="L24" t="str">
        <f ca="1">_xlfn.FORMULATEXT(K24)</f>
        <v>=@INDIRECT(J24)</v>
      </c>
    </row>
    <row r="25" spans="1:13">
      <c r="J25" s="29"/>
      <c r="K25" t="e">
        <f ca="1">INDIRECT(中部水庫)</f>
        <v>#VALUE!</v>
      </c>
      <c r="L25" t="str">
        <f ca="1">_xlfn.FORMULATEXT(K25)</f>
        <v>=@INDIRECT(@中部水庫)</v>
      </c>
    </row>
    <row r="26" spans="1:13">
      <c r="K26" s="34" t="s">
        <v>85</v>
      </c>
    </row>
    <row r="27" spans="1:13">
      <c r="K27" s="35" t="s">
        <v>83</v>
      </c>
    </row>
    <row r="28" spans="1:13">
      <c r="K28" t="e">
        <f>中部水庫</f>
        <v>#VALUE!</v>
      </c>
    </row>
    <row r="29" spans="1:13">
      <c r="K29" t="str">
        <f t="array" ref="K29:K31">中部水庫</f>
        <v>日月潭</v>
      </c>
      <c r="L29" t="str">
        <f ca="1">_xlfn.FORMULATEXT(K29)</f>
        <v>{=中部水庫}</v>
      </c>
    </row>
    <row r="30" spans="1:13">
      <c r="K30" t="str">
        <v>明德水庫</v>
      </c>
      <c r="L30" s="31" t="s">
        <v>86</v>
      </c>
    </row>
    <row r="31" spans="1:13">
      <c r="K31" t="str">
        <v>德基水庫</v>
      </c>
    </row>
  </sheetData>
  <mergeCells count="6">
    <mergeCell ref="A3:A4"/>
    <mergeCell ref="A6:A9"/>
    <mergeCell ref="A11:A19"/>
    <mergeCell ref="J11:K11"/>
    <mergeCell ref="L11:M11"/>
    <mergeCell ref="L4:M4"/>
  </mergeCells>
  <phoneticPr fontId="1" type="noConversion"/>
  <conditionalFormatting sqref="B3:B4">
    <cfRule type="cellIs" dxfId="1" priority="1" operator="equal">
      <formula>"女"</formula>
    </cfRule>
    <cfRule type="cellIs" dxfId="0" priority="2" operator="equal">
      <formula>"男"</formula>
    </cfRule>
  </conditionalFormatting>
  <dataValidations count="8">
    <dataValidation type="list" allowBlank="1" showInputMessage="1" showErrorMessage="1" sqref="L4:M4" xr:uid="{00000000-0002-0000-0100-000000000000}">
      <formula1>INDIRECT(J4&amp;K4)</formula1>
    </dataValidation>
    <dataValidation type="list" allowBlank="1" showInputMessage="1" showErrorMessage="1" sqref="B3" xr:uid="{00000000-0002-0000-0100-000001000000}">
      <formula1>"男,女"</formula1>
    </dataValidation>
    <dataValidation type="list" allowBlank="1" showInputMessage="1" showErrorMessage="1" sqref="D3" xr:uid="{00000000-0002-0000-0100-000002000000}">
      <formula1>$D$11:$D$12</formula1>
    </dataValidation>
    <dataValidation type="list" allowBlank="1" showInputMessage="1" showErrorMessage="1" sqref="F3" xr:uid="{00000000-0002-0000-0100-000003000000}">
      <formula1>RGB</formula1>
    </dataValidation>
    <dataValidation type="list" allowBlank="1" showInputMessage="1" showErrorMessage="1" sqref="H3" xr:uid="{00000000-0002-0000-0100-000004000000}">
      <formula1>"YesNo,Education"</formula1>
    </dataValidation>
    <dataValidation type="list" allowBlank="1" showInputMessage="1" showErrorMessage="1" sqref="H4" xr:uid="{00000000-0002-0000-0100-000005000000}">
      <formula1>INDIRECT($H$3)</formula1>
    </dataValidation>
    <dataValidation type="list" allowBlank="1" showInputMessage="1" showErrorMessage="1" sqref="J4" xr:uid="{00000000-0002-0000-0100-000006000000}">
      <formula1>"北部,中部"</formula1>
    </dataValidation>
    <dataValidation type="list" allowBlank="1" showInputMessage="1" showErrorMessage="1" sqref="K4" xr:uid="{00000000-0002-0000-0100-000007000000}">
      <formula1>"風景區,水庫"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16</xdr:col>
                    <xdr:colOff>66675</xdr:colOff>
                    <xdr:row>3</xdr:row>
                    <xdr:rowOff>9525</xdr:rowOff>
                  </from>
                  <to>
                    <xdr:col>17</xdr:col>
                    <xdr:colOff>647700</xdr:colOff>
                    <xdr:row>3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B1:U21"/>
  <sheetViews>
    <sheetView showGridLines="0" workbookViewId="0">
      <selection activeCell="R26" sqref="R26"/>
    </sheetView>
  </sheetViews>
  <sheetFormatPr defaultColWidth="8.875" defaultRowHeight="16.5"/>
  <cols>
    <col min="1" max="1" width="4.625" customWidth="1"/>
    <col min="2" max="2" width="9.875" customWidth="1"/>
    <col min="3" max="3" width="3.875" customWidth="1"/>
    <col min="5" max="5" width="7.125" customWidth="1"/>
    <col min="6" max="6" width="4" customWidth="1"/>
    <col min="7" max="7" width="5.125" customWidth="1"/>
    <col min="8" max="8" width="6.875" customWidth="1"/>
    <col min="9" max="9" width="6.625" customWidth="1"/>
    <col min="10" max="10" width="3.625" customWidth="1"/>
    <col min="11" max="11" width="17.625" customWidth="1"/>
    <col min="12" max="13" width="3.875" customWidth="1"/>
    <col min="14" max="14" width="10.625" customWidth="1"/>
    <col min="15" max="15" width="3.875" customWidth="1"/>
    <col min="17" max="17" width="2.5" customWidth="1"/>
    <col min="18" max="18" width="13.125" customWidth="1"/>
    <col min="21" max="21" width="9.375" bestFit="1" customWidth="1"/>
  </cols>
  <sheetData>
    <row r="1" spans="2:18">
      <c r="R1" s="16" t="s">
        <v>56</v>
      </c>
    </row>
    <row r="2" spans="2:18" s="2" customFormat="1" ht="18" customHeight="1">
      <c r="B2" s="51" t="s">
        <v>0</v>
      </c>
      <c r="D2" s="51" t="s">
        <v>6</v>
      </c>
      <c r="E2" s="51">
        <v>5000</v>
      </c>
      <c r="G2" s="51" t="s">
        <v>7</v>
      </c>
      <c r="H2" s="5" t="s">
        <v>8</v>
      </c>
      <c r="I2" s="2">
        <v>1500</v>
      </c>
      <c r="N2" s="51" t="s">
        <v>10</v>
      </c>
      <c r="P2" s="51" t="s">
        <v>12</v>
      </c>
      <c r="R2" s="51" t="s">
        <v>61</v>
      </c>
    </row>
    <row r="3" spans="2:18" s="2" customFormat="1" ht="18" customHeight="1">
      <c r="B3" s="52"/>
      <c r="D3" s="52"/>
      <c r="E3" s="52"/>
      <c r="G3" s="51"/>
      <c r="H3" s="5" t="s">
        <v>9</v>
      </c>
      <c r="I3" s="2">
        <v>5000</v>
      </c>
      <c r="K3" s="2" t="s">
        <v>11</v>
      </c>
      <c r="N3" s="51"/>
      <c r="P3" s="51"/>
      <c r="R3" s="52"/>
    </row>
    <row r="4" spans="2:18">
      <c r="B4" s="1"/>
      <c r="D4" s="4" t="s">
        <v>1</v>
      </c>
      <c r="E4" s="4"/>
      <c r="G4" s="49" t="s">
        <v>1</v>
      </c>
      <c r="H4" s="49"/>
      <c r="I4" s="1"/>
      <c r="K4" s="18">
        <f ca="1">TODAY()</f>
        <v>43984</v>
      </c>
      <c r="L4" s="7">
        <f ca="1">WEEKDAY(K4,2)</f>
        <v>2</v>
      </c>
      <c r="M4" s="27"/>
      <c r="N4" s="6"/>
      <c r="P4" s="1"/>
      <c r="R4" s="26">
        <f ca="1">TODAY()</f>
        <v>43984</v>
      </c>
    </row>
    <row r="5" spans="2:18">
      <c r="B5" s="1"/>
      <c r="D5" s="4" t="s">
        <v>2</v>
      </c>
      <c r="E5" s="4"/>
      <c r="G5" s="49" t="s">
        <v>2</v>
      </c>
      <c r="H5" s="49"/>
      <c r="I5" s="1"/>
      <c r="K5" s="18">
        <f ca="1">K4+1</f>
        <v>43985</v>
      </c>
      <c r="L5" s="7">
        <f t="shared" ref="L5:L9" ca="1" si="0">WEEKDAY(K5,2)</f>
        <v>3</v>
      </c>
      <c r="M5" s="27"/>
      <c r="N5" s="1"/>
      <c r="P5" s="1"/>
      <c r="R5" s="6"/>
    </row>
    <row r="6" spans="2:18">
      <c r="B6" s="1"/>
      <c r="D6" s="4" t="s">
        <v>3</v>
      </c>
      <c r="E6" s="4"/>
      <c r="G6" s="49" t="s">
        <v>3</v>
      </c>
      <c r="H6" s="49"/>
      <c r="I6" s="1"/>
      <c r="K6" s="18">
        <f t="shared" ref="K6:K10" ca="1" si="1">K5+1</f>
        <v>43986</v>
      </c>
      <c r="L6" s="7">
        <f t="shared" ca="1" si="0"/>
        <v>4</v>
      </c>
      <c r="M6" s="27"/>
      <c r="N6" s="1"/>
      <c r="P6" s="1"/>
      <c r="R6" s="6"/>
    </row>
    <row r="7" spans="2:18">
      <c r="B7" s="1"/>
      <c r="D7" s="4" t="s">
        <v>5</v>
      </c>
      <c r="E7" s="4"/>
      <c r="G7" s="49" t="s">
        <v>5</v>
      </c>
      <c r="H7" s="49"/>
      <c r="I7" s="1"/>
      <c r="K7" s="18">
        <f t="shared" ca="1" si="1"/>
        <v>43987</v>
      </c>
      <c r="L7" s="7">
        <f t="shared" ca="1" si="0"/>
        <v>5</v>
      </c>
      <c r="M7" s="27"/>
      <c r="N7" s="1"/>
      <c r="P7" s="1"/>
      <c r="R7" s="1"/>
    </row>
    <row r="8" spans="2:18">
      <c r="B8" s="1"/>
      <c r="D8" s="4" t="s">
        <v>4</v>
      </c>
      <c r="E8" s="4"/>
      <c r="G8" s="49" t="s">
        <v>4</v>
      </c>
      <c r="H8" s="49"/>
      <c r="I8" s="1"/>
      <c r="K8" s="18">
        <f t="shared" ca="1" si="1"/>
        <v>43988</v>
      </c>
      <c r="L8" s="7">
        <f t="shared" ca="1" si="0"/>
        <v>6</v>
      </c>
      <c r="M8" s="27"/>
      <c r="N8" s="1"/>
      <c r="P8" s="1"/>
      <c r="R8" s="1"/>
    </row>
    <row r="9" spans="2:18">
      <c r="B9" s="1"/>
      <c r="K9" s="18">
        <f t="shared" ca="1" si="1"/>
        <v>43989</v>
      </c>
      <c r="L9" s="7">
        <f t="shared" ca="1" si="0"/>
        <v>7</v>
      </c>
      <c r="M9" s="27"/>
      <c r="N9" s="1"/>
      <c r="P9" s="1"/>
      <c r="R9" s="1"/>
    </row>
    <row r="10" spans="2:18">
      <c r="B10" s="1"/>
      <c r="K10" s="18">
        <f t="shared" ca="1" si="1"/>
        <v>43990</v>
      </c>
      <c r="L10" s="7">
        <f t="shared" ref="L10" ca="1" si="2">WEEKDAY(K10,2)</f>
        <v>1</v>
      </c>
    </row>
    <row r="11" spans="2:18">
      <c r="B11" s="1"/>
      <c r="N11" s="54" t="s">
        <v>57</v>
      </c>
    </row>
    <row r="12" spans="2:18">
      <c r="B12" s="1"/>
      <c r="N12" s="54"/>
    </row>
    <row r="13" spans="2:18" ht="19.5">
      <c r="N13" s="54"/>
      <c r="P13" s="36" t="s">
        <v>87</v>
      </c>
    </row>
    <row r="14" spans="2:18">
      <c r="P14" s="28" t="s">
        <v>68</v>
      </c>
    </row>
    <row r="15" spans="2:18">
      <c r="P15" s="10" t="s">
        <v>67</v>
      </c>
    </row>
    <row r="17" spans="15:21">
      <c r="P17" s="53" t="s">
        <v>60</v>
      </c>
      <c r="Q17" s="53"/>
      <c r="R17" s="53"/>
      <c r="S17" t="s">
        <v>69</v>
      </c>
    </row>
    <row r="18" spans="15:21">
      <c r="O18" s="17"/>
      <c r="P18" s="50" t="s">
        <v>58</v>
      </c>
      <c r="Q18" s="50"/>
      <c r="R18" s="50"/>
      <c r="S18" t="str">
        <f>TRIM(P18)</f>
        <v>各位</v>
      </c>
      <c r="U18" t="str">
        <f ca="1">_xlfn.FORMULATEXT(S18)</f>
        <v>=TRIM(P18)</v>
      </c>
    </row>
    <row r="19" spans="15:21">
      <c r="O19" s="17"/>
      <c r="P19" s="1" t="s">
        <v>59</v>
      </c>
      <c r="Q19" s="1"/>
      <c r="R19" s="1"/>
      <c r="S19" t="str">
        <f>TRIM(P19)</f>
        <v>同學 大家好</v>
      </c>
      <c r="U19" t="str">
        <f t="shared" ref="U19:U21" ca="1" si="3">_xlfn.FORMULATEXT(S19)</f>
        <v>=TRIM(P19)</v>
      </c>
    </row>
    <row r="20" spans="15:21">
      <c r="P20" s="1" t="str">
        <f>P18&amp;P19</f>
        <v xml:space="preserve">   各位   同學      大家好</v>
      </c>
      <c r="Q20" s="1"/>
      <c r="R20" s="1"/>
      <c r="S20" t="str">
        <f>TRIM(P20)</f>
        <v>各位 同學 大家好</v>
      </c>
      <c r="U20" t="str">
        <f t="shared" ca="1" si="3"/>
        <v>=TRIM(P20)</v>
      </c>
    </row>
    <row r="21" spans="15:21">
      <c r="P21" s="41" t="str">
        <f>P20</f>
        <v xml:space="preserve">   各位   同學      大家好</v>
      </c>
      <c r="Q21" s="41"/>
      <c r="R21" s="41"/>
      <c r="S21" t="str">
        <f>SUBSTITUTE(P21," ","")</f>
        <v>各位同學大家好</v>
      </c>
      <c r="U21" t="str">
        <f t="shared" ca="1" si="3"/>
        <v>=SUBSTITUTE(P21," ","")</v>
      </c>
    </row>
  </sheetData>
  <mergeCells count="15">
    <mergeCell ref="B2:B3"/>
    <mergeCell ref="D2:D3"/>
    <mergeCell ref="E2:E3"/>
    <mergeCell ref="G2:G3"/>
    <mergeCell ref="P17:R17"/>
    <mergeCell ref="R2:R3"/>
    <mergeCell ref="N11:N13"/>
    <mergeCell ref="N2:N3"/>
    <mergeCell ref="G4:H4"/>
    <mergeCell ref="P2:P3"/>
    <mergeCell ref="P18:R18"/>
    <mergeCell ref="G5:H5"/>
    <mergeCell ref="G6:H6"/>
    <mergeCell ref="G7:H7"/>
    <mergeCell ref="G8:H8"/>
  </mergeCells>
  <phoneticPr fontId="1" type="noConversion"/>
  <dataValidations count="9">
    <dataValidation type="custom" allowBlank="1" showInputMessage="1" showErrorMessage="1" error="不能有重覆內容" sqref="B5:B12" xr:uid="{00000000-0002-0000-0200-000000000000}">
      <formula1>COUNTIF($B$4:$B$12,B5)=1</formula1>
    </dataValidation>
    <dataValidation type="custom" allowBlank="1" showInputMessage="1" showErrorMessage="1" sqref="N4:N9" xr:uid="{00000000-0002-0000-0200-000001000000}">
      <formula1>AND(WEEKDAY(N4)&lt;&gt;6,WEEKDAY(N4)&lt;&gt;7)</formula1>
    </dataValidation>
    <dataValidation type="custom" allowBlank="1" showInputMessage="1" showErrorMessage="1" sqref="I6:I8" xr:uid="{00000000-0002-0000-0200-000002000000}">
      <formula1>AND(SUM($I$4:$I$8)&lt;$I$3,I6&lt;1000)</formula1>
    </dataValidation>
    <dataValidation type="custom" allowBlank="1" showInputMessage="1" showErrorMessage="1" sqref="P4:P9" xr:uid="{00000000-0002-0000-0200-000003000000}">
      <formula1>P4=TRIM(P4)</formula1>
    </dataValidation>
    <dataValidation type="custom" allowBlank="1" showInputMessage="1" showErrorMessage="1" sqref="B4" xr:uid="{00000000-0002-0000-0200-000004000000}">
      <formula1>COUNTIF($B$4:$B$12,B4)=1</formula1>
    </dataValidation>
    <dataValidation type="custom" allowBlank="1" showInputMessage="1" showErrorMessage="1" sqref="E4:E8" xr:uid="{00000000-0002-0000-0200-000005000000}">
      <formula1>SUM($E$4:$E$8)&lt;$E$2</formula1>
    </dataValidation>
    <dataValidation type="custom" allowBlank="1" showInputMessage="1" showErrorMessage="1" sqref="I5" xr:uid="{00000000-0002-0000-0200-000006000000}">
      <formula1>AND(SUM($I$4:$I$8)&lt;$I$3,I5&lt;1000)</formula1>
    </dataValidation>
    <dataValidation type="custom" allowBlank="1" showInputMessage="1" showErrorMessage="1" sqref="I4" xr:uid="{00000000-0002-0000-0200-000007000000}">
      <formula1>AND(SUM($I$4:$I$8)&lt;$I$3,I4&lt;1000)</formula1>
    </dataValidation>
    <dataValidation type="time" allowBlank="1" showInputMessage="1" showErrorMessage="1" sqref="R5:R9" xr:uid="{00000000-0002-0000-0200-000008000000}">
      <formula1>$R$4-7</formula1>
      <formula2>$R$4+7</formula2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75C5-C376-40C3-B71B-97CE5F890C41}">
  <dimension ref="B2:I22"/>
  <sheetViews>
    <sheetView tabSelected="1" workbookViewId="0">
      <selection activeCell="D10" sqref="D10"/>
    </sheetView>
  </sheetViews>
  <sheetFormatPr defaultRowHeight="16.5"/>
  <sheetData>
    <row r="2" spans="2:9" ht="19.5">
      <c r="H2" s="37" t="s">
        <v>134</v>
      </c>
    </row>
    <row r="3" spans="2:9">
      <c r="B3" s="42" t="s">
        <v>108</v>
      </c>
      <c r="C3" s="42" t="s">
        <v>109</v>
      </c>
      <c r="D3" s="42" t="s">
        <v>110</v>
      </c>
      <c r="E3" s="42" t="s">
        <v>111</v>
      </c>
      <c r="F3" s="42" t="s">
        <v>112</v>
      </c>
      <c r="H3">
        <v>1</v>
      </c>
      <c r="I3" s="43" t="s">
        <v>132</v>
      </c>
    </row>
    <row r="4" spans="2:9">
      <c r="B4" s="42">
        <v>8783001</v>
      </c>
      <c r="C4" s="42" t="s">
        <v>113</v>
      </c>
      <c r="D4" s="42">
        <v>94</v>
      </c>
      <c r="E4" s="42">
        <v>67</v>
      </c>
      <c r="F4" s="42">
        <v>96</v>
      </c>
      <c r="H4">
        <v>2</v>
      </c>
      <c r="I4" s="43" t="s">
        <v>133</v>
      </c>
    </row>
    <row r="5" spans="2:9">
      <c r="B5" s="42">
        <v>8783002</v>
      </c>
      <c r="C5" s="42" t="s">
        <v>114</v>
      </c>
      <c r="D5" s="42">
        <v>97</v>
      </c>
      <c r="E5" s="42">
        <v>71</v>
      </c>
      <c r="F5" s="42">
        <v>52</v>
      </c>
      <c r="H5" s="44">
        <v>3</v>
      </c>
      <c r="I5" s="43" t="s">
        <v>130</v>
      </c>
    </row>
    <row r="6" spans="2:9">
      <c r="B6" s="42">
        <v>8783003</v>
      </c>
      <c r="C6" s="42" t="s">
        <v>115</v>
      </c>
      <c r="D6" s="42">
        <v>69</v>
      </c>
      <c r="E6" s="42">
        <v>64</v>
      </c>
      <c r="F6" s="42">
        <v>58</v>
      </c>
      <c r="I6" s="43" t="s">
        <v>131</v>
      </c>
    </row>
    <row r="7" spans="2:9">
      <c r="B7" s="42">
        <v>8783004</v>
      </c>
      <c r="C7" s="42" t="s">
        <v>116</v>
      </c>
      <c r="D7" s="42">
        <v>56</v>
      </c>
      <c r="E7" s="42">
        <v>70</v>
      </c>
      <c r="F7" s="42">
        <v>66</v>
      </c>
    </row>
    <row r="8" spans="2:9">
      <c r="B8" s="42">
        <v>8783005</v>
      </c>
      <c r="C8" s="42" t="s">
        <v>117</v>
      </c>
      <c r="D8" s="42">
        <v>81</v>
      </c>
      <c r="E8" s="42">
        <v>89</v>
      </c>
      <c r="F8" s="42">
        <v>80</v>
      </c>
    </row>
    <row r="9" spans="2:9">
      <c r="B9" s="42">
        <v>8783006</v>
      </c>
      <c r="C9" s="42" t="s">
        <v>118</v>
      </c>
      <c r="D9" s="42">
        <v>58</v>
      </c>
      <c r="E9" s="42">
        <v>67</v>
      </c>
      <c r="F9" s="42">
        <v>63</v>
      </c>
      <c r="H9" t="s">
        <v>135</v>
      </c>
    </row>
    <row r="10" spans="2:9">
      <c r="B10" s="42">
        <v>8783007</v>
      </c>
      <c r="C10" s="42" t="s">
        <v>119</v>
      </c>
      <c r="D10" s="42">
        <v>96</v>
      </c>
      <c r="E10" s="42">
        <v>100</v>
      </c>
      <c r="F10" s="42">
        <v>81</v>
      </c>
      <c r="H10" s="42">
        <v>1</v>
      </c>
      <c r="I10" t="s">
        <v>136</v>
      </c>
    </row>
    <row r="11" spans="2:9">
      <c r="B11" s="42">
        <v>8783008</v>
      </c>
      <c r="C11" s="42" t="s">
        <v>120</v>
      </c>
      <c r="D11" s="42">
        <v>99</v>
      </c>
      <c r="E11" s="42">
        <v>93</v>
      </c>
      <c r="F11" s="42">
        <v>72</v>
      </c>
      <c r="H11" s="42">
        <v>2</v>
      </c>
      <c r="I11" t="s">
        <v>137</v>
      </c>
    </row>
    <row r="12" spans="2:9">
      <c r="B12" s="42">
        <v>8783009</v>
      </c>
      <c r="C12" s="42" t="s">
        <v>121</v>
      </c>
      <c r="D12" s="42">
        <v>84</v>
      </c>
      <c r="E12" s="42">
        <v>89</v>
      </c>
      <c r="F12" s="42">
        <v>91</v>
      </c>
      <c r="H12" s="42">
        <v>3</v>
      </c>
      <c r="I12" t="s">
        <v>138</v>
      </c>
    </row>
    <row r="13" spans="2:9">
      <c r="B13" s="42">
        <v>8783010</v>
      </c>
      <c r="C13" s="42" t="s">
        <v>122</v>
      </c>
      <c r="D13" s="42">
        <v>77</v>
      </c>
      <c r="E13" s="42">
        <v>84</v>
      </c>
      <c r="F13" s="42">
        <v>89</v>
      </c>
    </row>
    <row r="14" spans="2:9">
      <c r="B14" s="42">
        <v>8783011</v>
      </c>
      <c r="C14" s="42" t="s">
        <v>123</v>
      </c>
      <c r="D14" s="42">
        <v>65</v>
      </c>
      <c r="E14" s="42">
        <v>52</v>
      </c>
      <c r="F14" s="42">
        <v>60</v>
      </c>
    </row>
    <row r="15" spans="2:9">
      <c r="B15" s="42">
        <v>8783012</v>
      </c>
      <c r="C15" s="42" t="s">
        <v>115</v>
      </c>
      <c r="D15" s="42">
        <v>72</v>
      </c>
      <c r="E15" s="42">
        <v>68</v>
      </c>
      <c r="F15" s="42">
        <v>84</v>
      </c>
    </row>
    <row r="16" spans="2:9">
      <c r="B16" s="42">
        <v>8783013</v>
      </c>
      <c r="C16" s="42" t="s">
        <v>124</v>
      </c>
      <c r="D16" s="42">
        <v>85</v>
      </c>
      <c r="E16" s="42">
        <v>58</v>
      </c>
      <c r="F16" s="42">
        <v>59</v>
      </c>
    </row>
    <row r="17" spans="2:6">
      <c r="B17" s="42">
        <v>8783014</v>
      </c>
      <c r="C17" s="42" t="s">
        <v>125</v>
      </c>
      <c r="D17" s="42">
        <v>87</v>
      </c>
      <c r="E17" s="42">
        <v>52</v>
      </c>
      <c r="F17" s="42">
        <v>65</v>
      </c>
    </row>
    <row r="18" spans="2:6">
      <c r="B18" s="42">
        <v>8783015</v>
      </c>
      <c r="C18" s="42" t="s">
        <v>126</v>
      </c>
      <c r="D18" s="42">
        <v>91</v>
      </c>
      <c r="E18" s="42">
        <v>66</v>
      </c>
      <c r="F18" s="42">
        <v>66</v>
      </c>
    </row>
    <row r="19" spans="2:6">
      <c r="B19" s="42">
        <v>8783016</v>
      </c>
      <c r="C19" s="42" t="s">
        <v>127</v>
      </c>
      <c r="D19" s="42">
        <v>0</v>
      </c>
      <c r="E19" s="42">
        <v>67</v>
      </c>
      <c r="F19" s="42">
        <v>69</v>
      </c>
    </row>
    <row r="20" spans="2:6">
      <c r="B20" s="42">
        <v>8783017</v>
      </c>
      <c r="C20" s="42" t="s">
        <v>119</v>
      </c>
      <c r="D20" s="42">
        <v>85</v>
      </c>
      <c r="E20" s="42">
        <v>88</v>
      </c>
      <c r="F20" s="42">
        <v>100</v>
      </c>
    </row>
    <row r="21" spans="2:6">
      <c r="B21" s="42">
        <v>8783018</v>
      </c>
      <c r="C21" s="42" t="s">
        <v>128</v>
      </c>
      <c r="D21" s="42">
        <v>94</v>
      </c>
      <c r="E21" s="42">
        <v>74</v>
      </c>
      <c r="F21" s="42">
        <v>81</v>
      </c>
    </row>
    <row r="22" spans="2:6">
      <c r="B22" s="42">
        <v>8783019</v>
      </c>
      <c r="C22" s="42" t="s">
        <v>129</v>
      </c>
      <c r="D22" s="42">
        <v>92</v>
      </c>
      <c r="E22" s="42">
        <v>51</v>
      </c>
      <c r="F22" s="42">
        <v>85</v>
      </c>
    </row>
  </sheetData>
  <phoneticPr fontId="21" type="noConversion"/>
  <dataValidations count="3">
    <dataValidation type="custom" allowBlank="1" showInputMessage="1" showErrorMessage="1" sqref="C4:C22" xr:uid="{95CC6E83-6CA8-497B-BF20-03BB7DA8A060}">
      <formula1>COUNTIFS($C$4:$C$22,C4)=1</formula1>
    </dataValidation>
    <dataValidation type="whole" errorStyle="warning" operator="lessThanOrEqual" allowBlank="1" showInputMessage="1" showErrorMessage="1" sqref="D4:F22" xr:uid="{643871C6-E330-4E20-9E7D-7B91B9E081C3}">
      <formula1>94</formula1>
    </dataValidation>
    <dataValidation type="custom" allowBlank="1" showInputMessage="1" showErrorMessage="1" sqref="B4:B22" xr:uid="{762A41A5-99E0-49E4-AAA6-789DC6D0F6D2}">
      <formula1>MIN(D4:F4)&lt;80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C7F6-986A-47D4-B045-2ED3709ED385}">
  <dimension ref="B2:I22"/>
  <sheetViews>
    <sheetView workbookViewId="0">
      <selection activeCell="B4" sqref="B4:B22"/>
    </sheetView>
  </sheetViews>
  <sheetFormatPr defaultRowHeight="16.5"/>
  <sheetData>
    <row r="2" spans="2:9" ht="19.5">
      <c r="H2" s="37" t="s">
        <v>134</v>
      </c>
    </row>
    <row r="3" spans="2:9">
      <c r="B3" s="42" t="s">
        <v>108</v>
      </c>
      <c r="C3" s="42" t="s">
        <v>109</v>
      </c>
      <c r="D3" s="42" t="s">
        <v>110</v>
      </c>
      <c r="E3" s="42" t="s">
        <v>111</v>
      </c>
      <c r="F3" s="42" t="s">
        <v>112</v>
      </c>
      <c r="H3">
        <v>1</v>
      </c>
      <c r="I3" s="43" t="s">
        <v>132</v>
      </c>
    </row>
    <row r="4" spans="2:9">
      <c r="B4" s="42">
        <v>8783001</v>
      </c>
      <c r="C4" s="42" t="s">
        <v>113</v>
      </c>
      <c r="D4" s="42">
        <v>94</v>
      </c>
      <c r="E4" s="42">
        <v>67</v>
      </c>
      <c r="F4" s="42">
        <v>96</v>
      </c>
      <c r="H4">
        <v>2</v>
      </c>
      <c r="I4" s="43" t="s">
        <v>133</v>
      </c>
    </row>
    <row r="5" spans="2:9">
      <c r="B5" s="42">
        <v>8783002</v>
      </c>
      <c r="C5" s="42" t="s">
        <v>114</v>
      </c>
      <c r="D5" s="42">
        <v>97</v>
      </c>
      <c r="E5" s="42">
        <v>71</v>
      </c>
      <c r="F5" s="42">
        <v>52</v>
      </c>
      <c r="H5" s="44">
        <v>3</v>
      </c>
      <c r="I5" s="43" t="s">
        <v>130</v>
      </c>
    </row>
    <row r="6" spans="2:9">
      <c r="B6" s="42">
        <v>8783003</v>
      </c>
      <c r="C6" s="42" t="s">
        <v>115</v>
      </c>
      <c r="D6" s="42">
        <v>69</v>
      </c>
      <c r="E6" s="42">
        <v>64</v>
      </c>
      <c r="F6" s="42">
        <v>58</v>
      </c>
      <c r="I6" s="43" t="s">
        <v>131</v>
      </c>
    </row>
    <row r="7" spans="2:9">
      <c r="B7" s="42">
        <v>8783004</v>
      </c>
      <c r="C7" s="42" t="s">
        <v>116</v>
      </c>
      <c r="D7" s="42">
        <v>56</v>
      </c>
      <c r="E7" s="42">
        <v>70</v>
      </c>
      <c r="F7" s="42">
        <v>66</v>
      </c>
    </row>
    <row r="8" spans="2:9">
      <c r="B8" s="42">
        <v>8783005</v>
      </c>
      <c r="C8" s="42" t="s">
        <v>117</v>
      </c>
      <c r="D8" s="42">
        <v>81</v>
      </c>
      <c r="E8" s="42">
        <v>89</v>
      </c>
      <c r="F8" s="42">
        <v>56</v>
      </c>
    </row>
    <row r="9" spans="2:9">
      <c r="B9" s="42">
        <v>8783006</v>
      </c>
      <c r="C9" s="42" t="s">
        <v>118</v>
      </c>
      <c r="D9" s="42">
        <v>58</v>
      </c>
      <c r="E9" s="42">
        <v>67</v>
      </c>
      <c r="F9" s="42">
        <v>63</v>
      </c>
      <c r="H9" t="s">
        <v>135</v>
      </c>
    </row>
    <row r="10" spans="2:9">
      <c r="B10" s="42">
        <v>8783007</v>
      </c>
      <c r="C10" s="42" t="s">
        <v>119</v>
      </c>
      <c r="D10" s="42">
        <v>96</v>
      </c>
      <c r="E10" s="42">
        <v>100</v>
      </c>
      <c r="F10" s="42">
        <v>81</v>
      </c>
      <c r="H10" s="42">
        <v>1</v>
      </c>
      <c r="I10" t="s">
        <v>136</v>
      </c>
    </row>
    <row r="11" spans="2:9">
      <c r="B11" s="42">
        <v>8783008</v>
      </c>
      <c r="C11" s="42" t="s">
        <v>120</v>
      </c>
      <c r="D11" s="42">
        <v>99</v>
      </c>
      <c r="E11" s="42">
        <v>93</v>
      </c>
      <c r="F11" s="42">
        <v>72</v>
      </c>
      <c r="H11" s="42">
        <v>2</v>
      </c>
      <c r="I11" t="s">
        <v>137</v>
      </c>
    </row>
    <row r="12" spans="2:9">
      <c r="B12" s="42">
        <v>8783009</v>
      </c>
      <c r="C12" s="42" t="s">
        <v>121</v>
      </c>
      <c r="D12" s="42">
        <v>84</v>
      </c>
      <c r="E12" s="42">
        <v>89</v>
      </c>
      <c r="F12" s="42">
        <v>91</v>
      </c>
      <c r="H12" s="42">
        <v>3</v>
      </c>
      <c r="I12" t="s">
        <v>138</v>
      </c>
    </row>
    <row r="13" spans="2:9">
      <c r="B13" s="42">
        <v>8783010</v>
      </c>
      <c r="C13" s="42" t="s">
        <v>122</v>
      </c>
      <c r="D13" s="42">
        <v>77</v>
      </c>
      <c r="E13" s="42">
        <v>84</v>
      </c>
      <c r="F13" s="42">
        <v>89</v>
      </c>
    </row>
    <row r="14" spans="2:9">
      <c r="B14" s="42">
        <v>8783011</v>
      </c>
      <c r="C14" s="42" t="s">
        <v>123</v>
      </c>
      <c r="D14" s="42">
        <v>65</v>
      </c>
      <c r="E14" s="42">
        <v>52</v>
      </c>
      <c r="F14" s="42">
        <v>68</v>
      </c>
    </row>
    <row r="15" spans="2:9">
      <c r="B15" s="42">
        <v>8783012</v>
      </c>
      <c r="C15" s="42" t="s">
        <v>115</v>
      </c>
      <c r="D15" s="42">
        <v>72</v>
      </c>
      <c r="E15" s="42">
        <v>68</v>
      </c>
      <c r="F15" s="42">
        <v>84</v>
      </c>
    </row>
    <row r="16" spans="2:9">
      <c r="B16" s="42">
        <v>8783013</v>
      </c>
      <c r="C16" s="42" t="s">
        <v>124</v>
      </c>
      <c r="D16" s="42">
        <v>85</v>
      </c>
      <c r="E16" s="42">
        <v>58</v>
      </c>
      <c r="F16" s="42">
        <v>59</v>
      </c>
    </row>
    <row r="17" spans="2:6">
      <c r="B17" s="42">
        <v>8783014</v>
      </c>
      <c r="C17" s="42" t="s">
        <v>125</v>
      </c>
      <c r="D17" s="42">
        <v>87</v>
      </c>
      <c r="E17" s="42">
        <v>52</v>
      </c>
      <c r="F17" s="42">
        <v>65</v>
      </c>
    </row>
    <row r="18" spans="2:6">
      <c r="B18" s="42">
        <v>8783015</v>
      </c>
      <c r="C18" s="42" t="s">
        <v>126</v>
      </c>
      <c r="D18" s="42">
        <v>91</v>
      </c>
      <c r="E18" s="42">
        <v>66</v>
      </c>
      <c r="F18" s="42">
        <v>66</v>
      </c>
    </row>
    <row r="19" spans="2:6">
      <c r="B19" s="42">
        <v>8783016</v>
      </c>
      <c r="C19" s="42" t="s">
        <v>127</v>
      </c>
      <c r="D19" s="42">
        <v>0</v>
      </c>
      <c r="E19" s="42">
        <v>67</v>
      </c>
      <c r="F19" s="42">
        <v>69</v>
      </c>
    </row>
    <row r="20" spans="2:6">
      <c r="B20" s="42">
        <v>8783017</v>
      </c>
      <c r="C20" s="42" t="s">
        <v>119</v>
      </c>
      <c r="D20" s="42">
        <v>85</v>
      </c>
      <c r="E20" s="42">
        <v>88</v>
      </c>
      <c r="F20" s="42">
        <v>100</v>
      </c>
    </row>
    <row r="21" spans="2:6">
      <c r="B21" s="42">
        <v>8783018</v>
      </c>
      <c r="C21" s="42" t="s">
        <v>128</v>
      </c>
      <c r="D21" s="42">
        <v>94</v>
      </c>
      <c r="E21" s="42">
        <v>74</v>
      </c>
      <c r="F21" s="42">
        <v>81</v>
      </c>
    </row>
    <row r="22" spans="2:6">
      <c r="B22" s="42">
        <v>8783019</v>
      </c>
      <c r="C22" s="42" t="s">
        <v>129</v>
      </c>
      <c r="D22" s="42">
        <v>92</v>
      </c>
      <c r="E22" s="42">
        <v>51</v>
      </c>
      <c r="F22" s="42">
        <v>85</v>
      </c>
    </row>
  </sheetData>
  <phoneticPr fontId="21" type="noConversion"/>
  <dataValidations count="3">
    <dataValidation type="custom" allowBlank="1" showInputMessage="1" showErrorMessage="1" sqref="C4:C22" xr:uid="{85918157-ECEC-48C4-B72C-9988F6A809D0}">
      <formula1>COUNTIF($C$4:$C$22,C4)=1</formula1>
    </dataValidation>
    <dataValidation type="whole" operator="lessThanOrEqual" allowBlank="1" showInputMessage="1" showErrorMessage="1" sqref="D4:F22" xr:uid="{6E062370-7727-46D8-BB44-7EC6A748AAA8}">
      <formula1>95</formula1>
    </dataValidation>
    <dataValidation type="custom" allowBlank="1" showInputMessage="1" showErrorMessage="1" sqref="B4:B22" xr:uid="{680E33A6-BCD3-4436-838A-66D826359F46}">
      <formula1>MIN(D4:F4)&lt;80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7</vt:i4>
      </vt:variant>
    </vt:vector>
  </HeadingPairs>
  <TitlesOfParts>
    <vt:vector size="12" baseType="lpstr">
      <vt:lpstr>一般設定</vt:lpstr>
      <vt:lpstr>清單</vt:lpstr>
      <vt:lpstr>自訂</vt:lpstr>
      <vt:lpstr>圈選錯誤資料</vt:lpstr>
      <vt:lpstr>圈選錯誤資料 (2)</vt:lpstr>
      <vt:lpstr>Education</vt:lpstr>
      <vt:lpstr>RGB</vt:lpstr>
      <vt:lpstr>YesNo</vt:lpstr>
      <vt:lpstr>中部水庫</vt:lpstr>
      <vt:lpstr>中部風景區</vt:lpstr>
      <vt:lpstr>北部水庫</vt:lpstr>
      <vt:lpstr>北部風景區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陳偉忠</cp:lastModifiedBy>
  <cp:lastPrinted>2016-11-29T03:50:51Z</cp:lastPrinted>
  <dcterms:created xsi:type="dcterms:W3CDTF">2010-04-07T04:39:39Z</dcterms:created>
  <dcterms:modified xsi:type="dcterms:W3CDTF">2020-06-02T03:10:44Z</dcterms:modified>
</cp:coreProperties>
</file>