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4.xml" ContentType="application/vnd.openxmlformats-officedocument.drawing+xml"/>
  <Override PartName="/xl/ctrlProps/ctrlProp8.xml" ContentType="application/vnd.ms-excel.controlproperties+xml"/>
  <Override PartName="/xl/ctrlProps/ctrlProp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24226"/>
  <mc:AlternateContent xmlns:mc="http://schemas.openxmlformats.org/markup-compatibility/2006">
    <mc:Choice Requires="x15">
      <x15ac:absPath xmlns:x15ac="http://schemas.microsoft.com/office/spreadsheetml/2010/11/ac" url="E:\OneDrive398\OneDrive - 長庚大學\教學資料\MOCC-Excel-2010\補充\工作表單的應用\"/>
    </mc:Choice>
  </mc:AlternateContent>
  <xr:revisionPtr revIDLastSave="0" documentId="13_ncr:1_{B5D616A0-C739-46AD-86E5-ED98E1BF219D}" xr6:coauthVersionLast="43" xr6:coauthVersionMax="43" xr10:uidLastSave="{00000000-0000-0000-0000-000000000000}"/>
  <bookViews>
    <workbookView xWindow="-120" yWindow="-120" windowWidth="19440" windowHeight="15000" activeTab="2" xr2:uid="{00000000-000D-0000-FFFF-FFFF00000000}"/>
  </bookViews>
  <sheets>
    <sheet name="Index" sheetId="7" r:id="rId1"/>
    <sheet name="Match" sheetId="8" r:id="rId2"/>
    <sheet name="綜合範例1" sheetId="9" r:id="rId3"/>
    <sheet name="綜合範例2" sheetId="1" r:id="rId4"/>
    <sheet name="練習" sheetId="6" r:id="rId5"/>
  </sheets>
  <externalReferences>
    <externalReference r:id="rId6"/>
    <externalReference r:id="rId7"/>
  </externalReferences>
  <definedNames>
    <definedName name="menu">OFFSET([1]Sheet3!$F$3,0,[1]Sheet3!$B$3,[1]Sheet3!$B$6,1)</definedName>
    <definedName name="picture">INDEX([1]index!$S$25:$S$27,MATCH([1]index!$B$18,[1]index!$R$25:$R$27))</definedName>
    <definedName name="wrn.1996._.報表." hidden="1">{"全年度資料",#N/A,FALSE,"季報表"}</definedName>
    <definedName name="九十七年">綜合範例2!$B$3:$F$6</definedName>
    <definedName name="九十九年">綜合範例2!$N$3:$R$6</definedName>
    <definedName name="九十八年">綜合範例2!$H$3:$L$6</definedName>
    <definedName name="科目">TRANSPOSE([2]練習!$G$4:$I$4)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7" i="9" l="1"/>
  <c r="K26" i="9"/>
  <c r="R21" i="9"/>
  <c r="Q21" i="9"/>
  <c r="P21" i="9"/>
  <c r="N21" i="9"/>
  <c r="M21" i="9"/>
  <c r="L21" i="9"/>
  <c r="C21" i="9"/>
  <c r="B21" i="9"/>
  <c r="R20" i="9"/>
  <c r="Q20" i="9"/>
  <c r="P20" i="9"/>
  <c r="N20" i="9"/>
  <c r="M20" i="9"/>
  <c r="L20" i="9"/>
  <c r="D20" i="9"/>
  <c r="R19" i="9"/>
  <c r="Q19" i="9"/>
  <c r="P19" i="9"/>
  <c r="N19" i="9"/>
  <c r="M19" i="9"/>
  <c r="L19" i="9"/>
  <c r="R18" i="9"/>
  <c r="Q18" i="9"/>
  <c r="P18" i="9"/>
  <c r="N18" i="9"/>
  <c r="M18" i="9"/>
  <c r="L18" i="9"/>
  <c r="R17" i="9"/>
  <c r="Q17" i="9"/>
  <c r="P17" i="9"/>
  <c r="N17" i="9"/>
  <c r="M17" i="9"/>
  <c r="L17" i="9"/>
  <c r="R16" i="9"/>
  <c r="Q16" i="9"/>
  <c r="P16" i="9"/>
  <c r="N16" i="9"/>
  <c r="M16" i="9"/>
  <c r="L16" i="9"/>
  <c r="D9" i="9" s="1"/>
  <c r="R15" i="9"/>
  <c r="Q15" i="9"/>
  <c r="P15" i="9"/>
  <c r="N15" i="9"/>
  <c r="M15" i="9"/>
  <c r="L15" i="9"/>
  <c r="R14" i="9"/>
  <c r="Q14" i="9"/>
  <c r="P14" i="9"/>
  <c r="N14" i="9"/>
  <c r="M14" i="9"/>
  <c r="L14" i="9"/>
  <c r="R13" i="9"/>
  <c r="Q13" i="9"/>
  <c r="P13" i="9"/>
  <c r="N13" i="9"/>
  <c r="M13" i="9"/>
  <c r="L13" i="9"/>
  <c r="R12" i="9"/>
  <c r="Q12" i="9"/>
  <c r="P12" i="9"/>
  <c r="N12" i="9"/>
  <c r="M12" i="9"/>
  <c r="L12" i="9"/>
  <c r="R11" i="9"/>
  <c r="Q11" i="9"/>
  <c r="P11" i="9"/>
  <c r="N11" i="9"/>
  <c r="M11" i="9"/>
  <c r="L11" i="9"/>
  <c r="D11" i="9"/>
  <c r="D17" i="9" s="1"/>
  <c r="R10" i="9"/>
  <c r="Q10" i="9"/>
  <c r="P10" i="9"/>
  <c r="N10" i="9"/>
  <c r="M10" i="9"/>
  <c r="L10" i="9"/>
  <c r="R9" i="9"/>
  <c r="Q9" i="9"/>
  <c r="P9" i="9"/>
  <c r="N9" i="9"/>
  <c r="M9" i="9"/>
  <c r="L9" i="9"/>
  <c r="K22" i="8"/>
  <c r="G22" i="8"/>
  <c r="D22" i="8"/>
  <c r="K21" i="8"/>
  <c r="G21" i="8"/>
  <c r="D21" i="8"/>
  <c r="K20" i="8"/>
  <c r="G20" i="8"/>
  <c r="D20" i="8"/>
  <c r="K19" i="8"/>
  <c r="G19" i="8"/>
  <c r="D19" i="8"/>
  <c r="K18" i="8"/>
  <c r="G18" i="8"/>
  <c r="D18" i="8"/>
  <c r="K17" i="8"/>
  <c r="G17" i="8"/>
  <c r="D17" i="8"/>
  <c r="K16" i="8"/>
  <c r="G16" i="8"/>
  <c r="D16" i="8"/>
  <c r="K15" i="8"/>
  <c r="G15" i="8"/>
  <c r="D15" i="8"/>
  <c r="K14" i="8"/>
  <c r="G14" i="8"/>
  <c r="D14" i="8"/>
  <c r="K13" i="8"/>
  <c r="G13" i="8"/>
  <c r="D13" i="8"/>
  <c r="J10" i="8"/>
  <c r="K9" i="8" s="1"/>
  <c r="F10" i="8"/>
  <c r="C10" i="8"/>
  <c r="G9" i="8"/>
  <c r="B13" i="7"/>
  <c r="B12" i="7"/>
  <c r="I9" i="7"/>
  <c r="H9" i="7"/>
  <c r="G9" i="7"/>
  <c r="E9" i="7"/>
  <c r="D9" i="7"/>
  <c r="C9" i="7"/>
  <c r="I8" i="7"/>
  <c r="B19" i="7" s="1"/>
  <c r="H8" i="7"/>
  <c r="G8" i="7"/>
  <c r="E8" i="7"/>
  <c r="B16" i="7" s="1"/>
  <c r="D8" i="7"/>
  <c r="C8" i="7"/>
  <c r="I7" i="7"/>
  <c r="H7" i="7"/>
  <c r="G7" i="7"/>
  <c r="E7" i="7"/>
  <c r="D7" i="7"/>
  <c r="C7" i="7"/>
  <c r="I6" i="7"/>
  <c r="H6" i="7"/>
  <c r="G6" i="7"/>
  <c r="E6" i="7"/>
  <c r="D6" i="7"/>
  <c r="C6" i="7"/>
  <c r="I5" i="7"/>
  <c r="H5" i="7"/>
  <c r="G5" i="7"/>
  <c r="E5" i="7"/>
  <c r="D5" i="7"/>
  <c r="C5" i="7"/>
  <c r="E21" i="9"/>
  <c r="E9" i="9"/>
  <c r="E13" i="9"/>
  <c r="E20" i="9"/>
  <c r="E12" i="9"/>
  <c r="E17" i="9"/>
  <c r="E11" i="9"/>
  <c r="G10" i="8"/>
  <c r="D10" i="8"/>
  <c r="K10" i="8"/>
  <c r="A11" i="9" l="1"/>
  <c r="D12" i="9"/>
  <c r="D13" i="9"/>
  <c r="D21" i="9"/>
  <c r="D25" i="9"/>
  <c r="I17" i="6" l="1"/>
  <c r="H17" i="6"/>
  <c r="G17" i="6"/>
  <c r="E17" i="6"/>
  <c r="D17" i="6"/>
  <c r="C17" i="6"/>
  <c r="I16" i="6"/>
  <c r="H16" i="6"/>
  <c r="G16" i="6"/>
  <c r="E16" i="6"/>
  <c r="D16" i="6"/>
  <c r="C16" i="6"/>
  <c r="I15" i="6"/>
  <c r="H15" i="6"/>
  <c r="G15" i="6"/>
  <c r="E15" i="6"/>
  <c r="D15" i="6"/>
  <c r="C15" i="6"/>
  <c r="I14" i="6"/>
  <c r="H14" i="6"/>
  <c r="G14" i="6"/>
  <c r="E14" i="6"/>
  <c r="D14" i="6"/>
  <c r="C14" i="6"/>
  <c r="I13" i="6"/>
  <c r="H13" i="6"/>
  <c r="G13" i="6"/>
  <c r="E13" i="6"/>
  <c r="D13" i="6"/>
  <c r="C13" i="6"/>
  <c r="I12" i="6"/>
  <c r="H12" i="6"/>
  <c r="G12" i="6"/>
  <c r="E12" i="6"/>
  <c r="D12" i="6"/>
  <c r="C12" i="6"/>
  <c r="I11" i="6"/>
  <c r="H11" i="6"/>
  <c r="G11" i="6"/>
  <c r="E11" i="6"/>
  <c r="D11" i="6"/>
  <c r="C11" i="6"/>
  <c r="I10" i="6"/>
  <c r="H10" i="6"/>
  <c r="G10" i="6"/>
  <c r="E10" i="6"/>
  <c r="D10" i="6"/>
  <c r="C10" i="6"/>
  <c r="I9" i="6"/>
  <c r="H9" i="6"/>
  <c r="G9" i="6"/>
  <c r="E9" i="6"/>
  <c r="D9" i="6"/>
  <c r="C9" i="6"/>
  <c r="I8" i="6"/>
  <c r="H8" i="6"/>
  <c r="G8" i="6"/>
  <c r="E8" i="6"/>
  <c r="D8" i="6"/>
  <c r="C8" i="6"/>
  <c r="I7" i="6"/>
  <c r="H7" i="6"/>
  <c r="G7" i="6"/>
  <c r="E7" i="6"/>
  <c r="D7" i="6"/>
  <c r="C7" i="6"/>
  <c r="I6" i="6"/>
  <c r="H6" i="6"/>
  <c r="G6" i="6"/>
  <c r="E6" i="6"/>
  <c r="D6" i="6"/>
  <c r="C6" i="6"/>
  <c r="I5" i="6"/>
  <c r="H5" i="6"/>
  <c r="G5" i="6"/>
  <c r="E5" i="6"/>
  <c r="D5" i="6"/>
  <c r="C5" i="6"/>
  <c r="B14" i="1" l="1"/>
  <c r="C14" i="1"/>
  <c r="R6" i="1"/>
  <c r="Q6" i="1"/>
  <c r="P6" i="1"/>
  <c r="O6" i="1"/>
  <c r="R5" i="1"/>
  <c r="Q5" i="1"/>
  <c r="P5" i="1"/>
  <c r="O5" i="1"/>
  <c r="R4" i="1"/>
  <c r="Q4" i="1"/>
  <c r="P4" i="1"/>
  <c r="O4" i="1"/>
  <c r="L6" i="1"/>
  <c r="K6" i="1"/>
  <c r="J6" i="1"/>
  <c r="I6" i="1"/>
  <c r="L5" i="1"/>
  <c r="K5" i="1"/>
  <c r="J5" i="1"/>
  <c r="I5" i="1"/>
  <c r="L4" i="1"/>
  <c r="K4" i="1"/>
  <c r="J4" i="1"/>
  <c r="I4" i="1"/>
  <c r="C5" i="1"/>
  <c r="D5" i="1"/>
  <c r="E5" i="1"/>
  <c r="F5" i="1"/>
  <c r="C6" i="1"/>
  <c r="D6" i="1"/>
  <c r="E6" i="1"/>
  <c r="F6" i="1"/>
  <c r="D4" i="1"/>
  <c r="E4" i="1"/>
  <c r="F4" i="1"/>
  <c r="C4" i="1"/>
  <c r="D11" i="1" l="1"/>
  <c r="L12" i="1"/>
  <c r="D9" i="1"/>
  <c r="L9" i="1"/>
</calcChain>
</file>

<file path=xl/sharedStrings.xml><?xml version="1.0" encoding="utf-8"?>
<sst xmlns="http://schemas.openxmlformats.org/spreadsheetml/2006/main" count="188" uniqueCount="112">
  <si>
    <t>第一季</t>
    <phoneticPr fontId="1" type="noConversion"/>
  </si>
  <si>
    <t>第二季</t>
  </si>
  <si>
    <t>第三季</t>
  </si>
  <si>
    <t>第四季</t>
  </si>
  <si>
    <t>台北</t>
    <phoneticPr fontId="1" type="noConversion"/>
  </si>
  <si>
    <t>台中</t>
    <phoneticPr fontId="1" type="noConversion"/>
  </si>
  <si>
    <t>高雄</t>
    <phoneticPr fontId="1" type="noConversion"/>
  </si>
  <si>
    <t>第一季</t>
    <phoneticPr fontId="1" type="noConversion"/>
  </si>
  <si>
    <t>98年</t>
    <phoneticPr fontId="1" type="noConversion"/>
  </si>
  <si>
    <t>97年</t>
    <phoneticPr fontId="1" type="noConversion"/>
  </si>
  <si>
    <t>99年</t>
    <phoneticPr fontId="1" type="noConversion"/>
  </si>
  <si>
    <t>九十七年</t>
    <phoneticPr fontId="1" type="noConversion"/>
  </si>
  <si>
    <t>九十八年</t>
    <phoneticPr fontId="1" type="noConversion"/>
  </si>
  <si>
    <t>九十九年</t>
    <phoneticPr fontId="1" type="noConversion"/>
  </si>
  <si>
    <t>台北</t>
    <phoneticPr fontId="1" type="noConversion"/>
  </si>
  <si>
    <t>台中</t>
    <phoneticPr fontId="1" type="noConversion"/>
  </si>
  <si>
    <t>高雄</t>
    <phoneticPr fontId="1" type="noConversion"/>
  </si>
  <si>
    <t>Row</t>
    <phoneticPr fontId="1" type="noConversion"/>
  </si>
  <si>
    <t>Column</t>
    <phoneticPr fontId="1" type="noConversion"/>
  </si>
  <si>
    <t>Area</t>
    <phoneticPr fontId="1" type="noConversion"/>
  </si>
  <si>
    <t>MATCH(lookup_value, lookup_array, [match_type])</t>
    <phoneticPr fontId="10" type="noConversion"/>
  </si>
  <si>
    <t>1 或省略</t>
  </si>
  <si>
    <r>
      <rPr>
        <sz val="10.8"/>
        <color indexed="8"/>
        <rFont val="細明體"/>
        <family val="3"/>
        <charset val="136"/>
      </rPr>
      <t>會找到等於或僅次於</t>
    </r>
    <r>
      <rPr>
        <sz val="10.8"/>
        <color indexed="8"/>
        <rFont val="Tahoma"/>
        <family val="2"/>
      </rPr>
      <t xml:space="preserve"> lookup_value </t>
    </r>
    <r>
      <rPr>
        <sz val="10.8"/>
        <color indexed="8"/>
        <rFont val="細明體"/>
        <family val="3"/>
        <charset val="136"/>
      </rPr>
      <t>的值。</t>
    </r>
    <r>
      <rPr>
        <sz val="10.8"/>
        <color indexed="8"/>
        <rFont val="Tahoma"/>
        <family val="2"/>
      </rPr>
      <t xml:space="preserve">lookup_array </t>
    </r>
    <r>
      <rPr>
        <sz val="10.8"/>
        <color indexed="8"/>
        <rFont val="細明體"/>
        <family val="3"/>
        <charset val="136"/>
      </rPr>
      <t>必須以遞增排列，例如：</t>
    </r>
    <r>
      <rPr>
        <sz val="10.8"/>
        <color indexed="8"/>
        <rFont val="Tahoma"/>
        <family val="2"/>
      </rPr>
      <t>...-2, -1, 0, 1, 2, ..., A-Z, FALSE, TRUE</t>
    </r>
    <r>
      <rPr>
        <sz val="10.8"/>
        <color indexed="8"/>
        <rFont val="細明體"/>
        <family val="3"/>
        <charset val="136"/>
      </rPr>
      <t>。</t>
    </r>
    <phoneticPr fontId="10" type="noConversion"/>
  </si>
  <si>
    <r>
      <rPr>
        <sz val="10.8"/>
        <color indexed="8"/>
        <rFont val="細明體"/>
        <family val="3"/>
        <charset val="136"/>
      </rPr>
      <t>找第一個完全等於</t>
    </r>
    <r>
      <rPr>
        <sz val="10.8"/>
        <color indexed="8"/>
        <rFont val="Tahoma"/>
        <family val="2"/>
      </rPr>
      <t xml:space="preserve"> lookup_value </t>
    </r>
    <r>
      <rPr>
        <sz val="10.8"/>
        <color indexed="8"/>
        <rFont val="細明體"/>
        <family val="3"/>
        <charset val="136"/>
      </rPr>
      <t>的比較值。</t>
    </r>
    <r>
      <rPr>
        <sz val="10.8"/>
        <color indexed="8"/>
        <rFont val="Tahoma"/>
        <family val="2"/>
      </rPr>
      <t xml:space="preserve">lookup_array </t>
    </r>
    <r>
      <rPr>
        <sz val="10.8"/>
        <color indexed="8"/>
        <rFont val="細明體"/>
        <family val="3"/>
        <charset val="136"/>
      </rPr>
      <t>引數內的值可以依任意次序排列。</t>
    </r>
    <phoneticPr fontId="10" type="noConversion"/>
  </si>
  <si>
    <r>
      <rPr>
        <sz val="10.8"/>
        <color indexed="8"/>
        <rFont val="細明體"/>
        <family val="3"/>
        <charset val="136"/>
      </rPr>
      <t>會找到等於或大於</t>
    </r>
    <r>
      <rPr>
        <sz val="10.8"/>
        <color indexed="8"/>
        <rFont val="Tahoma"/>
        <family val="2"/>
      </rPr>
      <t xml:space="preserve"> lookup_value </t>
    </r>
    <r>
      <rPr>
        <sz val="10.8"/>
        <color indexed="8"/>
        <rFont val="細明體"/>
        <family val="3"/>
        <charset val="136"/>
      </rPr>
      <t>的最小值。</t>
    </r>
    <r>
      <rPr>
        <sz val="10.8"/>
        <color indexed="8"/>
        <rFont val="Tahoma"/>
        <family val="2"/>
      </rPr>
      <t xml:space="preserve">lookup_array </t>
    </r>
    <r>
      <rPr>
        <sz val="10.8"/>
        <color indexed="8"/>
        <rFont val="細明體"/>
        <family val="3"/>
        <charset val="136"/>
      </rPr>
      <t>必須以遞減次序排序，例如：</t>
    </r>
    <r>
      <rPr>
        <sz val="10.8"/>
        <color indexed="8"/>
        <rFont val="Tahoma"/>
        <family val="2"/>
      </rPr>
      <t>TRUE, FALSE, Z-A, ...2, 1, 0, -1, -2, ...</t>
    </r>
    <r>
      <rPr>
        <sz val="10.8"/>
        <color indexed="8"/>
        <rFont val="細明體"/>
        <family val="3"/>
        <charset val="136"/>
      </rPr>
      <t>，以此類推。</t>
    </r>
    <phoneticPr fontId="10" type="noConversion"/>
  </si>
  <si>
    <t>上學期</t>
    <phoneticPr fontId="10" type="noConversion"/>
  </si>
  <si>
    <t>下學期</t>
    <phoneticPr fontId="10" type="noConversion"/>
  </si>
  <si>
    <t>姓名</t>
    <phoneticPr fontId="10" type="noConversion"/>
  </si>
  <si>
    <t>國文</t>
    <phoneticPr fontId="10" type="noConversion"/>
  </si>
  <si>
    <t>英文</t>
    <phoneticPr fontId="10" type="noConversion"/>
  </si>
  <si>
    <t>電腦</t>
    <phoneticPr fontId="10" type="noConversion"/>
  </si>
  <si>
    <t>陳玉玲</t>
    <phoneticPr fontId="10" type="noConversion"/>
  </si>
  <si>
    <t>林向宏</t>
    <phoneticPr fontId="10" type="noConversion"/>
  </si>
  <si>
    <t>萬衛華</t>
    <phoneticPr fontId="10" type="noConversion"/>
  </si>
  <si>
    <t>陳國清</t>
    <phoneticPr fontId="10" type="noConversion"/>
  </si>
  <si>
    <t>陳建志</t>
    <phoneticPr fontId="10" type="noConversion"/>
  </si>
  <si>
    <t>黃士哲</t>
    <phoneticPr fontId="10" type="noConversion"/>
  </si>
  <si>
    <t>謝月嫥</t>
    <phoneticPr fontId="10" type="noConversion"/>
  </si>
  <si>
    <t>黃冠儒</t>
    <phoneticPr fontId="10" type="noConversion"/>
  </si>
  <si>
    <t>林建宏</t>
    <phoneticPr fontId="10" type="noConversion"/>
  </si>
  <si>
    <t>王秀惠</t>
    <phoneticPr fontId="10" type="noConversion"/>
  </si>
  <si>
    <t xml:space="preserve">黃炳璁 </t>
    <phoneticPr fontId="10" type="noConversion"/>
  </si>
  <si>
    <t>吳嘉玲</t>
    <phoneticPr fontId="10" type="noConversion"/>
  </si>
  <si>
    <t>陳甘順</t>
    <phoneticPr fontId="10" type="noConversion"/>
  </si>
  <si>
    <t>INDEX(C4:E4,3)</t>
  </si>
  <si>
    <t>INDEX 二維範例</t>
    <phoneticPr fontId="1" type="noConversion"/>
  </si>
  <si>
    <t>INDEX 二維多區域範例</t>
    <phoneticPr fontId="1" type="noConversion"/>
  </si>
  <si>
    <t>INDEX 一維範例</t>
    <phoneticPr fontId="1" type="noConversion"/>
  </si>
  <si>
    <t>取資料範圍的第幾筆資料</t>
    <phoneticPr fontId="1" type="noConversion"/>
  </si>
  <si>
    <t>取資料範圍第幾列(Row)、第幾欄(Col)的資料</t>
    <phoneticPr fontId="1" type="noConversion"/>
  </si>
  <si>
    <t>取資料範圍第幾列(Row)、第幾欄(Col)、第幾個區域(Area)的資料</t>
    <phoneticPr fontId="1" type="noConversion"/>
  </si>
  <si>
    <t>注意! 多個資料區域要有括符</t>
    <phoneticPr fontId="1" type="noConversion"/>
  </si>
  <si>
    <t>尋找的值--&gt;</t>
    <phoneticPr fontId="1" type="noConversion"/>
  </si>
  <si>
    <t>傳回的值--&gt;</t>
    <phoneticPr fontId="1" type="noConversion"/>
  </si>
  <si>
    <t>match_type</t>
    <phoneticPr fontId="1" type="noConversion"/>
  </si>
  <si>
    <t>1 直接輸入數值</t>
    <phoneticPr fontId="1" type="noConversion"/>
  </si>
  <si>
    <t>2 以驗證清單選取</t>
    <phoneticPr fontId="1" type="noConversion"/>
  </si>
  <si>
    <t>3 以下拉式方塊選取</t>
    <phoneticPr fontId="1" type="noConversion"/>
  </si>
  <si>
    <t>INDEX(C5:E9,4,3)</t>
    <phoneticPr fontId="1" type="noConversion"/>
  </si>
  <si>
    <t>上學期</t>
  </si>
  <si>
    <t>下學期</t>
    <phoneticPr fontId="1" type="noConversion"/>
  </si>
  <si>
    <r>
      <rPr>
        <sz val="9"/>
        <color rgb="FFC00000"/>
        <rFont val="新細明體"/>
        <family val="1"/>
        <charset val="136"/>
        <scheme val="minor"/>
      </rPr>
      <t>方法 2</t>
    </r>
    <r>
      <rPr>
        <sz val="9"/>
        <color rgb="FF0070C0"/>
        <rFont val="新細明體"/>
        <family val="1"/>
        <charset val="136"/>
        <scheme val="minor"/>
      </rPr>
      <t xml:space="preserve">  下拉方塊</t>
    </r>
    <phoneticPr fontId="10" type="noConversion"/>
  </si>
  <si>
    <r>
      <rPr>
        <sz val="9"/>
        <color rgb="FFC00000"/>
        <rFont val="新細明體"/>
        <family val="1"/>
        <charset val="136"/>
        <scheme val="minor"/>
      </rPr>
      <t>方法 1</t>
    </r>
    <r>
      <rPr>
        <sz val="9"/>
        <color rgb="FF0070C0"/>
        <rFont val="新細明體"/>
        <family val="1"/>
        <charset val="136"/>
        <scheme val="minor"/>
      </rPr>
      <t xml:space="preserve">   選項按鈕</t>
    </r>
    <phoneticPr fontId="1" type="noConversion"/>
  </si>
  <si>
    <t>單一區域</t>
    <phoneticPr fontId="1" type="noConversion"/>
  </si>
  <si>
    <t>多區域</t>
    <phoneticPr fontId="1" type="noConversion"/>
  </si>
  <si>
    <t>INDEX(B5:B9,3)</t>
    <phoneticPr fontId="1" type="noConversion"/>
  </si>
  <si>
    <r>
      <t xml:space="preserve">MATCH(lookup_value, lookup_array, [match_type]) </t>
    </r>
    <r>
      <rPr>
        <b/>
        <sz val="12"/>
        <color rgb="FFFF0000"/>
        <rFont val="Arial Unicode MS"/>
        <family val="2"/>
        <charset val="136"/>
      </rPr>
      <t>傳回該項目在範圍內的相對位置</t>
    </r>
    <phoneticPr fontId="10" type="noConversion"/>
  </si>
  <si>
    <t>選取學生姓名</t>
    <phoneticPr fontId="1" type="noConversion"/>
  </si>
  <si>
    <t>取得被選取學生的國文成績</t>
    <phoneticPr fontId="1" type="noConversion"/>
  </si>
  <si>
    <t>方法一</t>
    <phoneticPr fontId="1" type="noConversion"/>
  </si>
  <si>
    <t>方法二</t>
    <phoneticPr fontId="1" type="noConversion"/>
  </si>
  <si>
    <t>學期、科目、姓名都用選的</t>
    <phoneticPr fontId="1" type="noConversion"/>
  </si>
  <si>
    <t>陳國清</t>
  </si>
  <si>
    <t>收入(萬元)</t>
    <phoneticPr fontId="1" type="noConversion"/>
  </si>
  <si>
    <t>應繳稅金</t>
    <phoneticPr fontId="1" type="noConversion"/>
  </si>
  <si>
    <t>獎金</t>
    <phoneticPr fontId="1" type="noConversion"/>
  </si>
  <si>
    <t>營業額(萬元)</t>
    <phoneticPr fontId="1" type="noConversion"/>
  </si>
  <si>
    <t>連結儲存格</t>
    <phoneticPr fontId="1" type="noConversion"/>
  </si>
  <si>
    <t>姓名選單</t>
    <phoneticPr fontId="1" type="noConversion"/>
  </si>
  <si>
    <t>課目選單</t>
    <phoneticPr fontId="1" type="noConversion"/>
  </si>
  <si>
    <t>上、下學期</t>
    <phoneticPr fontId="1" type="noConversion"/>
  </si>
  <si>
    <t>成績</t>
    <phoneticPr fontId="1" type="noConversion"/>
  </si>
  <si>
    <t>將match與index寫在一起</t>
    <phoneticPr fontId="1" type="noConversion"/>
  </si>
  <si>
    <t>第一季</t>
  </si>
  <si>
    <t>高雄</t>
  </si>
  <si>
    <r>
      <t>INDEX(</t>
    </r>
    <r>
      <rPr>
        <sz val="12"/>
        <color rgb="FFFF0000"/>
        <rFont val="新細明體"/>
        <family val="1"/>
        <charset val="136"/>
        <scheme val="minor"/>
      </rPr>
      <t>(</t>
    </r>
    <r>
      <rPr>
        <sz val="12"/>
        <color theme="4" tint="-0.499984740745262"/>
        <rFont val="新細明體"/>
        <family val="2"/>
        <charset val="136"/>
        <scheme val="minor"/>
      </rPr>
      <t>C5:E9,G5:I9</t>
    </r>
    <r>
      <rPr>
        <sz val="12"/>
        <color rgb="FFFF0000"/>
        <rFont val="新細明體"/>
        <family val="1"/>
        <charset val="136"/>
        <scheme val="minor"/>
      </rPr>
      <t>)</t>
    </r>
    <r>
      <rPr>
        <sz val="12"/>
        <color theme="4" tint="-0.499984740745262"/>
        <rFont val="新細明體"/>
        <family val="2"/>
        <charset val="136"/>
        <scheme val="minor"/>
      </rPr>
      <t>,4,3,2)</t>
    </r>
    <phoneticPr fontId="1" type="noConversion"/>
  </si>
  <si>
    <t>學習重點</t>
    <phoneticPr fontId="10" type="noConversion"/>
  </si>
  <si>
    <t>INDEX(資料範圍,列,[欄])</t>
    <phoneticPr fontId="1" type="noConversion"/>
  </si>
  <si>
    <t>INDEX(資料範圍,列,[欄],第幾個參考範圍)</t>
    <phoneticPr fontId="1" type="noConversion"/>
  </si>
  <si>
    <t>練習</t>
    <phoneticPr fontId="10" type="noConversion"/>
  </si>
  <si>
    <t>陳建志</t>
  </si>
  <si>
    <t>英文</t>
  </si>
  <si>
    <t>陳國清上學期英文</t>
    <phoneticPr fontId="1" type="noConversion"/>
  </si>
  <si>
    <t>萬衛華下學期國文</t>
    <phoneticPr fontId="1" type="noConversion"/>
  </si>
  <si>
    <r>
      <rPr>
        <sz val="10.8"/>
        <color indexed="8"/>
        <rFont val="細明體"/>
        <family val="3"/>
        <charset val="136"/>
      </rPr>
      <t>會找到等於或僅次於</t>
    </r>
    <r>
      <rPr>
        <sz val="10.8"/>
        <color indexed="8"/>
        <rFont val="Tahoma"/>
        <family val="2"/>
      </rPr>
      <t xml:space="preserve"> lookup_value </t>
    </r>
    <r>
      <rPr>
        <sz val="10.8"/>
        <color indexed="8"/>
        <rFont val="細明體"/>
        <family val="3"/>
        <charset val="136"/>
      </rPr>
      <t>的值。</t>
    </r>
    <r>
      <rPr>
        <sz val="10.8"/>
        <color indexed="8"/>
        <rFont val="Tahoma"/>
        <family val="2"/>
      </rPr>
      <t xml:space="preserve">lookup_array </t>
    </r>
    <r>
      <rPr>
        <sz val="10.8"/>
        <color indexed="8"/>
        <rFont val="細明體"/>
        <family val="3"/>
        <charset val="136"/>
      </rPr>
      <t>必須以</t>
    </r>
    <r>
      <rPr>
        <sz val="10.8"/>
        <color rgb="FFFF0000"/>
        <rFont val="細明體"/>
        <family val="3"/>
        <charset val="136"/>
      </rPr>
      <t>遞增</t>
    </r>
    <r>
      <rPr>
        <sz val="10.8"/>
        <color indexed="8"/>
        <rFont val="細明體"/>
        <family val="3"/>
        <charset val="136"/>
      </rPr>
      <t>排列，例如：</t>
    </r>
    <r>
      <rPr>
        <sz val="10.8"/>
        <color indexed="8"/>
        <rFont val="Tahoma"/>
        <family val="2"/>
      </rPr>
      <t>...-2, -1, 0, 1, 2, ..., A-Z, FALSE, TRUE</t>
    </r>
    <r>
      <rPr>
        <sz val="10.8"/>
        <color indexed="8"/>
        <rFont val="細明體"/>
        <family val="3"/>
        <charset val="136"/>
      </rPr>
      <t>。</t>
    </r>
    <phoneticPr fontId="10" type="noConversion"/>
  </si>
  <si>
    <r>
      <rPr>
        <sz val="10.8"/>
        <color indexed="8"/>
        <rFont val="細明體"/>
        <family val="3"/>
        <charset val="136"/>
      </rPr>
      <t>找第一個完全等於</t>
    </r>
    <r>
      <rPr>
        <sz val="10.8"/>
        <color indexed="8"/>
        <rFont val="Tahoma"/>
        <family val="2"/>
      </rPr>
      <t xml:space="preserve"> lookup_value </t>
    </r>
    <r>
      <rPr>
        <sz val="10.8"/>
        <color indexed="8"/>
        <rFont val="細明體"/>
        <family val="3"/>
        <charset val="136"/>
      </rPr>
      <t>的比較值。</t>
    </r>
    <r>
      <rPr>
        <sz val="10.8"/>
        <color indexed="8"/>
        <rFont val="Tahoma"/>
        <family val="2"/>
      </rPr>
      <t xml:space="preserve">lookup_array </t>
    </r>
    <r>
      <rPr>
        <sz val="10.8"/>
        <color indexed="8"/>
        <rFont val="細明體"/>
        <family val="3"/>
        <charset val="136"/>
      </rPr>
      <t>引數內的值可以依任</t>
    </r>
    <r>
      <rPr>
        <sz val="10.8"/>
        <color rgb="FFFF0000"/>
        <rFont val="細明體"/>
        <family val="3"/>
        <charset val="136"/>
      </rPr>
      <t>意次序排列</t>
    </r>
    <r>
      <rPr>
        <sz val="10.8"/>
        <color indexed="8"/>
        <rFont val="細明體"/>
        <family val="3"/>
        <charset val="136"/>
      </rPr>
      <t>。</t>
    </r>
    <phoneticPr fontId="10" type="noConversion"/>
  </si>
  <si>
    <r>
      <rPr>
        <sz val="10.8"/>
        <color indexed="8"/>
        <rFont val="細明體"/>
        <family val="3"/>
        <charset val="136"/>
      </rPr>
      <t>會找到等於或大於</t>
    </r>
    <r>
      <rPr>
        <sz val="10.8"/>
        <color indexed="8"/>
        <rFont val="Tahoma"/>
        <family val="2"/>
      </rPr>
      <t xml:space="preserve"> lookup_value </t>
    </r>
    <r>
      <rPr>
        <sz val="10.8"/>
        <color indexed="8"/>
        <rFont val="細明體"/>
        <family val="3"/>
        <charset val="136"/>
      </rPr>
      <t>的最小值。</t>
    </r>
    <r>
      <rPr>
        <sz val="10.8"/>
        <color indexed="8"/>
        <rFont val="Tahoma"/>
        <family val="2"/>
      </rPr>
      <t xml:space="preserve">lookup_array </t>
    </r>
    <r>
      <rPr>
        <sz val="10.8"/>
        <color indexed="8"/>
        <rFont val="細明體"/>
        <family val="3"/>
        <charset val="136"/>
      </rPr>
      <t>必須以</t>
    </r>
    <r>
      <rPr>
        <sz val="10.8"/>
        <color rgb="FFFF0000"/>
        <rFont val="細明體"/>
        <family val="3"/>
        <charset val="136"/>
      </rPr>
      <t>遞減</t>
    </r>
    <r>
      <rPr>
        <sz val="10.8"/>
        <color indexed="8"/>
        <rFont val="細明體"/>
        <family val="3"/>
        <charset val="136"/>
      </rPr>
      <t>次序排序，例如：</t>
    </r>
    <r>
      <rPr>
        <sz val="10.8"/>
        <color indexed="8"/>
        <rFont val="Tahoma"/>
        <family val="2"/>
      </rPr>
      <t>TRUE, FALSE, Z-A, ...2, 1, 0, -1, -2, ...</t>
    </r>
    <r>
      <rPr>
        <sz val="10.8"/>
        <color indexed="8"/>
        <rFont val="細明體"/>
        <family val="3"/>
        <charset val="136"/>
      </rPr>
      <t>，以此類推。</t>
    </r>
    <phoneticPr fontId="10" type="noConversion"/>
  </si>
  <si>
    <t>姓名</t>
    <phoneticPr fontId="1" type="noConversion"/>
  </si>
  <si>
    <t>INDEX練習</t>
    <phoneticPr fontId="1" type="noConversion"/>
  </si>
  <si>
    <t>成績</t>
    <phoneticPr fontId="10" type="noConversion"/>
  </si>
  <si>
    <t>應繳稅</t>
    <phoneticPr fontId="1" type="noConversion"/>
  </si>
  <si>
    <r>
      <t>指定</t>
    </r>
    <r>
      <rPr>
        <b/>
        <sz val="12"/>
        <color rgb="FFFF0000"/>
        <rFont val="新細明體"/>
        <family val="1"/>
        <charset val="136"/>
        <scheme val="minor"/>
      </rPr>
      <t xml:space="preserve">上學期 </t>
    </r>
    <r>
      <rPr>
        <b/>
        <sz val="12"/>
        <color theme="1"/>
        <rFont val="新細明體"/>
        <family val="1"/>
        <charset val="136"/>
        <scheme val="minor"/>
      </rPr>
      <t>的</t>
    </r>
    <r>
      <rPr>
        <b/>
        <sz val="12"/>
        <color rgb="FFFF0000"/>
        <rFont val="新細明體"/>
        <family val="1"/>
        <charset val="136"/>
        <scheme val="minor"/>
      </rPr>
      <t>國文，</t>
    </r>
    <r>
      <rPr>
        <b/>
        <sz val="12"/>
        <color theme="1"/>
        <rFont val="新細明體"/>
        <family val="1"/>
        <charset val="136"/>
        <scheme val="minor"/>
      </rPr>
      <t xml:space="preserve"> 姓名用選的</t>
    </r>
    <phoneticPr fontId="1" type="noConversion"/>
  </si>
  <si>
    <t>練習</t>
    <phoneticPr fontId="1" type="noConversion"/>
  </si>
  <si>
    <t>黃冠儒</t>
  </si>
  <si>
    <r>
      <rPr>
        <b/>
        <sz val="12"/>
        <color rgb="FFFF0000"/>
        <rFont val="新細明體"/>
        <family val="1"/>
        <charset val="136"/>
        <scheme val="minor"/>
      </rPr>
      <t>指定上學期</t>
    </r>
    <r>
      <rPr>
        <b/>
        <sz val="12"/>
        <color theme="1"/>
        <rFont val="新細明體"/>
        <family val="1"/>
        <charset val="136"/>
        <scheme val="minor"/>
      </rPr>
      <t xml:space="preserve">  科目、姓名都用選的</t>
    </r>
    <phoneticPr fontId="1" type="noConversion"/>
  </si>
  <si>
    <t>選取科目</t>
    <phoneticPr fontId="10" type="noConversion"/>
  </si>
  <si>
    <t>*</t>
    <phoneticPr fontId="1" type="noConversion"/>
  </si>
  <si>
    <t>資料驗證/資料清單</t>
    <phoneticPr fontId="1" type="noConversion"/>
  </si>
  <si>
    <t>其他命令/開發人員/表單控制項</t>
    <phoneticPr fontId="1" type="noConversion"/>
  </si>
  <si>
    <t>下拉式方塊</t>
    <phoneticPr fontId="1" type="noConversion"/>
  </si>
  <si>
    <t>選單的"輸入範圍"只能是縱向資料(由上到下)</t>
    <phoneticPr fontId="1" type="noConversion"/>
  </si>
  <si>
    <t>在名單中的位置</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</si>
</sst>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quot;上學期的&quot;"/>
    <numFmt numFmtId="178" formatCode="0&quot;元&quot;"/>
  </numFmts>
  <fonts count="45">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color theme="0"/>
      <name val="新細明體"/>
      <family val="2"/>
      <charset val="136"/>
      <scheme val="minor"/>
    </font>
    <font>
      <sz val="10"/>
      <color rgb="FF454545"/>
      <name val="Arial Unicode MS"/>
      <family val="2"/>
      <charset val="136"/>
    </font>
    <font>
      <sz val="12"/>
      <color rgb="FF454545"/>
      <name val="Arial"/>
      <family val="2"/>
    </font>
    <font>
      <sz val="10"/>
      <color rgb="FFFF0000"/>
      <name val="新細明體"/>
      <family val="2"/>
      <charset val="136"/>
      <scheme val="minor"/>
    </font>
    <font>
      <sz val="12"/>
      <color theme="1"/>
      <name val="新細明體"/>
      <family val="1"/>
      <charset val="136"/>
      <scheme val="minor"/>
    </font>
    <font>
      <b/>
      <sz val="10"/>
      <color rgb="FF484848"/>
      <name val="Arial Unicode MS"/>
      <family val="2"/>
      <charset val="136"/>
    </font>
    <font>
      <sz val="9"/>
      <name val="新細明體"/>
      <family val="1"/>
      <charset val="136"/>
    </font>
    <font>
      <sz val="10.8"/>
      <color theme="1"/>
      <name val="Tahoma"/>
      <family val="2"/>
    </font>
    <font>
      <sz val="10.8"/>
      <color indexed="8"/>
      <name val="細明體"/>
      <family val="3"/>
      <charset val="136"/>
    </font>
    <font>
      <sz val="10.8"/>
      <color indexed="8"/>
      <name val="Tahoma"/>
      <family val="2"/>
    </font>
    <font>
      <sz val="12"/>
      <color theme="6" tint="-0.499984740745262"/>
      <name val="新細明體"/>
      <family val="1"/>
      <charset val="136"/>
    </font>
    <font>
      <sz val="12"/>
      <color theme="6" tint="-0.499984740745262"/>
      <name val="新細明體"/>
      <family val="1"/>
      <charset val="136"/>
      <scheme val="minor"/>
    </font>
    <font>
      <sz val="12"/>
      <color indexed="8"/>
      <name val="新細明體"/>
      <family val="1"/>
      <charset val="136"/>
    </font>
    <font>
      <sz val="12"/>
      <name val="新細明體"/>
      <family val="1"/>
      <charset val="136"/>
    </font>
    <font>
      <b/>
      <sz val="12"/>
      <color theme="1"/>
      <name val="新細明體"/>
      <family val="1"/>
      <charset val="136"/>
      <scheme val="minor"/>
    </font>
    <font>
      <sz val="10"/>
      <color rgb="FFFF0000"/>
      <name val="新細明體"/>
      <family val="1"/>
      <charset val="136"/>
      <scheme val="minor"/>
    </font>
    <font>
      <b/>
      <sz val="12"/>
      <color theme="1"/>
      <name val="標楷體"/>
      <family val="4"/>
      <charset val="136"/>
    </font>
    <font>
      <sz val="12"/>
      <color theme="6" tint="-0.499984740745262"/>
      <name val="新細明體"/>
      <family val="2"/>
      <charset val="136"/>
      <scheme val="minor"/>
    </font>
    <font>
      <sz val="12"/>
      <color theme="9" tint="-0.499984740745262"/>
      <name val="新細明體"/>
      <family val="2"/>
      <charset val="136"/>
      <scheme val="minor"/>
    </font>
    <font>
      <sz val="12"/>
      <color theme="5" tint="-0.499984740745262"/>
      <name val="新細明體"/>
      <family val="2"/>
      <charset val="136"/>
      <scheme val="minor"/>
    </font>
    <font>
      <sz val="12"/>
      <color theme="4" tint="-0.499984740745262"/>
      <name val="新細明體"/>
      <family val="2"/>
      <charset val="136"/>
      <scheme val="minor"/>
    </font>
    <font>
      <sz val="12"/>
      <color rgb="FFC00000"/>
      <name val="新細明體"/>
      <family val="2"/>
      <charset val="136"/>
      <scheme val="minor"/>
    </font>
    <font>
      <sz val="12"/>
      <color rgb="FFFF0000"/>
      <name val="新細明體"/>
      <family val="1"/>
      <charset val="136"/>
      <scheme val="minor"/>
    </font>
    <font>
      <sz val="12"/>
      <color theme="5" tint="-0.499984740745262"/>
      <name val="新細明體"/>
      <family val="1"/>
      <charset val="136"/>
    </font>
    <font>
      <sz val="12"/>
      <color theme="5" tint="-0.499984740745262"/>
      <name val="新細明體"/>
      <family val="1"/>
      <charset val="136"/>
      <scheme val="minor"/>
    </font>
    <font>
      <b/>
      <sz val="12"/>
      <color rgb="FFFF0000"/>
      <name val="新細明體"/>
      <family val="1"/>
      <charset val="136"/>
      <scheme val="minor"/>
    </font>
    <font>
      <sz val="9"/>
      <color rgb="FF0070C0"/>
      <name val="新細明體"/>
      <family val="1"/>
      <charset val="136"/>
      <scheme val="minor"/>
    </font>
    <font>
      <sz val="9"/>
      <color rgb="FF000000"/>
      <name val="新細明體"/>
      <family val="1"/>
      <charset val="136"/>
    </font>
    <font>
      <sz val="12"/>
      <name val="新細明體"/>
      <family val="1"/>
      <charset val="136"/>
      <scheme val="minor"/>
    </font>
    <font>
      <sz val="11"/>
      <color theme="1"/>
      <name val="新細明體"/>
      <family val="1"/>
      <charset val="136"/>
      <scheme val="minor"/>
    </font>
    <font>
      <sz val="9"/>
      <color rgb="FFC00000"/>
      <name val="新細明體"/>
      <family val="1"/>
      <charset val="136"/>
      <scheme val="minor"/>
    </font>
    <font>
      <sz val="12"/>
      <color theme="6" tint="0.59999389629810485"/>
      <name val="新細明體"/>
      <family val="1"/>
      <charset val="136"/>
      <scheme val="minor"/>
    </font>
    <font>
      <b/>
      <sz val="12"/>
      <color rgb="FFC00000"/>
      <name val="微軟正黑體"/>
      <family val="2"/>
      <charset val="136"/>
    </font>
    <font>
      <b/>
      <sz val="12"/>
      <color rgb="FF484848"/>
      <name val="Arial Unicode MS"/>
      <family val="2"/>
      <charset val="136"/>
    </font>
    <font>
      <b/>
      <sz val="12"/>
      <color rgb="FFFF0000"/>
      <name val="Arial Unicode MS"/>
      <family val="2"/>
      <charset val="136"/>
    </font>
    <font>
      <sz val="12"/>
      <color theme="3" tint="0.39997558519241921"/>
      <name val="新細明體"/>
      <family val="1"/>
      <charset val="136"/>
      <scheme val="minor"/>
    </font>
    <font>
      <b/>
      <sz val="12"/>
      <name val="新細明體"/>
      <family val="1"/>
      <charset val="136"/>
      <scheme val="minor"/>
    </font>
    <font>
      <sz val="12"/>
      <color theme="0"/>
      <name val="新細明體"/>
      <family val="2"/>
      <charset val="136"/>
      <scheme val="minor"/>
    </font>
    <font>
      <sz val="11"/>
      <color theme="1"/>
      <name val="新細明體"/>
      <family val="2"/>
      <charset val="136"/>
      <scheme val="minor"/>
    </font>
    <font>
      <b/>
      <sz val="14"/>
      <color rgb="FFC00000"/>
      <name val="標楷體"/>
      <family val="4"/>
      <charset val="136"/>
    </font>
    <font>
      <sz val="10.8"/>
      <color rgb="FFFF0000"/>
      <name val="細明體"/>
      <family val="3"/>
      <charset val="136"/>
    </font>
  </fonts>
  <fills count="18">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FFFF"/>
        <bgColor indexed="64"/>
      </patternFill>
    </fill>
    <fill>
      <patternFill patternType="solid">
        <fgColor rgb="FFF2F2F2"/>
        <bgColor indexed="64"/>
      </patternFill>
    </fill>
    <fill>
      <patternFill patternType="solid">
        <fgColor theme="4" tint="0.79998168889431442"/>
        <bgColor indexed="2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rgb="FF002060"/>
        <bgColor indexed="64"/>
      </patternFill>
    </fill>
    <fill>
      <patternFill patternType="solid">
        <fgColor theme="0" tint="-0.14999847407452621"/>
        <bgColor indexed="64"/>
      </patternFill>
    </fill>
    <fill>
      <patternFill patternType="solid">
        <fgColor theme="3"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FF0000"/>
      </left>
      <right style="thin">
        <color indexed="64"/>
      </right>
      <top style="medium">
        <color rgb="FFFF0000"/>
      </top>
      <bottom style="thin">
        <color indexed="64"/>
      </bottom>
      <diagonal/>
    </border>
    <border>
      <left style="thin">
        <color indexed="64"/>
      </left>
      <right style="thin">
        <color indexed="64"/>
      </right>
      <top style="medium">
        <color rgb="FFFF0000"/>
      </top>
      <bottom style="thin">
        <color indexed="64"/>
      </bottom>
      <diagonal/>
    </border>
    <border>
      <left style="thin">
        <color indexed="64"/>
      </left>
      <right style="medium">
        <color rgb="FFFF0000"/>
      </right>
      <top style="medium">
        <color rgb="FFFF0000"/>
      </top>
      <bottom style="thin">
        <color indexed="64"/>
      </bottom>
      <diagonal/>
    </border>
    <border>
      <left style="medium">
        <color rgb="FFFF0000"/>
      </left>
      <right style="thin">
        <color indexed="64"/>
      </right>
      <top style="thin">
        <color indexed="64"/>
      </top>
      <bottom style="thin">
        <color indexed="64"/>
      </bottom>
      <diagonal/>
    </border>
    <border>
      <left style="thin">
        <color indexed="64"/>
      </left>
      <right style="medium">
        <color rgb="FFFF0000"/>
      </right>
      <top style="thin">
        <color indexed="64"/>
      </top>
      <bottom style="thin">
        <color indexed="64"/>
      </bottom>
      <diagonal/>
    </border>
    <border>
      <left style="medium">
        <color rgb="FFFF0000"/>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style="medium">
        <color rgb="FFFF0000"/>
      </right>
      <top style="thin">
        <color indexed="64"/>
      </top>
      <bottom style="medium">
        <color rgb="FFFF0000"/>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auto="1"/>
      </left>
      <right style="hair">
        <color auto="1"/>
      </right>
      <top style="hair">
        <color auto="1"/>
      </top>
      <bottom style="hair">
        <color auto="1"/>
      </bottom>
      <diagonal/>
    </border>
    <border>
      <left/>
      <right style="thin">
        <color indexed="64"/>
      </right>
      <top style="thin">
        <color indexed="64"/>
      </top>
      <bottom style="thin">
        <color indexed="64"/>
      </bottom>
      <diagonal/>
    </border>
    <border>
      <left/>
      <right/>
      <top style="thin">
        <color indexed="64"/>
      </top>
      <bottom/>
      <diagonal/>
    </border>
    <border>
      <left/>
      <right/>
      <top/>
      <bottom style="hair">
        <color rgb="FFFF0000"/>
      </bottom>
      <diagonal/>
    </border>
    <border>
      <left style="hair">
        <color auto="1"/>
      </left>
      <right style="hair">
        <color auto="1"/>
      </right>
      <top style="hair">
        <color auto="1"/>
      </top>
      <bottom style="hair">
        <color rgb="FFFF0000"/>
      </bottom>
      <diagonal/>
    </border>
  </borders>
  <cellStyleXfs count="3">
    <xf numFmtId="0" fontId="0" fillId="0" borderId="0">
      <alignment vertical="center"/>
    </xf>
    <xf numFmtId="0" fontId="8" fillId="0" borderId="0">
      <alignment vertical="center"/>
    </xf>
    <xf numFmtId="0" fontId="43" fillId="0" borderId="0"/>
  </cellStyleXfs>
  <cellXfs count="154">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Alignment="1">
      <alignment horizontal="left" vertical="center"/>
    </xf>
    <xf numFmtId="0" fontId="3" fillId="0" borderId="2" xfId="0" applyFont="1" applyBorder="1" applyAlignment="1">
      <alignment horizontal="center" vertical="center"/>
    </xf>
    <xf numFmtId="0" fontId="2" fillId="0" borderId="3"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5" fillId="0" borderId="0" xfId="0" applyFont="1">
      <alignment vertical="center"/>
    </xf>
    <xf numFmtId="0" fontId="6" fillId="0" borderId="0" xfId="0" applyFont="1">
      <alignment vertical="center"/>
    </xf>
    <xf numFmtId="0" fontId="7" fillId="0" borderId="0" xfId="0" applyFont="1" applyAlignment="1">
      <alignment horizontal="center" vertical="center"/>
    </xf>
    <xf numFmtId="0" fontId="9" fillId="0" borderId="0" xfId="1" applyFont="1">
      <alignment vertical="center"/>
    </xf>
    <xf numFmtId="0" fontId="8" fillId="0" borderId="0" xfId="1">
      <alignment vertical="center"/>
    </xf>
    <xf numFmtId="0" fontId="11" fillId="5" borderId="0" xfId="1" applyFont="1" applyFill="1" applyAlignment="1">
      <alignment horizontal="center" vertical="top" wrapText="1"/>
    </xf>
    <xf numFmtId="0" fontId="14" fillId="7" borderId="12" xfId="1" applyFont="1" applyFill="1" applyBorder="1" applyAlignment="1">
      <alignment horizontal="center" vertical="center" wrapText="1"/>
    </xf>
    <xf numFmtId="0" fontId="14" fillId="7" borderId="13" xfId="1" applyFont="1" applyFill="1" applyBorder="1" applyAlignment="1">
      <alignment horizontal="center" vertical="center" wrapText="1"/>
    </xf>
    <xf numFmtId="0" fontId="14" fillId="7" borderId="14" xfId="1" applyFont="1" applyFill="1" applyBorder="1" applyAlignment="1">
      <alignment horizontal="center" vertical="center" wrapText="1"/>
    </xf>
    <xf numFmtId="0" fontId="15" fillId="0" borderId="0" xfId="1" applyFont="1" applyFill="1" applyAlignment="1">
      <alignment horizontal="center" vertical="center"/>
    </xf>
    <xf numFmtId="0" fontId="3" fillId="0" borderId="0" xfId="1" applyFont="1">
      <alignment vertical="center"/>
    </xf>
    <xf numFmtId="0" fontId="16" fillId="0" borderId="15" xfId="1" applyFont="1" applyFill="1" applyBorder="1" applyAlignment="1">
      <alignment horizontal="center"/>
    </xf>
    <xf numFmtId="176" fontId="17" fillId="0" borderId="0" xfId="1" applyNumberFormat="1" applyFont="1" applyFill="1" applyBorder="1" applyAlignment="1">
      <alignment horizontal="center"/>
    </xf>
    <xf numFmtId="176" fontId="17" fillId="0" borderId="16" xfId="1" applyNumberFormat="1" applyFont="1" applyFill="1" applyBorder="1" applyAlignment="1">
      <alignment horizontal="center"/>
    </xf>
    <xf numFmtId="0" fontId="8" fillId="0" borderId="0" xfId="1" applyFill="1" applyAlignment="1">
      <alignment horizontal="center" vertical="center"/>
    </xf>
    <xf numFmtId="176" fontId="17" fillId="0" borderId="15" xfId="1" applyNumberFormat="1" applyFont="1" applyFill="1" applyBorder="1" applyAlignment="1">
      <alignment horizontal="center"/>
    </xf>
    <xf numFmtId="0" fontId="16" fillId="0" borderId="17" xfId="1" applyFont="1" applyFill="1" applyBorder="1" applyAlignment="1">
      <alignment horizontal="center"/>
    </xf>
    <xf numFmtId="176" fontId="17" fillId="0" borderId="18" xfId="1" applyNumberFormat="1" applyFont="1" applyFill="1" applyBorder="1" applyAlignment="1">
      <alignment horizontal="center"/>
    </xf>
    <xf numFmtId="176" fontId="17" fillId="0" borderId="19" xfId="1" applyNumberFormat="1" applyFont="1" applyFill="1" applyBorder="1" applyAlignment="1">
      <alignment horizontal="center"/>
    </xf>
    <xf numFmtId="176" fontId="17" fillId="0" borderId="17" xfId="1" applyNumberFormat="1" applyFont="1" applyFill="1" applyBorder="1" applyAlignment="1">
      <alignment horizontal="center"/>
    </xf>
    <xf numFmtId="176" fontId="8" fillId="8" borderId="1" xfId="1" applyNumberFormat="1" applyFill="1" applyBorder="1">
      <alignment vertical="center"/>
    </xf>
    <xf numFmtId="0" fontId="8" fillId="9" borderId="0" xfId="1" applyFill="1" applyAlignment="1">
      <alignment horizontal="center" vertical="center"/>
    </xf>
    <xf numFmtId="0" fontId="11" fillId="5" borderId="0" xfId="1" applyFont="1" applyFill="1" applyAlignment="1">
      <alignment vertical="top" wrapText="1"/>
    </xf>
    <xf numFmtId="0" fontId="20" fillId="0" borderId="0" xfId="0" applyFont="1">
      <alignment vertical="center"/>
    </xf>
    <xf numFmtId="0" fontId="24" fillId="0" borderId="0" xfId="0" applyFont="1">
      <alignment vertical="center"/>
    </xf>
    <xf numFmtId="0" fontId="25" fillId="0" borderId="0" xfId="0" applyFont="1">
      <alignment vertical="center"/>
    </xf>
    <xf numFmtId="0" fontId="7" fillId="0" borderId="0" xfId="0" applyFont="1">
      <alignment vertical="center"/>
    </xf>
    <xf numFmtId="0" fontId="0" fillId="0" borderId="20" xfId="0" applyBorder="1" applyAlignment="1">
      <alignment horizontal="center" vertical="center"/>
    </xf>
    <xf numFmtId="0" fontId="21" fillId="10" borderId="0" xfId="0" applyFont="1" applyFill="1">
      <alignment vertical="center"/>
    </xf>
    <xf numFmtId="0" fontId="23" fillId="3" borderId="0" xfId="0" applyFont="1" applyFill="1">
      <alignment vertical="center"/>
    </xf>
    <xf numFmtId="0" fontId="27" fillId="3" borderId="20" xfId="1" applyFont="1" applyFill="1" applyBorder="1" applyAlignment="1">
      <alignment horizontal="center"/>
    </xf>
    <xf numFmtId="0" fontId="22" fillId="11" borderId="0" xfId="0" applyFont="1" applyFill="1">
      <alignment vertical="center"/>
    </xf>
    <xf numFmtId="0" fontId="22" fillId="11" borderId="20" xfId="0" applyFont="1" applyFill="1" applyBorder="1" applyAlignment="1">
      <alignment horizontal="center" vertical="center"/>
    </xf>
    <xf numFmtId="0" fontId="15" fillId="10" borderId="20" xfId="0" applyFont="1" applyFill="1" applyBorder="1" applyAlignment="1">
      <alignment horizontal="center" vertical="center"/>
    </xf>
    <xf numFmtId="0" fontId="28" fillId="3" borderId="20" xfId="0" applyFont="1" applyFill="1" applyBorder="1" applyAlignment="1">
      <alignment horizontal="center" vertical="center"/>
    </xf>
    <xf numFmtId="0" fontId="8" fillId="12" borderId="0" xfId="1" applyFill="1" applyAlignment="1">
      <alignment horizontal="center" vertical="center"/>
    </xf>
    <xf numFmtId="0" fontId="2" fillId="0" borderId="0" xfId="0" applyFont="1" applyBorder="1" applyAlignment="1">
      <alignment horizontal="center" vertical="center"/>
    </xf>
    <xf numFmtId="0" fontId="3" fillId="0" borderId="0" xfId="0" applyFont="1" applyBorder="1" applyAlignment="1">
      <alignment horizontal="center" vertical="center"/>
    </xf>
    <xf numFmtId="0" fontId="2" fillId="4" borderId="21" xfId="0" quotePrefix="1"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Border="1">
      <alignment vertical="center"/>
    </xf>
    <xf numFmtId="0" fontId="19" fillId="0" borderId="0" xfId="0" applyFont="1">
      <alignment vertical="center"/>
    </xf>
    <xf numFmtId="1" fontId="8" fillId="8" borderId="0" xfId="1" applyNumberFormat="1" applyFill="1" applyAlignment="1">
      <alignment horizontal="right" vertical="center"/>
    </xf>
    <xf numFmtId="0" fontId="29" fillId="0" borderId="0" xfId="1" applyFont="1" applyAlignment="1">
      <alignment horizontal="left" vertical="center"/>
    </xf>
    <xf numFmtId="177" fontId="8" fillId="0" borderId="0" xfId="1" applyNumberFormat="1" applyAlignment="1">
      <alignment horizontal="right" vertical="center"/>
    </xf>
    <xf numFmtId="0" fontId="30" fillId="0" borderId="0" xfId="1" applyFont="1" applyAlignment="1">
      <alignment horizontal="center" vertical="center"/>
    </xf>
    <xf numFmtId="0" fontId="7" fillId="0" borderId="0" xfId="0" applyFont="1" applyAlignment="1">
      <alignment horizontal="left"/>
    </xf>
    <xf numFmtId="0" fontId="19" fillId="0" borderId="0" xfId="0" applyFont="1" applyAlignment="1"/>
    <xf numFmtId="0" fontId="8" fillId="0" borderId="0" xfId="1" applyAlignment="1">
      <alignment vertical="top"/>
    </xf>
    <xf numFmtId="0" fontId="16" fillId="0" borderId="15" xfId="1" applyFont="1" applyFill="1" applyBorder="1" applyAlignment="1">
      <alignment horizontal="center" vertical="top"/>
    </xf>
    <xf numFmtId="176" fontId="17" fillId="0" borderId="0" xfId="1" applyNumberFormat="1" applyFont="1" applyFill="1" applyBorder="1" applyAlignment="1">
      <alignment horizontal="center" vertical="top"/>
    </xf>
    <xf numFmtId="176" fontId="17" fillId="0" borderId="16" xfId="1" applyNumberFormat="1" applyFont="1" applyFill="1" applyBorder="1" applyAlignment="1">
      <alignment horizontal="center" vertical="top"/>
    </xf>
    <xf numFmtId="0" fontId="8" fillId="0" borderId="0" xfId="1" applyFill="1" applyAlignment="1">
      <alignment horizontal="center" vertical="top"/>
    </xf>
    <xf numFmtId="176" fontId="17" fillId="0" borderId="15" xfId="1" applyNumberFormat="1" applyFont="1" applyFill="1" applyBorder="1" applyAlignment="1">
      <alignment horizontal="center" vertical="top"/>
    </xf>
    <xf numFmtId="0" fontId="8" fillId="0" borderId="13" xfId="1" applyBorder="1">
      <alignment vertical="center"/>
    </xf>
    <xf numFmtId="0" fontId="8" fillId="0" borderId="22" xfId="1" applyBorder="1">
      <alignment vertical="center"/>
    </xf>
    <xf numFmtId="0" fontId="8" fillId="13" borderId="20" xfId="1" applyFill="1" applyBorder="1" applyAlignment="1">
      <alignment horizontal="center" vertical="center"/>
    </xf>
    <xf numFmtId="177" fontId="33" fillId="0" borderId="0" xfId="1" applyNumberFormat="1" applyFont="1" applyAlignment="1">
      <alignment horizontal="right" vertical="center"/>
    </xf>
    <xf numFmtId="0" fontId="33" fillId="0" borderId="0" xfId="1" applyFont="1" applyAlignment="1">
      <alignment horizontal="center" vertical="center"/>
    </xf>
    <xf numFmtId="0" fontId="32" fillId="0" borderId="0" xfId="1" applyFont="1">
      <alignment vertical="center"/>
    </xf>
    <xf numFmtId="0" fontId="35" fillId="0" borderId="0" xfId="1" applyFont="1">
      <alignment vertical="center"/>
    </xf>
    <xf numFmtId="0" fontId="36" fillId="0" borderId="0" xfId="0" applyFont="1" applyAlignment="1"/>
    <xf numFmtId="0" fontId="2" fillId="0" borderId="0" xfId="0" quotePrefix="1" applyFont="1">
      <alignment vertical="center"/>
    </xf>
    <xf numFmtId="0" fontId="37" fillId="0" borderId="0" xfId="1" applyFont="1">
      <alignment vertical="center"/>
    </xf>
    <xf numFmtId="0" fontId="3" fillId="0" borderId="0" xfId="1" applyFont="1" applyAlignment="1">
      <alignment horizontal="left" vertical="center"/>
    </xf>
    <xf numFmtId="0" fontId="8" fillId="0" borderId="23" xfId="1" applyBorder="1" applyAlignment="1">
      <alignment horizontal="center" vertical="top"/>
    </xf>
    <xf numFmtId="0" fontId="8" fillId="0" borderId="23" xfId="1" quotePrefix="1" applyBorder="1" applyAlignment="1">
      <alignment vertical="top"/>
    </xf>
    <xf numFmtId="0" fontId="8" fillId="0" borderId="23" xfId="1" applyBorder="1" applyAlignment="1">
      <alignment vertical="top"/>
    </xf>
    <xf numFmtId="0" fontId="18" fillId="0" borderId="0" xfId="1" applyFont="1">
      <alignment vertical="center"/>
    </xf>
    <xf numFmtId="0" fontId="26" fillId="0" borderId="0" xfId="1" applyFont="1" applyAlignment="1">
      <alignment horizontal="left"/>
    </xf>
    <xf numFmtId="0" fontId="16" fillId="0" borderId="0" xfId="1" applyFont="1" applyFill="1" applyBorder="1" applyAlignment="1">
      <alignment horizontal="center"/>
    </xf>
    <xf numFmtId="0" fontId="8" fillId="0" borderId="22" xfId="1" applyBorder="1" applyAlignment="1">
      <alignment vertical="top"/>
    </xf>
    <xf numFmtId="0" fontId="18" fillId="0" borderId="22" xfId="1" applyFont="1" applyBorder="1" applyAlignment="1">
      <alignment vertical="top"/>
    </xf>
    <xf numFmtId="0" fontId="32" fillId="13" borderId="24" xfId="1" applyFont="1" applyFill="1" applyBorder="1" applyAlignment="1">
      <alignment horizontal="center" vertical="center"/>
    </xf>
    <xf numFmtId="0" fontId="40" fillId="0" borderId="22" xfId="1" applyFont="1" applyBorder="1">
      <alignment vertical="center"/>
    </xf>
    <xf numFmtId="0" fontId="42" fillId="0" borderId="0" xfId="0" applyFont="1">
      <alignment vertical="center"/>
    </xf>
    <xf numFmtId="178" fontId="0" fillId="0" borderId="0" xfId="0" applyNumberFormat="1">
      <alignment vertical="center"/>
    </xf>
    <xf numFmtId="0" fontId="42" fillId="0" borderId="0" xfId="0" applyFont="1" applyAlignment="1">
      <alignment horizontal="center" vertical="center"/>
    </xf>
    <xf numFmtId="0" fontId="8" fillId="0" borderId="0" xfId="1" applyAlignment="1">
      <alignment vertical="center"/>
    </xf>
    <xf numFmtId="0" fontId="0" fillId="14" borderId="0" xfId="0" applyFill="1">
      <alignment vertical="center"/>
    </xf>
    <xf numFmtId="0" fontId="41" fillId="15" borderId="0" xfId="0" applyFont="1" applyFill="1">
      <alignment vertical="center"/>
    </xf>
    <xf numFmtId="0" fontId="8" fillId="0" borderId="0" xfId="1" applyAlignment="1">
      <alignment horizontal="right" vertical="top"/>
    </xf>
    <xf numFmtId="0" fontId="11" fillId="6" borderId="0" xfId="1" applyFont="1" applyFill="1" applyAlignment="1">
      <alignment horizontal="center" vertical="top" wrapText="1"/>
    </xf>
    <xf numFmtId="0" fontId="8" fillId="0" borderId="0" xfId="1" applyAlignment="1">
      <alignment horizontal="center" vertical="center"/>
    </xf>
    <xf numFmtId="0" fontId="15" fillId="0" borderId="0" xfId="1" applyFont="1" applyAlignment="1">
      <alignment horizontal="center" vertical="center"/>
    </xf>
    <xf numFmtId="0" fontId="43" fillId="0" borderId="0" xfId="2" applyAlignment="1">
      <alignment horizontal="left"/>
    </xf>
    <xf numFmtId="0" fontId="16" fillId="0" borderId="15" xfId="1" applyFont="1" applyBorder="1" applyAlignment="1">
      <alignment horizontal="center"/>
    </xf>
    <xf numFmtId="176" fontId="17" fillId="0" borderId="0" xfId="1" applyNumberFormat="1" applyFont="1" applyAlignment="1">
      <alignment horizontal="center"/>
    </xf>
    <xf numFmtId="176" fontId="17" fillId="0" borderId="16" xfId="1" applyNumberFormat="1" applyFont="1" applyBorder="1" applyAlignment="1">
      <alignment horizontal="center"/>
    </xf>
    <xf numFmtId="176" fontId="17" fillId="0" borderId="15" xfId="1" applyNumberFormat="1" applyFont="1" applyBorder="1" applyAlignment="1">
      <alignment horizontal="center"/>
    </xf>
    <xf numFmtId="0" fontId="16" fillId="0" borderId="17" xfId="1" applyFont="1" applyBorder="1" applyAlignment="1">
      <alignment horizontal="center"/>
    </xf>
    <xf numFmtId="176" fontId="17" fillId="0" borderId="18" xfId="1" applyNumberFormat="1" applyFont="1" applyBorder="1" applyAlignment="1">
      <alignment horizontal="center"/>
    </xf>
    <xf numFmtId="176" fontId="17" fillId="0" borderId="19" xfId="1" applyNumberFormat="1" applyFont="1" applyBorder="1" applyAlignment="1">
      <alignment horizontal="center"/>
    </xf>
    <xf numFmtId="176" fontId="17" fillId="0" borderId="17" xfId="1" applyNumberFormat="1" applyFont="1" applyBorder="1" applyAlignment="1">
      <alignment horizontal="center"/>
    </xf>
    <xf numFmtId="0" fontId="0" fillId="16" borderId="0" xfId="0" applyFill="1">
      <alignment vertical="center"/>
    </xf>
    <xf numFmtId="0" fontId="22" fillId="0" borderId="0" xfId="0" applyFont="1">
      <alignment vertical="center"/>
    </xf>
    <xf numFmtId="0" fontId="23" fillId="0" borderId="0" xfId="0" applyFont="1">
      <alignment vertical="center"/>
    </xf>
    <xf numFmtId="178" fontId="41" fillId="0" borderId="0" xfId="0" applyNumberFormat="1" applyFont="1">
      <alignment vertical="center"/>
    </xf>
    <xf numFmtId="0" fontId="41" fillId="0" borderId="0" xfId="0" applyFont="1">
      <alignment vertical="center"/>
    </xf>
    <xf numFmtId="0" fontId="21" fillId="0" borderId="0" xfId="0" applyFont="1">
      <alignment vertical="center"/>
    </xf>
    <xf numFmtId="0" fontId="0" fillId="0" borderId="0" xfId="0" applyAlignment="1">
      <alignment horizontal="center" vertical="center"/>
    </xf>
    <xf numFmtId="0" fontId="16" fillId="0" borderId="20" xfId="1" applyFont="1" applyBorder="1" applyAlignment="1">
      <alignment horizontal="center"/>
    </xf>
    <xf numFmtId="0" fontId="25" fillId="0" borderId="0" xfId="0" applyFont="1" applyAlignment="1">
      <alignment horizontal="right" vertical="center"/>
    </xf>
    <xf numFmtId="0" fontId="16" fillId="0" borderId="0" xfId="1" applyFont="1" applyAlignment="1">
      <alignment horizontal="center"/>
    </xf>
    <xf numFmtId="0" fontId="26" fillId="0" borderId="0" xfId="1" applyFont="1" applyAlignment="1">
      <alignment horizontal="left" vertical="center"/>
    </xf>
    <xf numFmtId="176" fontId="8" fillId="9" borderId="0" xfId="1" applyNumberFormat="1" applyFill="1" applyAlignment="1">
      <alignment horizontal="left" vertical="center"/>
    </xf>
    <xf numFmtId="0" fontId="32" fillId="0" borderId="0" xfId="1" applyFont="1" applyAlignment="1">
      <alignment horizontal="center" vertical="center"/>
    </xf>
    <xf numFmtId="0" fontId="8" fillId="0" borderId="0" xfId="1" applyAlignment="1">
      <alignment horizontal="center" vertical="top"/>
    </xf>
    <xf numFmtId="176" fontId="26" fillId="0" borderId="0" xfId="1" applyNumberFormat="1" applyFont="1" applyAlignment="1">
      <alignment horizontal="left" vertical="center"/>
    </xf>
    <xf numFmtId="0" fontId="8" fillId="0" borderId="0" xfId="1" quotePrefix="1" applyAlignment="1">
      <alignment vertical="top"/>
    </xf>
    <xf numFmtId="0" fontId="16" fillId="0" borderId="15" xfId="1" applyFont="1" applyBorder="1" applyAlignment="1">
      <alignment horizontal="center" vertical="top"/>
    </xf>
    <xf numFmtId="176" fontId="17" fillId="0" borderId="0" xfId="1" applyNumberFormat="1" applyFont="1" applyAlignment="1">
      <alignment horizontal="center" vertical="top"/>
    </xf>
    <xf numFmtId="176" fontId="17" fillId="0" borderId="16" xfId="1" applyNumberFormat="1" applyFont="1" applyBorder="1" applyAlignment="1">
      <alignment horizontal="center" vertical="top"/>
    </xf>
    <xf numFmtId="176" fontId="17" fillId="0" borderId="15" xfId="1" applyNumberFormat="1" applyFont="1" applyBorder="1" applyAlignment="1">
      <alignment horizontal="center" vertical="top"/>
    </xf>
    <xf numFmtId="176" fontId="8" fillId="8" borderId="0" xfId="1" applyNumberFormat="1" applyFill="1" applyAlignment="1">
      <alignment horizontal="right" vertical="center"/>
    </xf>
    <xf numFmtId="0" fontId="8" fillId="0" borderId="0" xfId="1" applyAlignment="1">
      <alignment horizontal="left" vertical="top"/>
    </xf>
    <xf numFmtId="176" fontId="8" fillId="0" borderId="0" xfId="1" applyNumberFormat="1" applyAlignment="1">
      <alignment horizontal="right" vertical="center"/>
    </xf>
    <xf numFmtId="0" fontId="26" fillId="0" borderId="0" xfId="1" quotePrefix="1" applyFont="1" applyAlignment="1">
      <alignment vertical="top"/>
    </xf>
    <xf numFmtId="0" fontId="39" fillId="0" borderId="0" xfId="1" applyFont="1">
      <alignment vertical="center"/>
    </xf>
    <xf numFmtId="0" fontId="8" fillId="0" borderId="0" xfId="1" applyAlignment="1">
      <alignment horizontal="right" vertical="center"/>
    </xf>
    <xf numFmtId="0" fontId="18" fillId="0" borderId="0" xfId="1" applyFont="1" applyAlignment="1">
      <alignment horizontal="right" vertical="center"/>
    </xf>
    <xf numFmtId="176" fontId="26" fillId="0" borderId="0" xfId="1" applyNumberFormat="1" applyFont="1" applyAlignment="1">
      <alignment horizontal="left"/>
    </xf>
    <xf numFmtId="0" fontId="8" fillId="8" borderId="0" xfId="1" applyFill="1" applyAlignment="1">
      <alignment horizontal="right" vertical="center"/>
    </xf>
    <xf numFmtId="1" fontId="8" fillId="0" borderId="0" xfId="1" applyNumberFormat="1" applyAlignment="1">
      <alignment horizontal="right" vertical="center"/>
    </xf>
    <xf numFmtId="0" fontId="26" fillId="0" borderId="0" xfId="1" applyFont="1" applyAlignment="1">
      <alignment horizontal="right" vertical="center"/>
    </xf>
    <xf numFmtId="0" fontId="8" fillId="0" borderId="0" xfId="1" applyAlignment="1">
      <alignment horizontal="left" vertical="center"/>
    </xf>
    <xf numFmtId="0" fontId="26" fillId="0" borderId="0" xfId="1" applyFont="1">
      <alignment vertical="center"/>
    </xf>
    <xf numFmtId="0" fontId="8" fillId="2" borderId="0" xfId="1" applyFill="1">
      <alignment vertical="center"/>
    </xf>
    <xf numFmtId="0" fontId="8" fillId="17" borderId="0" xfId="1" applyFill="1">
      <alignment vertical="center"/>
    </xf>
    <xf numFmtId="0" fontId="8" fillId="0" borderId="0" xfId="1" quotePrefix="1">
      <alignment vertical="center"/>
    </xf>
    <xf numFmtId="0" fontId="11" fillId="5" borderId="0" xfId="1" applyFont="1" applyFill="1" applyAlignment="1">
      <alignment horizontal="left" vertical="top" wrapText="1"/>
    </xf>
    <xf numFmtId="0" fontId="11" fillId="6" borderId="0" xfId="1" applyFont="1" applyFill="1" applyAlignment="1">
      <alignment horizontal="center" vertical="top" wrapText="1"/>
    </xf>
    <xf numFmtId="0" fontId="11" fillId="6" borderId="0" xfId="1" applyFont="1" applyFill="1" applyAlignment="1">
      <alignment horizontal="left" vertical="top" wrapText="1"/>
    </xf>
    <xf numFmtId="0" fontId="8" fillId="0" borderId="0" xfId="1" applyAlignment="1">
      <alignment horizontal="center" vertical="center"/>
    </xf>
  </cellXfs>
  <cellStyles count="3">
    <cellStyle name="Normal 2" xfId="1" xr:uid="{00000000-0005-0000-0000-000000000000}"/>
    <cellStyle name="一般" xfId="0" builtinId="0"/>
    <cellStyle name="學習重點" xfId="2" xr:uid="{6BE1E70C-D5DE-4879-A9DE-80E012AA6C3F}"/>
  </cellStyles>
  <dxfs count="31">
    <dxf>
      <fill>
        <patternFill>
          <bgColor theme="5" tint="0.79998168889431442"/>
        </patternFill>
      </fill>
    </dxf>
    <dxf>
      <fill>
        <patternFill patternType="none">
          <bgColor indexed="65"/>
        </patternFill>
      </fill>
      <border>
        <left style="thin">
          <color indexed="64"/>
        </left>
        <right style="thin">
          <color indexed="64"/>
        </right>
        <top style="thin">
          <color indexed="64"/>
        </top>
        <bottom style="thin">
          <color indexed="64"/>
        </bottom>
      </border>
    </dxf>
    <dxf>
      <fill>
        <patternFill>
          <bgColor theme="6" tint="0.39994506668294322"/>
        </patternFill>
      </fill>
    </dxf>
    <dxf>
      <font>
        <color theme="0"/>
      </font>
      <fill>
        <patternFill>
          <bgColor theme="6" tint="-0.24994659260841701"/>
        </patternFill>
      </fill>
    </dxf>
    <dxf>
      <font>
        <color theme="0"/>
      </font>
      <fill>
        <patternFill>
          <bgColor theme="7" tint="-0.24994659260841701"/>
        </patternFill>
      </fill>
    </dxf>
    <dxf>
      <fill>
        <patternFill>
          <bgColor theme="6"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6" tint="0.39994506668294322"/>
        </patternFill>
      </fill>
    </dxf>
    <dxf>
      <fill>
        <patternFill>
          <bgColor theme="6" tint="0.39994506668294322"/>
        </patternFill>
      </fill>
    </dxf>
    <dxf>
      <fill>
        <patternFill>
          <bgColor theme="6" tint="0.39994506668294322"/>
        </patternFill>
      </fill>
    </dxf>
    <dxf>
      <fill>
        <patternFill>
          <bgColor theme="5" tint="0.79998168889431442"/>
        </patternFill>
      </fill>
    </dxf>
    <dxf>
      <fill>
        <patternFill patternType="none">
          <bgColor indexed="65"/>
        </patternFill>
      </fill>
      <border>
        <left style="thin">
          <color indexed="64"/>
        </left>
        <right style="thin">
          <color indexed="64"/>
        </right>
        <top style="thin">
          <color indexed="64"/>
        </top>
        <bottom style="thin">
          <color indexed="64"/>
        </bottom>
      </border>
    </dxf>
    <dxf>
      <fill>
        <patternFill>
          <bgColor theme="6" tint="0.39994506668294322"/>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7" tint="-0.24994659260841701"/>
        </patternFill>
      </fill>
    </dxf>
    <dxf>
      <fill>
        <patternFill>
          <bgColor theme="6" tint="0.39994506668294322"/>
        </patternFill>
      </fill>
    </dxf>
    <dxf>
      <font>
        <color rgb="FFFF0000"/>
      </font>
    </dxf>
    <dxf>
      <font>
        <color rgb="FFFF0000"/>
      </font>
    </dxf>
    <dxf>
      <font>
        <color rgb="FFFF0000"/>
      </font>
    </dxf>
    <dxf>
      <fill>
        <patternFill>
          <bgColor theme="6" tint="0.39994506668294322"/>
        </patternFill>
      </fill>
    </dxf>
    <dxf>
      <fill>
        <patternFill>
          <bgColor theme="5" tint="0.79998168889431442"/>
        </patternFill>
      </fill>
    </dxf>
    <dxf>
      <fill>
        <patternFill patternType="none">
          <bgColor indexed="65"/>
        </patternFill>
      </fill>
      <border>
        <left style="thin">
          <color indexed="64"/>
        </left>
        <right style="thin">
          <color indexed="64"/>
        </right>
        <top style="thin">
          <color indexed="64"/>
        </top>
        <bottom style="thin">
          <color indexed="64"/>
        </bottom>
      </border>
    </dxf>
    <dxf>
      <fill>
        <patternFill>
          <bgColor rgb="FFFFFF00"/>
        </patternFill>
      </fill>
    </dxf>
    <dxf>
      <fill>
        <patternFill>
          <bgColor theme="7" tint="-0.24994659260841701"/>
        </patternFill>
      </fill>
    </dxf>
    <dxf>
      <fill>
        <patternFill>
          <bgColor theme="6"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Radio" firstButton="1" fmlaLink="$C$25" lockText="1" noThreeD="1"/>
</file>

<file path=xl/ctrlProps/ctrlProp2.xml><?xml version="1.0" encoding="utf-8"?>
<formControlPr xmlns="http://schemas.microsoft.com/office/spreadsheetml/2009/9/main" objectType="Radio" checked="Checked" lockText="1" noThreeD="1"/>
</file>

<file path=xl/ctrlProps/ctrlProp3.xml><?xml version="1.0" encoding="utf-8"?>
<formControlPr xmlns="http://schemas.microsoft.com/office/spreadsheetml/2009/9/main" objectType="Drop" dropStyle="combo" dx="20" fmlaLink="$C$28" fmlaRange="$E$28:$E$29" noThreeD="1" sel="1" val="0"/>
</file>

<file path=xl/ctrlProps/ctrlProp4.xml><?xml version="1.0" encoding="utf-8"?>
<formControlPr xmlns="http://schemas.microsoft.com/office/spreadsheetml/2009/9/main" objectType="Drop" dropStyle="combo" dx="16" fmlaLink="$T$28" fmlaRange="$K$9:$K$21" noThreeD="1" sel="6" val="5"/>
</file>

<file path=xl/ctrlProps/ctrlProp5.xml><?xml version="1.0" encoding="utf-8"?>
<formControlPr xmlns="http://schemas.microsoft.com/office/spreadsheetml/2009/9/main" objectType="Drop" dropStyle="combo" dx="20" fmlaLink="$K$9" fmlaRange="$O$9:$O$11" noThreeD="1" sel="2" val="0"/>
</file>

<file path=xl/ctrlProps/ctrlProp6.xml><?xml version="1.0" encoding="utf-8"?>
<formControlPr xmlns="http://schemas.microsoft.com/office/spreadsheetml/2009/9/main" objectType="Drop" dropStyle="combo" dx="20" fmlaLink="$I$9" fmlaRange="$H$4:$H$6" noThreeD="1" sel="1" val="0"/>
</file>

<file path=xl/ctrlProps/ctrlProp7.xml><?xml version="1.0" encoding="utf-8"?>
<formControlPr xmlns="http://schemas.microsoft.com/office/spreadsheetml/2009/9/main" objectType="Drop" dropStyle="combo" dx="20" fmlaLink="$J$9" fmlaRange="$O$13:$O$16" noThreeD="1" sel="4" val="0"/>
</file>

<file path=xl/ctrlProps/ctrlProp8.xml><?xml version="1.0" encoding="utf-8"?>
<formControlPr xmlns="http://schemas.microsoft.com/office/spreadsheetml/2009/9/main" objectType="Drop" dropStyle="combo" dx="16" noThreeD="1" sel="0" val="0"/>
</file>

<file path=xl/ctrlProps/ctrlProp9.xml><?xml version="1.0" encoding="utf-8"?>
<formControlPr xmlns="http://schemas.microsoft.com/office/spreadsheetml/2009/9/main" objectType="Drop" dropStyle="combo" dx="16"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10</xdr:col>
      <xdr:colOff>15240</xdr:colOff>
      <xdr:row>4</xdr:row>
      <xdr:rowOff>38100</xdr:rowOff>
    </xdr:from>
    <xdr:to>
      <xdr:col>15</xdr:col>
      <xdr:colOff>249555</xdr:colOff>
      <xdr:row>7</xdr:row>
      <xdr:rowOff>125730</xdr:rowOff>
    </xdr:to>
    <xdr:pic>
      <xdr:nvPicPr>
        <xdr:cNvPr id="2" name="Picture 5">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234940" y="914400"/>
          <a:ext cx="3615690" cy="71628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23</xdr:row>
          <xdr:rowOff>123825</xdr:rowOff>
        </xdr:from>
        <xdr:to>
          <xdr:col>1</xdr:col>
          <xdr:colOff>809625</xdr:colOff>
          <xdr:row>24</xdr:row>
          <xdr:rowOff>142875</xdr:rowOff>
        </xdr:to>
        <xdr:sp macro="" textlink="">
          <xdr:nvSpPr>
            <xdr:cNvPr id="8193" name="Option Button 1" hidden="1">
              <a:extLst>
                <a:ext uri="{63B3BB69-23CF-44E3-9099-C40C66FF867C}">
                  <a14:compatExt spid="_x0000_s8193"/>
                </a:ext>
                <a:ext uri="{FF2B5EF4-FFF2-40B4-BE49-F238E27FC236}">
                  <a16:creationId xmlns:a16="http://schemas.microsoft.com/office/drawing/2014/main" id="{00000000-0008-0000-0200-000001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上學期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xdr:colOff>
          <xdr:row>24</xdr:row>
          <xdr:rowOff>123825</xdr:rowOff>
        </xdr:from>
        <xdr:to>
          <xdr:col>1</xdr:col>
          <xdr:colOff>733425</xdr:colOff>
          <xdr:row>25</xdr:row>
          <xdr:rowOff>66675</xdr:rowOff>
        </xdr:to>
        <xdr:sp macro="" textlink="">
          <xdr:nvSpPr>
            <xdr:cNvPr id="8194" name="Option Button 2" hidden="1">
              <a:extLst>
                <a:ext uri="{63B3BB69-23CF-44E3-9099-C40C66FF867C}">
                  <a14:compatExt spid="_x0000_s8194"/>
                </a:ext>
                <a:ext uri="{FF2B5EF4-FFF2-40B4-BE49-F238E27FC236}">
                  <a16:creationId xmlns:a16="http://schemas.microsoft.com/office/drawing/2014/main" id="{00000000-0008-0000-0200-0000022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27432" tIns="18288" rIns="0" bIns="18288" anchor="ctr" upright="1"/>
            <a:lstStyle/>
            <a:p>
              <a:pPr algn="l" rtl="0">
                <a:defRPr sz="1000"/>
              </a:pPr>
              <a:r>
                <a:rPr lang="zh-TW" altLang="en-US" sz="900" b="0" i="0" u="none" strike="noStrike" baseline="0">
                  <a:solidFill>
                    <a:srgbClr val="000000"/>
                  </a:solidFill>
                  <a:latin typeface="新細明體"/>
                  <a:ea typeface="新細明體"/>
                </a:rPr>
                <a:t>下學期</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1552575</xdr:colOff>
          <xdr:row>27</xdr:row>
          <xdr:rowOff>9525</xdr:rowOff>
        </xdr:from>
        <xdr:to>
          <xdr:col>1</xdr:col>
          <xdr:colOff>790575</xdr:colOff>
          <xdr:row>28</xdr:row>
          <xdr:rowOff>76200</xdr:rowOff>
        </xdr:to>
        <xdr:sp macro="" textlink="">
          <xdr:nvSpPr>
            <xdr:cNvPr id="8195" name="Drop Down 3" hidden="1">
              <a:extLst>
                <a:ext uri="{63B3BB69-23CF-44E3-9099-C40C66FF867C}">
                  <a14:compatExt spid="_x0000_s8195"/>
                </a:ext>
                <a:ext uri="{FF2B5EF4-FFF2-40B4-BE49-F238E27FC236}">
                  <a16:creationId xmlns:a16="http://schemas.microsoft.com/office/drawing/2014/main" id="{00000000-0008-0000-0200-000003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xdr:col>
      <xdr:colOff>647700</xdr:colOff>
      <xdr:row>17</xdr:row>
      <xdr:rowOff>0</xdr:rowOff>
    </xdr:from>
    <xdr:to>
      <xdr:col>2</xdr:col>
      <xdr:colOff>304800</xdr:colOff>
      <xdr:row>19</xdr:row>
      <xdr:rowOff>0</xdr:rowOff>
    </xdr:to>
    <xdr:cxnSp macro="">
      <xdr:nvCxnSpPr>
        <xdr:cNvPr id="5" name="直線單箭頭接點 4">
          <a:extLst>
            <a:ext uri="{FF2B5EF4-FFF2-40B4-BE49-F238E27FC236}">
              <a16:creationId xmlns:a16="http://schemas.microsoft.com/office/drawing/2014/main" id="{00000000-0008-0000-0200-000005000000}"/>
            </a:ext>
          </a:extLst>
        </xdr:cNvPr>
        <xdr:cNvCxnSpPr/>
      </xdr:nvCxnSpPr>
      <xdr:spPr>
        <a:xfrm>
          <a:off x="2219325" y="4143375"/>
          <a:ext cx="609600" cy="419100"/>
        </a:xfrm>
        <a:prstGeom prst="straightConnector1">
          <a:avLst/>
        </a:prstGeom>
        <a:ln>
          <a:headEnd type="arrow"/>
          <a:tailEnd type="arrow"/>
        </a:ln>
      </xdr:spPr>
      <xdr:style>
        <a:lnRef idx="2">
          <a:schemeClr val="dk1"/>
        </a:lnRef>
        <a:fillRef idx="0">
          <a:schemeClr val="dk1"/>
        </a:fillRef>
        <a:effectRef idx="1">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16</xdr:col>
          <xdr:colOff>190500</xdr:colOff>
          <xdr:row>26</xdr:row>
          <xdr:rowOff>180975</xdr:rowOff>
        </xdr:from>
        <xdr:to>
          <xdr:col>18</xdr:col>
          <xdr:colOff>152400</xdr:colOff>
          <xdr:row>28</xdr:row>
          <xdr:rowOff>19050</xdr:rowOff>
        </xdr:to>
        <xdr:sp macro="" textlink="">
          <xdr:nvSpPr>
            <xdr:cNvPr id="8196" name="Drop Down 4" hidden="1">
              <a:extLst>
                <a:ext uri="{63B3BB69-23CF-44E3-9099-C40C66FF867C}">
                  <a14:compatExt spid="_x0000_s8196"/>
                </a:ext>
                <a:ext uri="{FF2B5EF4-FFF2-40B4-BE49-F238E27FC236}">
                  <a16:creationId xmlns:a16="http://schemas.microsoft.com/office/drawing/2014/main" id="{00000000-0008-0000-02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266700</xdr:colOff>
      <xdr:row>11</xdr:row>
      <xdr:rowOff>0</xdr:rowOff>
    </xdr:from>
    <xdr:to>
      <xdr:col>1</xdr:col>
      <xdr:colOff>266700</xdr:colOff>
      <xdr:row>12</xdr:row>
      <xdr:rowOff>0</xdr:rowOff>
    </xdr:to>
    <xdr:cxnSp macro="">
      <xdr:nvCxnSpPr>
        <xdr:cNvPr id="4" name="直線單箭頭接點 3">
          <a:extLst>
            <a:ext uri="{FF2B5EF4-FFF2-40B4-BE49-F238E27FC236}">
              <a16:creationId xmlns:a16="http://schemas.microsoft.com/office/drawing/2014/main" id="{00000000-0008-0000-0300-000004000000}"/>
            </a:ext>
          </a:extLst>
        </xdr:cNvPr>
        <xdr:cNvCxnSpPr/>
      </xdr:nvCxnSpPr>
      <xdr:spPr>
        <a:xfrm>
          <a:off x="542925" y="2114550"/>
          <a:ext cx="0" cy="2095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284798</xdr:colOff>
      <xdr:row>10</xdr:row>
      <xdr:rowOff>200025</xdr:rowOff>
    </xdr:from>
    <xdr:to>
      <xdr:col>2</xdr:col>
      <xdr:colOff>284798</xdr:colOff>
      <xdr:row>12</xdr:row>
      <xdr:rowOff>0</xdr:rowOff>
    </xdr:to>
    <xdr:cxnSp macro="">
      <xdr:nvCxnSpPr>
        <xdr:cNvPr id="5" name="直線單箭頭接點 4">
          <a:extLst>
            <a:ext uri="{FF2B5EF4-FFF2-40B4-BE49-F238E27FC236}">
              <a16:creationId xmlns:a16="http://schemas.microsoft.com/office/drawing/2014/main" id="{00000000-0008-0000-0300-000005000000}"/>
            </a:ext>
          </a:extLst>
        </xdr:cNvPr>
        <xdr:cNvCxnSpPr/>
      </xdr:nvCxnSpPr>
      <xdr:spPr>
        <a:xfrm>
          <a:off x="1056323" y="2105025"/>
          <a:ext cx="0" cy="2190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xdr:col>
          <xdr:colOff>19050</xdr:colOff>
          <xdr:row>11</xdr:row>
          <xdr:rowOff>0</xdr:rowOff>
        </xdr:from>
        <xdr:to>
          <xdr:col>11</xdr:col>
          <xdr:colOff>0</xdr:colOff>
          <xdr:row>12</xdr:row>
          <xdr:rowOff>0</xdr:rowOff>
        </xdr:to>
        <xdr:sp macro="" textlink="">
          <xdr:nvSpPr>
            <xdr:cNvPr id="1031" name="Drop Down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9525</xdr:colOff>
          <xdr:row>11</xdr:row>
          <xdr:rowOff>0</xdr:rowOff>
        </xdr:from>
        <xdr:to>
          <xdr:col>8</xdr:col>
          <xdr:colOff>685800</xdr:colOff>
          <xdr:row>12</xdr:row>
          <xdr:rowOff>0</xdr:rowOff>
        </xdr:to>
        <xdr:sp macro="" textlink="">
          <xdr:nvSpPr>
            <xdr:cNvPr id="1033" name="Drop Down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11</xdr:row>
          <xdr:rowOff>0</xdr:rowOff>
        </xdr:from>
        <xdr:to>
          <xdr:col>10</xdr:col>
          <xdr:colOff>0</xdr:colOff>
          <xdr:row>12</xdr:row>
          <xdr:rowOff>0</xdr:rowOff>
        </xdr:to>
        <xdr:sp macro="" textlink="">
          <xdr:nvSpPr>
            <xdr:cNvPr id="1034" name="Drop Down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8</xdr:col>
      <xdr:colOff>175260</xdr:colOff>
      <xdr:row>15</xdr:row>
      <xdr:rowOff>45720</xdr:rowOff>
    </xdr:from>
    <xdr:to>
      <xdr:col>14</xdr:col>
      <xdr:colOff>91722</xdr:colOff>
      <xdr:row>17</xdr:row>
      <xdr:rowOff>182928</xdr:rowOff>
    </xdr:to>
    <xdr:pic>
      <xdr:nvPicPr>
        <xdr:cNvPr id="2" name="圖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3649980" y="3497580"/>
          <a:ext cx="3246402" cy="548688"/>
        </a:xfrm>
        <a:prstGeom prst="rect">
          <a:avLst/>
        </a:prstGeom>
      </xdr:spPr>
    </xdr:pic>
    <xdr:clientData/>
  </xdr:twoCellAnchor>
  <xdr:twoCellAnchor editAs="oneCell">
    <xdr:from>
      <xdr:col>0</xdr:col>
      <xdr:colOff>129540</xdr:colOff>
      <xdr:row>14</xdr:row>
      <xdr:rowOff>198120</xdr:rowOff>
    </xdr:from>
    <xdr:to>
      <xdr:col>7</xdr:col>
      <xdr:colOff>282224</xdr:colOff>
      <xdr:row>17</xdr:row>
      <xdr:rowOff>198174</xdr:rowOff>
    </xdr:to>
    <xdr:pic>
      <xdr:nvPicPr>
        <xdr:cNvPr id="3" name="圖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stretch>
          <a:fillRect/>
        </a:stretch>
      </xdr:blipFill>
      <xdr:spPr>
        <a:xfrm>
          <a:off x="129540" y="3444240"/>
          <a:ext cx="3276884" cy="617274"/>
        </a:xfrm>
        <a:prstGeom prst="rect">
          <a:avLst/>
        </a:prstGeom>
      </xdr:spPr>
    </xdr:pic>
    <xdr:clientData/>
  </xdr:twoCellAnchor>
  <xdr:twoCellAnchor>
    <xdr:from>
      <xdr:col>8</xdr:col>
      <xdr:colOff>358140</xdr:colOff>
      <xdr:row>9</xdr:row>
      <xdr:rowOff>15240</xdr:rowOff>
    </xdr:from>
    <xdr:to>
      <xdr:col>8</xdr:col>
      <xdr:colOff>358140</xdr:colOff>
      <xdr:row>10</xdr:row>
      <xdr:rowOff>13680</xdr:rowOff>
    </xdr:to>
    <xdr:cxnSp macro="">
      <xdr:nvCxnSpPr>
        <xdr:cNvPr id="9" name="直線單箭頭接點 8">
          <a:extLst>
            <a:ext uri="{FF2B5EF4-FFF2-40B4-BE49-F238E27FC236}">
              <a16:creationId xmlns:a16="http://schemas.microsoft.com/office/drawing/2014/main" id="{00000000-0008-0000-0300-000009000000}"/>
            </a:ext>
          </a:extLst>
        </xdr:cNvPr>
        <xdr:cNvCxnSpPr/>
      </xdr:nvCxnSpPr>
      <xdr:spPr>
        <a:xfrm flipV="1">
          <a:off x="3832860" y="2148840"/>
          <a:ext cx="0" cy="28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358140</xdr:colOff>
      <xdr:row>9</xdr:row>
      <xdr:rowOff>15240</xdr:rowOff>
    </xdr:from>
    <xdr:to>
      <xdr:col>9</xdr:col>
      <xdr:colOff>358140</xdr:colOff>
      <xdr:row>10</xdr:row>
      <xdr:rowOff>13680</xdr:rowOff>
    </xdr:to>
    <xdr:cxnSp macro="">
      <xdr:nvCxnSpPr>
        <xdr:cNvPr id="12" name="直線單箭頭接點 11">
          <a:extLst>
            <a:ext uri="{FF2B5EF4-FFF2-40B4-BE49-F238E27FC236}">
              <a16:creationId xmlns:a16="http://schemas.microsoft.com/office/drawing/2014/main" id="{00000000-0008-0000-0300-00000C000000}"/>
            </a:ext>
          </a:extLst>
        </xdr:cNvPr>
        <xdr:cNvCxnSpPr/>
      </xdr:nvCxnSpPr>
      <xdr:spPr>
        <a:xfrm flipV="1">
          <a:off x="4526280" y="2148840"/>
          <a:ext cx="0" cy="28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358140</xdr:colOff>
      <xdr:row>9</xdr:row>
      <xdr:rowOff>15240</xdr:rowOff>
    </xdr:from>
    <xdr:to>
      <xdr:col>10</xdr:col>
      <xdr:colOff>358140</xdr:colOff>
      <xdr:row>10</xdr:row>
      <xdr:rowOff>13680</xdr:rowOff>
    </xdr:to>
    <xdr:cxnSp macro="">
      <xdr:nvCxnSpPr>
        <xdr:cNvPr id="13" name="直線單箭頭接點 12">
          <a:extLst>
            <a:ext uri="{FF2B5EF4-FFF2-40B4-BE49-F238E27FC236}">
              <a16:creationId xmlns:a16="http://schemas.microsoft.com/office/drawing/2014/main" id="{00000000-0008-0000-0300-00000D000000}"/>
            </a:ext>
          </a:extLst>
        </xdr:cNvPr>
        <xdr:cNvCxnSpPr/>
      </xdr:nvCxnSpPr>
      <xdr:spPr>
        <a:xfrm flipV="1">
          <a:off x="5219700" y="2148840"/>
          <a:ext cx="0" cy="288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38100</xdr:colOff>
          <xdr:row>5</xdr:row>
          <xdr:rowOff>28575</xdr:rowOff>
        </xdr:from>
        <xdr:to>
          <xdr:col>11</xdr:col>
          <xdr:colOff>361950</xdr:colOff>
          <xdr:row>6</xdr:row>
          <xdr:rowOff>57150</xdr:rowOff>
        </xdr:to>
        <xdr:sp macro="" textlink="">
          <xdr:nvSpPr>
            <xdr:cNvPr id="6145" name="Drop Down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47625</xdr:colOff>
          <xdr:row>8</xdr:row>
          <xdr:rowOff>28575</xdr:rowOff>
        </xdr:from>
        <xdr:to>
          <xdr:col>11</xdr:col>
          <xdr:colOff>371475</xdr:colOff>
          <xdr:row>9</xdr:row>
          <xdr:rowOff>57150</xdr:rowOff>
        </xdr:to>
        <xdr:sp macro="" textlink="">
          <xdr:nvSpPr>
            <xdr:cNvPr id="6146" name="Drop Down 2" hidden="1">
              <a:extLst>
                <a:ext uri="{63B3BB69-23CF-44E3-9099-C40C66FF867C}">
                  <a14:compatExt spid="_x0000_s6146"/>
                </a:ext>
                <a:ext uri="{FF2B5EF4-FFF2-40B4-BE49-F238E27FC236}">
                  <a16:creationId xmlns:a16="http://schemas.microsoft.com/office/drawing/2014/main" id="{00000000-0008-0000-0400-0000021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9</xdr:col>
      <xdr:colOff>247650</xdr:colOff>
      <xdr:row>4</xdr:row>
      <xdr:rowOff>152400</xdr:rowOff>
    </xdr:from>
    <xdr:to>
      <xdr:col>9</xdr:col>
      <xdr:colOff>657174</xdr:colOff>
      <xdr:row>6</xdr:row>
      <xdr:rowOff>142824</xdr:rowOff>
    </xdr:to>
    <xdr:pic>
      <xdr:nvPicPr>
        <xdr:cNvPr id="2" name="圖片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096000" y="990600"/>
          <a:ext cx="409524" cy="409524"/>
        </a:xfrm>
        <a:prstGeom prst="rect">
          <a:avLst/>
        </a:prstGeom>
      </xdr:spPr>
    </xdr:pic>
    <xdr:clientData/>
  </xdr:twoCellAnchor>
  <xdr:twoCellAnchor editAs="oneCell">
    <xdr:from>
      <xdr:col>9</xdr:col>
      <xdr:colOff>247650</xdr:colOff>
      <xdr:row>7</xdr:row>
      <xdr:rowOff>44450</xdr:rowOff>
    </xdr:from>
    <xdr:to>
      <xdr:col>9</xdr:col>
      <xdr:colOff>657174</xdr:colOff>
      <xdr:row>9</xdr:row>
      <xdr:rowOff>34874</xdr:rowOff>
    </xdr:to>
    <xdr:pic>
      <xdr:nvPicPr>
        <xdr:cNvPr id="3" name="圖片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6096000" y="1511300"/>
          <a:ext cx="409524" cy="409524"/>
        </a:xfrm>
        <a:prstGeom prst="rect">
          <a:avLst/>
        </a:prstGeom>
      </xdr:spPr>
    </xdr:pic>
    <xdr:clientData/>
  </xdr:twoCellAnchor>
  <xdr:twoCellAnchor editAs="oneCell">
    <xdr:from>
      <xdr:col>9</xdr:col>
      <xdr:colOff>247650</xdr:colOff>
      <xdr:row>9</xdr:row>
      <xdr:rowOff>127000</xdr:rowOff>
    </xdr:from>
    <xdr:to>
      <xdr:col>9</xdr:col>
      <xdr:colOff>657174</xdr:colOff>
      <xdr:row>11</xdr:row>
      <xdr:rowOff>117424</xdr:rowOff>
    </xdr:to>
    <xdr:pic>
      <xdr:nvPicPr>
        <xdr:cNvPr id="5" name="圖片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6096000" y="2012950"/>
          <a:ext cx="409524" cy="409524"/>
        </a:xfrm>
        <a:prstGeom prst="rect">
          <a:avLst/>
        </a:prstGeom>
      </xdr:spPr>
    </xdr:pic>
    <xdr:clientData/>
  </xdr:twoCellAnchor>
  <xdr:twoCellAnchor editAs="oneCell">
    <xdr:from>
      <xdr:col>9</xdr:col>
      <xdr:colOff>247650</xdr:colOff>
      <xdr:row>12</xdr:row>
      <xdr:rowOff>161925</xdr:rowOff>
    </xdr:from>
    <xdr:to>
      <xdr:col>9</xdr:col>
      <xdr:colOff>657174</xdr:colOff>
      <xdr:row>14</xdr:row>
      <xdr:rowOff>152349</xdr:rowOff>
    </xdr:to>
    <xdr:pic>
      <xdr:nvPicPr>
        <xdr:cNvPr id="6" name="圖片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6096000" y="2676525"/>
          <a:ext cx="409524" cy="4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ropbox\MOCC-Excel-2010\&#35036;&#20805;\&#24037;&#20316;&#34920;&#21934;&#30340;&#25033;&#29992;\&#19979;&#25289;&#24335;&#36984;&#21934;&#35036;&#20805;&#31684;&#20363;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OneDrive398\OneDrive%20-%20&#38263;&#24218;&#22823;&#23416;\&#25945;&#23416;&#36039;&#26009;\MOCC-Excel-2010\&#21729;&#24037;&#35347;&#32244;\&#26597;&#35426;&#20989;&#259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不重複的亂數"/>
      <sheetName val="Sheet3"/>
      <sheetName val="Sheet2"/>
    </sheetNames>
    <sheetDataSet>
      <sheetData sheetId="0">
        <row r="18">
          <cell r="B18" t="str">
            <v>九十七年</v>
          </cell>
        </row>
        <row r="25">
          <cell r="R25" t="str">
            <v>九十七年</v>
          </cell>
        </row>
        <row r="26">
          <cell r="R26" t="str">
            <v>九十八年</v>
          </cell>
        </row>
        <row r="27">
          <cell r="R27" t="str">
            <v>九十九年</v>
          </cell>
        </row>
      </sheetData>
      <sheetData sheetId="1" refreshError="1"/>
      <sheetData sheetId="2">
        <row r="3">
          <cell r="B3">
            <v>2</v>
          </cell>
        </row>
        <row r="6">
          <cell r="B6">
            <v>2</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解答)"/>
      <sheetName val="VLOOKUP"/>
      <sheetName val="HLOOKUP應用 (解答)"/>
      <sheetName val="HLOOKUP"/>
      <sheetName val="Index"/>
      <sheetName val="Match"/>
      <sheetName val="綜合範例1"/>
      <sheetName val="綜合範例2"/>
      <sheetName val="練習"/>
      <sheetName val="練習 (解答)"/>
    </sheetNames>
    <sheetDataSet>
      <sheetData sheetId="0"/>
      <sheetData sheetId="1"/>
      <sheetData sheetId="2"/>
      <sheetData sheetId="3"/>
      <sheetData sheetId="4"/>
      <sheetData sheetId="5"/>
      <sheetData sheetId="6"/>
      <sheetData sheetId="7"/>
      <sheetData sheetId="8">
        <row r="4">
          <cell r="G4" t="str">
            <v>國文</v>
          </cell>
          <cell r="H4" t="str">
            <v>英文</v>
          </cell>
          <cell r="I4" t="str">
            <v>電腦</v>
          </cell>
        </row>
      </sheetData>
      <sheetData sheetId="9"/>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6" Type="http://schemas.openxmlformats.org/officeDocument/2006/relationships/ctrlProp" Target="../ctrlProps/ctrlProp7.xml"/><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ctrlProp" Target="../ctrlProps/ctrlProp8.xml"/><Relationship Id="rId2" Type="http://schemas.openxmlformats.org/officeDocument/2006/relationships/vmlDrawing" Target="../drawings/vmlDrawing3.vml"/><Relationship Id="rId1" Type="http://schemas.openxmlformats.org/officeDocument/2006/relationships/drawing" Target="../drawings/drawing4.xml"/><Relationship Id="rId4" Type="http://schemas.openxmlformats.org/officeDocument/2006/relationships/ctrlProp" Target="../ctrlProps/ctrlProp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B694-F233-4B4D-BE5A-D501CC6DE0C4}">
  <dimension ref="A2:N27"/>
  <sheetViews>
    <sheetView showGridLines="0" workbookViewId="0">
      <pane ySplit="10" topLeftCell="A11" activePane="bottomLeft" state="frozen"/>
      <selection activeCell="N12" sqref="N12"/>
      <selection pane="bottomLeft" activeCell="N12" sqref="N12"/>
    </sheetView>
  </sheetViews>
  <sheetFormatPr defaultColWidth="8.875" defaultRowHeight="16.5"/>
  <cols>
    <col min="2" max="2" width="10.125" customWidth="1"/>
    <col min="3" max="3" width="5.5" bestFit="1" customWidth="1"/>
    <col min="4" max="4" width="7.5" bestFit="1" customWidth="1"/>
    <col min="5" max="5" width="5.5" bestFit="1" customWidth="1"/>
    <col min="6" max="6" width="3.625" customWidth="1"/>
    <col min="7" max="7" width="5.5" bestFit="1" customWidth="1"/>
    <col min="8" max="8" width="7.5" bestFit="1" customWidth="1"/>
    <col min="9" max="9" width="5.5" bestFit="1" customWidth="1"/>
  </cols>
  <sheetData>
    <row r="2" spans="1:14">
      <c r="B2" s="42"/>
      <c r="C2" s="42"/>
      <c r="D2" s="24" t="s">
        <v>25</v>
      </c>
      <c r="E2" s="24"/>
      <c r="F2" s="24"/>
      <c r="G2" s="24"/>
      <c r="H2" s="24" t="s">
        <v>26</v>
      </c>
      <c r="I2" s="24"/>
    </row>
    <row r="3" spans="1:14">
      <c r="B3" s="24"/>
      <c r="C3" s="24"/>
      <c r="D3" s="24"/>
      <c r="E3" s="24"/>
      <c r="F3" s="24"/>
      <c r="G3" s="24"/>
      <c r="H3" s="24"/>
      <c r="I3" s="24"/>
    </row>
    <row r="4" spans="1:14" ht="19.5">
      <c r="B4" s="26" t="s">
        <v>27</v>
      </c>
      <c r="C4" s="27" t="s">
        <v>28</v>
      </c>
      <c r="D4" s="27" t="s">
        <v>29</v>
      </c>
      <c r="E4" s="28" t="s">
        <v>30</v>
      </c>
      <c r="F4" s="104"/>
      <c r="G4" s="26" t="s">
        <v>28</v>
      </c>
      <c r="H4" s="27" t="s">
        <v>29</v>
      </c>
      <c r="I4" s="28" t="s">
        <v>30</v>
      </c>
      <c r="K4" s="105" t="s">
        <v>86</v>
      </c>
    </row>
    <row r="5" spans="1:14">
      <c r="B5" s="106" t="s">
        <v>31</v>
      </c>
      <c r="C5" s="107">
        <f ca="1">RAND()*40+60</f>
        <v>80.902900452807643</v>
      </c>
      <c r="D5" s="107">
        <f t="shared" ref="D5:E9" ca="1" si="0">RAND()*40+60</f>
        <v>69.193463327797645</v>
      </c>
      <c r="E5" s="108">
        <f t="shared" ca="1" si="0"/>
        <v>89.624847670307275</v>
      </c>
      <c r="F5" s="103"/>
      <c r="G5" s="109">
        <f ca="1">RAND()*40+60</f>
        <v>98.620756725364615</v>
      </c>
      <c r="H5" s="107">
        <f t="shared" ref="H5:I9" ca="1" si="1">RAND()*40+60</f>
        <v>79.227868101570138</v>
      </c>
      <c r="I5" s="108">
        <f t="shared" ca="1" si="1"/>
        <v>88.898177083038732</v>
      </c>
    </row>
    <row r="6" spans="1:14">
      <c r="B6" s="106" t="s">
        <v>32</v>
      </c>
      <c r="C6" s="107">
        <f t="shared" ref="C6:C9" ca="1" si="2">RAND()*40+60</f>
        <v>89.653615181065874</v>
      </c>
      <c r="D6" s="107">
        <f t="shared" ca="1" si="0"/>
        <v>81.432854069454521</v>
      </c>
      <c r="E6" s="108">
        <f t="shared" ca="1" si="0"/>
        <v>83.267987654805552</v>
      </c>
      <c r="F6" s="103"/>
      <c r="G6" s="109">
        <f t="shared" ref="G6:G9" ca="1" si="3">RAND()*40+60</f>
        <v>65.315453660964351</v>
      </c>
      <c r="H6" s="107">
        <f t="shared" ca="1" si="1"/>
        <v>63.683975343532666</v>
      </c>
      <c r="I6" s="108">
        <f t="shared" ca="1" si="1"/>
        <v>62.366553667316246</v>
      </c>
    </row>
    <row r="7" spans="1:14">
      <c r="B7" s="106" t="s">
        <v>33</v>
      </c>
      <c r="C7" s="107">
        <f t="shared" ca="1" si="2"/>
        <v>71.612230345756899</v>
      </c>
      <c r="D7" s="107">
        <f t="shared" ca="1" si="0"/>
        <v>93.171102463978087</v>
      </c>
      <c r="E7" s="108">
        <f t="shared" ca="1" si="0"/>
        <v>78.921437134999891</v>
      </c>
      <c r="F7" s="103"/>
      <c r="G7" s="109">
        <f t="shared" ca="1" si="3"/>
        <v>88.008034270720586</v>
      </c>
      <c r="H7" s="107">
        <f t="shared" ca="1" si="1"/>
        <v>88.956906886617787</v>
      </c>
      <c r="I7" s="108">
        <f t="shared" ca="1" si="1"/>
        <v>70.97635361920635</v>
      </c>
    </row>
    <row r="8" spans="1:14">
      <c r="B8" s="106" t="s">
        <v>34</v>
      </c>
      <c r="C8" s="107">
        <f t="shared" ca="1" si="2"/>
        <v>87.283061332785138</v>
      </c>
      <c r="D8" s="107">
        <f t="shared" ca="1" si="0"/>
        <v>99.780429447434869</v>
      </c>
      <c r="E8" s="108">
        <f t="shared" ca="1" si="0"/>
        <v>64.091723124723444</v>
      </c>
      <c r="F8" s="103"/>
      <c r="G8" s="109">
        <f t="shared" ca="1" si="3"/>
        <v>64.822244351458238</v>
      </c>
      <c r="H8" s="107">
        <f t="shared" ca="1" si="1"/>
        <v>61.717091406124005</v>
      </c>
      <c r="I8" s="108">
        <f t="shared" ca="1" si="1"/>
        <v>94.761111510265351</v>
      </c>
    </row>
    <row r="9" spans="1:14">
      <c r="B9" s="110" t="s">
        <v>35</v>
      </c>
      <c r="C9" s="111">
        <f t="shared" ca="1" si="2"/>
        <v>99.513142711195528</v>
      </c>
      <c r="D9" s="111">
        <f t="shared" ca="1" si="0"/>
        <v>76.903718094703379</v>
      </c>
      <c r="E9" s="112">
        <f t="shared" ca="1" si="0"/>
        <v>77.813283462205263</v>
      </c>
      <c r="F9" s="103"/>
      <c r="G9" s="113">
        <f t="shared" ca="1" si="3"/>
        <v>61.570327228006164</v>
      </c>
      <c r="H9" s="111">
        <f t="shared" ca="1" si="1"/>
        <v>84.658870941380997</v>
      </c>
      <c r="I9" s="112">
        <f t="shared" ca="1" si="1"/>
        <v>99.818376950584465</v>
      </c>
      <c r="K9" t="s">
        <v>87</v>
      </c>
    </row>
    <row r="10" spans="1:14">
      <c r="K10" t="s">
        <v>88</v>
      </c>
    </row>
    <row r="11" spans="1:14" ht="19.5">
      <c r="A11" s="43" t="s">
        <v>47</v>
      </c>
      <c r="C11" s="45" t="s">
        <v>48</v>
      </c>
      <c r="M11" s="105" t="s">
        <v>89</v>
      </c>
    </row>
    <row r="12" spans="1:14">
      <c r="B12" t="str">
        <f>INDEX(B5:B9,3)</f>
        <v>萬衛華</v>
      </c>
      <c r="C12" s="44" t="s">
        <v>65</v>
      </c>
      <c r="M12" t="s">
        <v>90</v>
      </c>
      <c r="N12" s="114"/>
    </row>
    <row r="13" spans="1:14">
      <c r="B13" t="str">
        <f>INDEX(C4:E4,3)</f>
        <v>電腦</v>
      </c>
      <c r="C13" s="44" t="s">
        <v>44</v>
      </c>
      <c r="M13" t="s">
        <v>91</v>
      </c>
      <c r="N13" s="114"/>
    </row>
    <row r="15" spans="1:14">
      <c r="A15" s="43" t="s">
        <v>45</v>
      </c>
      <c r="C15" s="45" t="s">
        <v>49</v>
      </c>
      <c r="M15" t="s">
        <v>92</v>
      </c>
    </row>
    <row r="16" spans="1:14">
      <c r="B16">
        <f ca="1">INDEX(C5:E9,4,3)</f>
        <v>64.091723124723444</v>
      </c>
      <c r="C16" s="44" t="s">
        <v>58</v>
      </c>
      <c r="N16" s="114"/>
    </row>
    <row r="18" spans="1:14">
      <c r="A18" s="43" t="s">
        <v>46</v>
      </c>
      <c r="D18" s="45" t="s">
        <v>50</v>
      </c>
      <c r="M18" t="s">
        <v>93</v>
      </c>
    </row>
    <row r="19" spans="1:14">
      <c r="B19">
        <f ca="1">INDEX((C5:E9,G5:I9),4,3,2)</f>
        <v>94.761111510265351</v>
      </c>
      <c r="C19" s="44" t="s">
        <v>85</v>
      </c>
      <c r="N19" s="114"/>
    </row>
    <row r="20" spans="1:14">
      <c r="C20" s="46" t="s">
        <v>51</v>
      </c>
    </row>
    <row r="24" spans="1:14">
      <c r="A24" s="23"/>
      <c r="B24" s="24"/>
      <c r="C24" s="24"/>
      <c r="D24" s="24"/>
      <c r="E24" s="24"/>
      <c r="F24" s="24"/>
      <c r="G24" s="24"/>
      <c r="H24" s="24"/>
      <c r="I24" s="24"/>
      <c r="J24" s="24"/>
      <c r="K24" s="24"/>
      <c r="L24" s="24"/>
      <c r="M24" s="24"/>
      <c r="N24" s="24"/>
    </row>
    <row r="25" spans="1:14">
      <c r="A25" s="24"/>
      <c r="B25" s="25"/>
      <c r="C25" s="150"/>
      <c r="D25" s="150"/>
      <c r="E25" s="150"/>
      <c r="F25" s="150"/>
      <c r="G25" s="150"/>
      <c r="H25" s="150"/>
      <c r="I25" s="150"/>
      <c r="J25" s="150"/>
      <c r="K25" s="150"/>
      <c r="L25" s="150"/>
      <c r="M25" s="24"/>
      <c r="N25" s="24"/>
    </row>
    <row r="26" spans="1:14">
      <c r="A26" s="24"/>
      <c r="B26" s="102"/>
      <c r="C26" s="151"/>
      <c r="D26" s="151"/>
      <c r="E26" s="151"/>
      <c r="F26" s="151"/>
      <c r="G26" s="151"/>
      <c r="H26" s="151"/>
      <c r="I26" s="151"/>
      <c r="J26" s="151"/>
      <c r="K26" s="151"/>
      <c r="L26" s="151"/>
      <c r="M26" s="24"/>
      <c r="N26" s="24"/>
    </row>
    <row r="27" spans="1:14">
      <c r="A27" s="24"/>
      <c r="B27" s="25"/>
      <c r="C27" s="150"/>
      <c r="D27" s="150"/>
      <c r="E27" s="150"/>
      <c r="F27" s="150"/>
      <c r="G27" s="150"/>
      <c r="H27" s="150"/>
      <c r="I27" s="150"/>
      <c r="J27" s="150"/>
      <c r="K27" s="150"/>
      <c r="L27" s="150"/>
      <c r="M27" s="150"/>
      <c r="N27" s="150"/>
    </row>
  </sheetData>
  <mergeCells count="3">
    <mergeCell ref="C25:L25"/>
    <mergeCell ref="C26:L26"/>
    <mergeCell ref="C27:N27"/>
  </mergeCells>
  <phoneticPr fontId="1" type="noConversion"/>
  <conditionalFormatting sqref="G5:I9 B5:E9">
    <cfRule type="expression" dxfId="30" priority="3">
      <formula>ROW()=ROW($A$8)+$C$9</formula>
    </cfRule>
  </conditionalFormatting>
  <conditionalFormatting sqref="D2">
    <cfRule type="expression" dxfId="29" priority="2">
      <formula>$C$17=1</formula>
    </cfRule>
  </conditionalFormatting>
  <conditionalFormatting sqref="H2">
    <cfRule type="expression" dxfId="28" priority="1">
      <formula>$C$17=2</formula>
    </cfRule>
  </conditionalFormatting>
  <conditionalFormatting sqref="C4:E9 G4:I9">
    <cfRule type="expression" dxfId="27" priority="4" stopIfTrue="1">
      <formula>AND(COLUMN()=COLUMN(IF($C$17=1,$I$5,$M$6))+$E$13,ROW()=ROW($A$8)+$C$9)</formula>
    </cfRule>
    <cfRule type="expression" dxfId="26" priority="5">
      <formula>COLUMN()=COLUMN(IF($C$17=1,$I$5,$M$6))+$E$13</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4D2C1-0AAA-48A3-86BC-69B71E815E91}">
  <dimension ref="A2:P24"/>
  <sheetViews>
    <sheetView showGridLines="0" workbookViewId="0">
      <selection activeCell="N12" sqref="N12"/>
    </sheetView>
  </sheetViews>
  <sheetFormatPr defaultColWidth="8.875" defaultRowHeight="16.5"/>
  <cols>
    <col min="1" max="1" width="12" customWidth="1"/>
    <col min="2" max="2" width="4.375" customWidth="1"/>
    <col min="3" max="3" width="9.5" customWidth="1"/>
    <col min="5" max="5" width="25.375" customWidth="1"/>
    <col min="9" max="9" width="16.125" customWidth="1"/>
    <col min="13" max="13" width="12.125" customWidth="1"/>
  </cols>
  <sheetData>
    <row r="2" spans="1:16" ht="19.5">
      <c r="C2" s="105" t="s">
        <v>86</v>
      </c>
    </row>
    <row r="3" spans="1:16" ht="20.100000000000001" customHeight="1">
      <c r="C3" s="83" t="s">
        <v>66</v>
      </c>
      <c r="D3" s="24"/>
      <c r="E3" s="24"/>
      <c r="F3" s="24"/>
      <c r="G3" s="24"/>
      <c r="H3" s="24"/>
      <c r="I3" s="24"/>
      <c r="J3" s="24"/>
      <c r="K3" s="24"/>
      <c r="L3" s="24"/>
      <c r="M3" s="24"/>
      <c r="N3" s="24"/>
      <c r="O3" s="24"/>
    </row>
    <row r="4" spans="1:16">
      <c r="A4" s="24"/>
      <c r="B4" s="24"/>
      <c r="C4" s="24"/>
      <c r="D4" s="25" t="s">
        <v>21</v>
      </c>
      <c r="E4" s="150" t="s">
        <v>94</v>
      </c>
      <c r="F4" s="150"/>
      <c r="G4" s="150"/>
      <c r="H4" s="150"/>
      <c r="I4" s="150"/>
      <c r="J4" s="150"/>
      <c r="K4" s="150"/>
      <c r="L4" s="150"/>
      <c r="M4" s="150"/>
      <c r="N4" s="150"/>
      <c r="O4" s="24"/>
      <c r="P4" s="24"/>
    </row>
    <row r="5" spans="1:16">
      <c r="A5" s="24"/>
      <c r="B5" s="24"/>
      <c r="C5" s="24"/>
      <c r="D5" s="102">
        <v>0</v>
      </c>
      <c r="E5" s="152" t="s">
        <v>95</v>
      </c>
      <c r="F5" s="152"/>
      <c r="G5" s="152"/>
      <c r="H5" s="152"/>
      <c r="I5" s="152"/>
      <c r="J5" s="152"/>
      <c r="K5" s="152"/>
      <c r="L5" s="152"/>
      <c r="M5" s="152"/>
      <c r="N5" s="152"/>
      <c r="O5" s="24"/>
      <c r="P5" s="24"/>
    </row>
    <row r="6" spans="1:16">
      <c r="A6" s="24"/>
      <c r="B6" s="24"/>
      <c r="C6" s="24"/>
      <c r="D6" s="25">
        <v>-1</v>
      </c>
      <c r="E6" s="150" t="s">
        <v>96</v>
      </c>
      <c r="F6" s="150"/>
      <c r="G6" s="150"/>
      <c r="H6" s="150"/>
      <c r="I6" s="150"/>
      <c r="J6" s="150"/>
      <c r="K6" s="150"/>
      <c r="L6" s="150"/>
      <c r="M6" s="150"/>
      <c r="N6" s="150"/>
      <c r="O6" s="150"/>
      <c r="P6" s="150"/>
    </row>
    <row r="8" spans="1:16" ht="21.75" customHeight="1">
      <c r="A8" s="51" t="s">
        <v>54</v>
      </c>
      <c r="B8" s="115"/>
      <c r="C8" s="52">
        <v>0</v>
      </c>
      <c r="F8" s="52">
        <v>1</v>
      </c>
      <c r="J8" s="52">
        <v>-1</v>
      </c>
    </row>
    <row r="9" spans="1:16">
      <c r="A9" s="49" t="s">
        <v>52</v>
      </c>
      <c r="B9" s="116"/>
      <c r="C9" s="50" t="s">
        <v>72</v>
      </c>
      <c r="F9" s="54">
        <v>18</v>
      </c>
      <c r="G9" s="117" t="str">
        <f>"繳稅"&amp;INDEX(G13:G22,F10)&amp;"元"</f>
        <v>繳稅750元</v>
      </c>
      <c r="J9" s="54">
        <v>18</v>
      </c>
      <c r="K9" s="118" t="str">
        <f>"獎金"&amp;INDEX(K13:K22,J10)&amp;"元"</f>
        <v>獎金1000元</v>
      </c>
    </row>
    <row r="10" spans="1:16">
      <c r="A10" s="48" t="s">
        <v>53</v>
      </c>
      <c r="B10" s="119"/>
      <c r="C10" s="53">
        <f>MATCH(C9,C13:C22,0)</f>
        <v>4</v>
      </c>
      <c r="D10" t="str">
        <f ca="1">_xlfn.FORMULATEXT(C10)</f>
        <v>=MATCH(C9,C13:C22,0)</v>
      </c>
      <c r="F10" s="53">
        <f>MATCH(F9,F13:F22,1)</f>
        <v>2</v>
      </c>
      <c r="G10" t="str">
        <f ca="1">_xlfn.FORMULATEXT(F10)</f>
        <v>=MATCH(F9,F13:F22,1)</v>
      </c>
      <c r="J10" s="53">
        <f>MATCH(J9,J13:J22,-1)</f>
        <v>8</v>
      </c>
      <c r="K10" t="str">
        <f ca="1">_xlfn.FORMULATEXT(J10)</f>
        <v>=MATCH(J9,J13:J22,-1)</v>
      </c>
    </row>
    <row r="12" spans="1:16">
      <c r="C12" s="120" t="s">
        <v>97</v>
      </c>
      <c r="D12" s="120" t="s">
        <v>81</v>
      </c>
      <c r="F12" s="1" t="s">
        <v>73</v>
      </c>
      <c r="G12" s="95" t="s">
        <v>74</v>
      </c>
      <c r="J12" s="16" t="s">
        <v>76</v>
      </c>
      <c r="K12" s="97" t="s">
        <v>75</v>
      </c>
    </row>
    <row r="13" spans="1:16">
      <c r="C13" s="121" t="s">
        <v>31</v>
      </c>
      <c r="D13" s="121">
        <f ca="1">RANDBETWEEN(40,100)</f>
        <v>88</v>
      </c>
      <c r="F13" s="47">
        <v>10</v>
      </c>
      <c r="G13" s="96">
        <f>F13*0.05*1000</f>
        <v>500</v>
      </c>
      <c r="J13" s="47">
        <v>55</v>
      </c>
      <c r="K13" s="96">
        <f>J13*0.05*1000</f>
        <v>2750</v>
      </c>
    </row>
    <row r="14" spans="1:16">
      <c r="C14" s="121" t="s">
        <v>32</v>
      </c>
      <c r="D14" s="121">
        <f t="shared" ref="D14:D22" ca="1" si="0">RANDBETWEEN(40,100)</f>
        <v>69</v>
      </c>
      <c r="F14" s="47">
        <v>15</v>
      </c>
      <c r="G14" s="96">
        <f t="shared" ref="G14:G22" si="1">F14*0.05*1000</f>
        <v>750</v>
      </c>
      <c r="J14" s="47">
        <v>50</v>
      </c>
      <c r="K14" s="96">
        <f t="shared" ref="K14:K22" si="2">J14*0.05*1000</f>
        <v>2500</v>
      </c>
    </row>
    <row r="15" spans="1:16">
      <c r="C15" s="121" t="s">
        <v>33</v>
      </c>
      <c r="D15" s="121">
        <f t="shared" ca="1" si="0"/>
        <v>85</v>
      </c>
      <c r="F15" s="47">
        <v>20</v>
      </c>
      <c r="G15" s="96">
        <f t="shared" si="1"/>
        <v>1000</v>
      </c>
      <c r="J15" s="47">
        <v>45</v>
      </c>
      <c r="K15" s="96">
        <f t="shared" si="2"/>
        <v>2250</v>
      </c>
    </row>
    <row r="16" spans="1:16">
      <c r="C16" s="121" t="s">
        <v>34</v>
      </c>
      <c r="D16" s="121">
        <f t="shared" ca="1" si="0"/>
        <v>61</v>
      </c>
      <c r="F16" s="47">
        <v>25</v>
      </c>
      <c r="G16" s="96">
        <f t="shared" si="1"/>
        <v>1250</v>
      </c>
      <c r="J16" s="47">
        <v>40</v>
      </c>
      <c r="K16" s="96">
        <f t="shared" si="2"/>
        <v>2000</v>
      </c>
    </row>
    <row r="17" spans="2:11">
      <c r="C17" s="121" t="s">
        <v>35</v>
      </c>
      <c r="D17" s="121">
        <f t="shared" ca="1" si="0"/>
        <v>54</v>
      </c>
      <c r="F17" s="47">
        <v>30</v>
      </c>
      <c r="G17" s="96">
        <f t="shared" si="1"/>
        <v>1500</v>
      </c>
      <c r="J17" s="47">
        <v>35</v>
      </c>
      <c r="K17" s="96">
        <f t="shared" si="2"/>
        <v>1750</v>
      </c>
    </row>
    <row r="18" spans="2:11">
      <c r="C18" s="121" t="s">
        <v>36</v>
      </c>
      <c r="D18" s="121">
        <f t="shared" ca="1" si="0"/>
        <v>50</v>
      </c>
      <c r="F18" s="47">
        <v>35</v>
      </c>
      <c r="G18" s="96">
        <f t="shared" si="1"/>
        <v>1750</v>
      </c>
      <c r="J18" s="47">
        <v>30</v>
      </c>
      <c r="K18" s="96">
        <f t="shared" si="2"/>
        <v>1500</v>
      </c>
    </row>
    <row r="19" spans="2:11">
      <c r="C19" s="121" t="s">
        <v>37</v>
      </c>
      <c r="D19" s="121">
        <f t="shared" ca="1" si="0"/>
        <v>78</v>
      </c>
      <c r="F19" s="47">
        <v>40</v>
      </c>
      <c r="G19" s="96">
        <f t="shared" si="1"/>
        <v>2000</v>
      </c>
      <c r="J19" s="47">
        <v>25</v>
      </c>
      <c r="K19" s="96">
        <f t="shared" si="2"/>
        <v>1250</v>
      </c>
    </row>
    <row r="20" spans="2:11">
      <c r="C20" s="121" t="s">
        <v>38</v>
      </c>
      <c r="D20" s="121">
        <f t="shared" ca="1" si="0"/>
        <v>69</v>
      </c>
      <c r="F20" s="47">
        <v>45</v>
      </c>
      <c r="G20" s="96">
        <f t="shared" si="1"/>
        <v>2250</v>
      </c>
      <c r="J20" s="47">
        <v>20</v>
      </c>
      <c r="K20" s="96">
        <f t="shared" si="2"/>
        <v>1000</v>
      </c>
    </row>
    <row r="21" spans="2:11">
      <c r="C21" s="121" t="s">
        <v>39</v>
      </c>
      <c r="D21" s="121">
        <f t="shared" ca="1" si="0"/>
        <v>50</v>
      </c>
      <c r="F21" s="47">
        <v>50</v>
      </c>
      <c r="G21" s="96">
        <f t="shared" si="1"/>
        <v>2500</v>
      </c>
      <c r="J21" s="47">
        <v>15</v>
      </c>
      <c r="K21" s="96">
        <f t="shared" si="2"/>
        <v>750</v>
      </c>
    </row>
    <row r="22" spans="2:11">
      <c r="C22" s="121" t="s">
        <v>40</v>
      </c>
      <c r="D22" s="121">
        <f t="shared" ca="1" si="0"/>
        <v>87</v>
      </c>
      <c r="F22" s="47">
        <v>55</v>
      </c>
      <c r="G22" s="96">
        <f t="shared" si="1"/>
        <v>2750</v>
      </c>
      <c r="J22" s="47">
        <v>10</v>
      </c>
      <c r="K22" s="96">
        <f t="shared" si="2"/>
        <v>500</v>
      </c>
    </row>
    <row r="24" spans="2:11">
      <c r="B24" s="122" t="s">
        <v>98</v>
      </c>
      <c r="C24" s="123" t="s">
        <v>99</v>
      </c>
      <c r="D24" s="99"/>
      <c r="F24" t="s">
        <v>100</v>
      </c>
      <c r="G24" s="99"/>
      <c r="J24" t="s">
        <v>75</v>
      </c>
      <c r="K24" s="99"/>
    </row>
  </sheetData>
  <mergeCells count="3">
    <mergeCell ref="E4:N4"/>
    <mergeCell ref="E5:N5"/>
    <mergeCell ref="E6:P6"/>
  </mergeCells>
  <phoneticPr fontId="1" type="noConversion"/>
  <conditionalFormatting sqref="C13:C22 C24">
    <cfRule type="expression" dxfId="25" priority="5">
      <formula>ROW()=12+$C$10</formula>
    </cfRule>
  </conditionalFormatting>
  <conditionalFormatting sqref="F13:F22">
    <cfRule type="expression" dxfId="24" priority="4">
      <formula>ROW()=$F$10+12</formula>
    </cfRule>
  </conditionalFormatting>
  <conditionalFormatting sqref="J13:J22">
    <cfRule type="expression" dxfId="23" priority="3">
      <formula>ROW()=$J$10+12</formula>
    </cfRule>
  </conditionalFormatting>
  <conditionalFormatting sqref="G9">
    <cfRule type="expression" dxfId="22" priority="2">
      <formula>$G$24=INDEX(G13:G22,F10)</formula>
    </cfRule>
  </conditionalFormatting>
  <conditionalFormatting sqref="D13:D22">
    <cfRule type="expression" dxfId="21" priority="1">
      <formula>ROW()=12+$C$10</formula>
    </cfRule>
  </conditionalFormatting>
  <dataValidations count="1">
    <dataValidation type="list" allowBlank="1" showInputMessage="1" showErrorMessage="1" sqref="C9" xr:uid="{8234EEB7-9452-46D5-A38A-A6B2C8B252DE}">
      <formula1>$C$13:$C$22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F987A-0175-438C-BB35-233F688BE223}">
  <dimension ref="A2:T29"/>
  <sheetViews>
    <sheetView showGridLines="0" tabSelected="1" topLeftCell="A7" workbookViewId="0">
      <selection activeCell="N12" sqref="N12"/>
    </sheetView>
  </sheetViews>
  <sheetFormatPr defaultColWidth="8.875" defaultRowHeight="16.5"/>
  <cols>
    <col min="1" max="1" width="20.625" style="24" customWidth="1"/>
    <col min="2" max="2" width="12.5" style="24" customWidth="1"/>
    <col min="3" max="3" width="4.5" style="24" customWidth="1"/>
    <col min="4" max="4" width="5.375" style="24" customWidth="1"/>
    <col min="5" max="5" width="3.875" style="24" customWidth="1"/>
    <col min="6" max="7" width="8.875" style="24"/>
    <col min="8" max="8" width="14" style="24" customWidth="1"/>
    <col min="9" max="9" width="9" style="24" customWidth="1"/>
    <col min="10" max="10" width="9.875" style="24" customWidth="1"/>
    <col min="11" max="11" width="8" style="24" bestFit="1" customWidth="1"/>
    <col min="12" max="12" width="6.625" style="24" customWidth="1"/>
    <col min="13" max="14" width="5.375" style="24" customWidth="1"/>
    <col min="15" max="15" width="3" style="24" customWidth="1"/>
    <col min="16" max="18" width="5.375" style="24" customWidth="1"/>
    <col min="19" max="19" width="3.375" style="24" customWidth="1"/>
    <col min="20" max="20" width="5.5" style="24" bestFit="1" customWidth="1"/>
    <col min="21" max="258" width="8.875" style="24"/>
    <col min="259" max="259" width="18.625" style="24" customWidth="1"/>
    <col min="260" max="260" width="10.625" style="24" customWidth="1"/>
    <col min="261" max="261" width="4.5" style="24" customWidth="1"/>
    <col min="262" max="262" width="4.125" style="24" customWidth="1"/>
    <col min="263" max="263" width="6.875" style="24" customWidth="1"/>
    <col min="264" max="265" width="8.875" style="24"/>
    <col min="266" max="266" width="4.625" style="24" customWidth="1"/>
    <col min="267" max="267" width="8" style="24" bestFit="1" customWidth="1"/>
    <col min="268" max="270" width="5.375" style="24" customWidth="1"/>
    <col min="271" max="271" width="1.625" style="24" customWidth="1"/>
    <col min="272" max="274" width="5.375" style="24" customWidth="1"/>
    <col min="275" max="275" width="3.375" style="24" customWidth="1"/>
    <col min="276" max="276" width="5.5" style="24" bestFit="1" customWidth="1"/>
    <col min="277" max="514" width="8.875" style="24"/>
    <col min="515" max="515" width="18.625" style="24" customWidth="1"/>
    <col min="516" max="516" width="10.625" style="24" customWidth="1"/>
    <col min="517" max="517" width="4.5" style="24" customWidth="1"/>
    <col min="518" max="518" width="4.125" style="24" customWidth="1"/>
    <col min="519" max="519" width="6.875" style="24" customWidth="1"/>
    <col min="520" max="521" width="8.875" style="24"/>
    <col min="522" max="522" width="4.625" style="24" customWidth="1"/>
    <col min="523" max="523" width="8" style="24" bestFit="1" customWidth="1"/>
    <col min="524" max="526" width="5.375" style="24" customWidth="1"/>
    <col min="527" max="527" width="1.625" style="24" customWidth="1"/>
    <col min="528" max="530" width="5.375" style="24" customWidth="1"/>
    <col min="531" max="531" width="3.375" style="24" customWidth="1"/>
    <col min="532" max="532" width="5.5" style="24" bestFit="1" customWidth="1"/>
    <col min="533" max="770" width="8.875" style="24"/>
    <col min="771" max="771" width="18.625" style="24" customWidth="1"/>
    <col min="772" max="772" width="10.625" style="24" customWidth="1"/>
    <col min="773" max="773" width="4.5" style="24" customWidth="1"/>
    <col min="774" max="774" width="4.125" style="24" customWidth="1"/>
    <col min="775" max="775" width="6.875" style="24" customWidth="1"/>
    <col min="776" max="777" width="8.875" style="24"/>
    <col min="778" max="778" width="4.625" style="24" customWidth="1"/>
    <col min="779" max="779" width="8" style="24" bestFit="1" customWidth="1"/>
    <col min="780" max="782" width="5.375" style="24" customWidth="1"/>
    <col min="783" max="783" width="1.625" style="24" customWidth="1"/>
    <col min="784" max="786" width="5.375" style="24" customWidth="1"/>
    <col min="787" max="787" width="3.375" style="24" customWidth="1"/>
    <col min="788" max="788" width="5.5" style="24" bestFit="1" customWidth="1"/>
    <col min="789" max="1026" width="8.875" style="24"/>
    <col min="1027" max="1027" width="18.625" style="24" customWidth="1"/>
    <col min="1028" max="1028" width="10.625" style="24" customWidth="1"/>
    <col min="1029" max="1029" width="4.5" style="24" customWidth="1"/>
    <col min="1030" max="1030" width="4.125" style="24" customWidth="1"/>
    <col min="1031" max="1031" width="6.875" style="24" customWidth="1"/>
    <col min="1032" max="1033" width="8.875" style="24"/>
    <col min="1034" max="1034" width="4.625" style="24" customWidth="1"/>
    <col min="1035" max="1035" width="8" style="24" bestFit="1" customWidth="1"/>
    <col min="1036" max="1038" width="5.375" style="24" customWidth="1"/>
    <col min="1039" max="1039" width="1.625" style="24" customWidth="1"/>
    <col min="1040" max="1042" width="5.375" style="24" customWidth="1"/>
    <col min="1043" max="1043" width="3.375" style="24" customWidth="1"/>
    <col min="1044" max="1044" width="5.5" style="24" bestFit="1" customWidth="1"/>
    <col min="1045" max="1282" width="8.875" style="24"/>
    <col min="1283" max="1283" width="18.625" style="24" customWidth="1"/>
    <col min="1284" max="1284" width="10.625" style="24" customWidth="1"/>
    <col min="1285" max="1285" width="4.5" style="24" customWidth="1"/>
    <col min="1286" max="1286" width="4.125" style="24" customWidth="1"/>
    <col min="1287" max="1287" width="6.875" style="24" customWidth="1"/>
    <col min="1288" max="1289" width="8.875" style="24"/>
    <col min="1290" max="1290" width="4.625" style="24" customWidth="1"/>
    <col min="1291" max="1291" width="8" style="24" bestFit="1" customWidth="1"/>
    <col min="1292" max="1294" width="5.375" style="24" customWidth="1"/>
    <col min="1295" max="1295" width="1.625" style="24" customWidth="1"/>
    <col min="1296" max="1298" width="5.375" style="24" customWidth="1"/>
    <col min="1299" max="1299" width="3.375" style="24" customWidth="1"/>
    <col min="1300" max="1300" width="5.5" style="24" bestFit="1" customWidth="1"/>
    <col min="1301" max="1538" width="8.875" style="24"/>
    <col min="1539" max="1539" width="18.625" style="24" customWidth="1"/>
    <col min="1540" max="1540" width="10.625" style="24" customWidth="1"/>
    <col min="1541" max="1541" width="4.5" style="24" customWidth="1"/>
    <col min="1542" max="1542" width="4.125" style="24" customWidth="1"/>
    <col min="1543" max="1543" width="6.875" style="24" customWidth="1"/>
    <col min="1544" max="1545" width="8.875" style="24"/>
    <col min="1546" max="1546" width="4.625" style="24" customWidth="1"/>
    <col min="1547" max="1547" width="8" style="24" bestFit="1" customWidth="1"/>
    <col min="1548" max="1550" width="5.375" style="24" customWidth="1"/>
    <col min="1551" max="1551" width="1.625" style="24" customWidth="1"/>
    <col min="1552" max="1554" width="5.375" style="24" customWidth="1"/>
    <col min="1555" max="1555" width="3.375" style="24" customWidth="1"/>
    <col min="1556" max="1556" width="5.5" style="24" bestFit="1" customWidth="1"/>
    <col min="1557" max="1794" width="8.875" style="24"/>
    <col min="1795" max="1795" width="18.625" style="24" customWidth="1"/>
    <col min="1796" max="1796" width="10.625" style="24" customWidth="1"/>
    <col min="1797" max="1797" width="4.5" style="24" customWidth="1"/>
    <col min="1798" max="1798" width="4.125" style="24" customWidth="1"/>
    <col min="1799" max="1799" width="6.875" style="24" customWidth="1"/>
    <col min="1800" max="1801" width="8.875" style="24"/>
    <col min="1802" max="1802" width="4.625" style="24" customWidth="1"/>
    <col min="1803" max="1803" width="8" style="24" bestFit="1" customWidth="1"/>
    <col min="1804" max="1806" width="5.375" style="24" customWidth="1"/>
    <col min="1807" max="1807" width="1.625" style="24" customWidth="1"/>
    <col min="1808" max="1810" width="5.375" style="24" customWidth="1"/>
    <col min="1811" max="1811" width="3.375" style="24" customWidth="1"/>
    <col min="1812" max="1812" width="5.5" style="24" bestFit="1" customWidth="1"/>
    <col min="1813" max="2050" width="8.875" style="24"/>
    <col min="2051" max="2051" width="18.625" style="24" customWidth="1"/>
    <col min="2052" max="2052" width="10.625" style="24" customWidth="1"/>
    <col min="2053" max="2053" width="4.5" style="24" customWidth="1"/>
    <col min="2054" max="2054" width="4.125" style="24" customWidth="1"/>
    <col min="2055" max="2055" width="6.875" style="24" customWidth="1"/>
    <col min="2056" max="2057" width="8.875" style="24"/>
    <col min="2058" max="2058" width="4.625" style="24" customWidth="1"/>
    <col min="2059" max="2059" width="8" style="24" bestFit="1" customWidth="1"/>
    <col min="2060" max="2062" width="5.375" style="24" customWidth="1"/>
    <col min="2063" max="2063" width="1.625" style="24" customWidth="1"/>
    <col min="2064" max="2066" width="5.375" style="24" customWidth="1"/>
    <col min="2067" max="2067" width="3.375" style="24" customWidth="1"/>
    <col min="2068" max="2068" width="5.5" style="24" bestFit="1" customWidth="1"/>
    <col min="2069" max="2306" width="8.875" style="24"/>
    <col min="2307" max="2307" width="18.625" style="24" customWidth="1"/>
    <col min="2308" max="2308" width="10.625" style="24" customWidth="1"/>
    <col min="2309" max="2309" width="4.5" style="24" customWidth="1"/>
    <col min="2310" max="2310" width="4.125" style="24" customWidth="1"/>
    <col min="2311" max="2311" width="6.875" style="24" customWidth="1"/>
    <col min="2312" max="2313" width="8.875" style="24"/>
    <col min="2314" max="2314" width="4.625" style="24" customWidth="1"/>
    <col min="2315" max="2315" width="8" style="24" bestFit="1" customWidth="1"/>
    <col min="2316" max="2318" width="5.375" style="24" customWidth="1"/>
    <col min="2319" max="2319" width="1.625" style="24" customWidth="1"/>
    <col min="2320" max="2322" width="5.375" style="24" customWidth="1"/>
    <col min="2323" max="2323" width="3.375" style="24" customWidth="1"/>
    <col min="2324" max="2324" width="5.5" style="24" bestFit="1" customWidth="1"/>
    <col min="2325" max="2562" width="8.875" style="24"/>
    <col min="2563" max="2563" width="18.625" style="24" customWidth="1"/>
    <col min="2564" max="2564" width="10.625" style="24" customWidth="1"/>
    <col min="2565" max="2565" width="4.5" style="24" customWidth="1"/>
    <col min="2566" max="2566" width="4.125" style="24" customWidth="1"/>
    <col min="2567" max="2567" width="6.875" style="24" customWidth="1"/>
    <col min="2568" max="2569" width="8.875" style="24"/>
    <col min="2570" max="2570" width="4.625" style="24" customWidth="1"/>
    <col min="2571" max="2571" width="8" style="24" bestFit="1" customWidth="1"/>
    <col min="2572" max="2574" width="5.375" style="24" customWidth="1"/>
    <col min="2575" max="2575" width="1.625" style="24" customWidth="1"/>
    <col min="2576" max="2578" width="5.375" style="24" customWidth="1"/>
    <col min="2579" max="2579" width="3.375" style="24" customWidth="1"/>
    <col min="2580" max="2580" width="5.5" style="24" bestFit="1" customWidth="1"/>
    <col min="2581" max="2818" width="8.875" style="24"/>
    <col min="2819" max="2819" width="18.625" style="24" customWidth="1"/>
    <col min="2820" max="2820" width="10.625" style="24" customWidth="1"/>
    <col min="2821" max="2821" width="4.5" style="24" customWidth="1"/>
    <col min="2822" max="2822" width="4.125" style="24" customWidth="1"/>
    <col min="2823" max="2823" width="6.875" style="24" customWidth="1"/>
    <col min="2824" max="2825" width="8.875" style="24"/>
    <col min="2826" max="2826" width="4.625" style="24" customWidth="1"/>
    <col min="2827" max="2827" width="8" style="24" bestFit="1" customWidth="1"/>
    <col min="2828" max="2830" width="5.375" style="24" customWidth="1"/>
    <col min="2831" max="2831" width="1.625" style="24" customWidth="1"/>
    <col min="2832" max="2834" width="5.375" style="24" customWidth="1"/>
    <col min="2835" max="2835" width="3.375" style="24" customWidth="1"/>
    <col min="2836" max="2836" width="5.5" style="24" bestFit="1" customWidth="1"/>
    <col min="2837" max="3074" width="8.875" style="24"/>
    <col min="3075" max="3075" width="18.625" style="24" customWidth="1"/>
    <col min="3076" max="3076" width="10.625" style="24" customWidth="1"/>
    <col min="3077" max="3077" width="4.5" style="24" customWidth="1"/>
    <col min="3078" max="3078" width="4.125" style="24" customWidth="1"/>
    <col min="3079" max="3079" width="6.875" style="24" customWidth="1"/>
    <col min="3080" max="3081" width="8.875" style="24"/>
    <col min="3082" max="3082" width="4.625" style="24" customWidth="1"/>
    <col min="3083" max="3083" width="8" style="24" bestFit="1" customWidth="1"/>
    <col min="3084" max="3086" width="5.375" style="24" customWidth="1"/>
    <col min="3087" max="3087" width="1.625" style="24" customWidth="1"/>
    <col min="3088" max="3090" width="5.375" style="24" customWidth="1"/>
    <col min="3091" max="3091" width="3.375" style="24" customWidth="1"/>
    <col min="3092" max="3092" width="5.5" style="24" bestFit="1" customWidth="1"/>
    <col min="3093" max="3330" width="8.875" style="24"/>
    <col min="3331" max="3331" width="18.625" style="24" customWidth="1"/>
    <col min="3332" max="3332" width="10.625" style="24" customWidth="1"/>
    <col min="3333" max="3333" width="4.5" style="24" customWidth="1"/>
    <col min="3334" max="3334" width="4.125" style="24" customWidth="1"/>
    <col min="3335" max="3335" width="6.875" style="24" customWidth="1"/>
    <col min="3336" max="3337" width="8.875" style="24"/>
    <col min="3338" max="3338" width="4.625" style="24" customWidth="1"/>
    <col min="3339" max="3339" width="8" style="24" bestFit="1" customWidth="1"/>
    <col min="3340" max="3342" width="5.375" style="24" customWidth="1"/>
    <col min="3343" max="3343" width="1.625" style="24" customWidth="1"/>
    <col min="3344" max="3346" width="5.375" style="24" customWidth="1"/>
    <col min="3347" max="3347" width="3.375" style="24" customWidth="1"/>
    <col min="3348" max="3348" width="5.5" style="24" bestFit="1" customWidth="1"/>
    <col min="3349" max="3586" width="8.875" style="24"/>
    <col min="3587" max="3587" width="18.625" style="24" customWidth="1"/>
    <col min="3588" max="3588" width="10.625" style="24" customWidth="1"/>
    <col min="3589" max="3589" width="4.5" style="24" customWidth="1"/>
    <col min="3590" max="3590" width="4.125" style="24" customWidth="1"/>
    <col min="3591" max="3591" width="6.875" style="24" customWidth="1"/>
    <col min="3592" max="3593" width="8.875" style="24"/>
    <col min="3594" max="3594" width="4.625" style="24" customWidth="1"/>
    <col min="3595" max="3595" width="8" style="24" bestFit="1" customWidth="1"/>
    <col min="3596" max="3598" width="5.375" style="24" customWidth="1"/>
    <col min="3599" max="3599" width="1.625" style="24" customWidth="1"/>
    <col min="3600" max="3602" width="5.375" style="24" customWidth="1"/>
    <col min="3603" max="3603" width="3.375" style="24" customWidth="1"/>
    <col min="3604" max="3604" width="5.5" style="24" bestFit="1" customWidth="1"/>
    <col min="3605" max="3842" width="8.875" style="24"/>
    <col min="3843" max="3843" width="18.625" style="24" customWidth="1"/>
    <col min="3844" max="3844" width="10.625" style="24" customWidth="1"/>
    <col min="3845" max="3845" width="4.5" style="24" customWidth="1"/>
    <col min="3846" max="3846" width="4.125" style="24" customWidth="1"/>
    <col min="3847" max="3847" width="6.875" style="24" customWidth="1"/>
    <col min="3848" max="3849" width="8.875" style="24"/>
    <col min="3850" max="3850" width="4.625" style="24" customWidth="1"/>
    <col min="3851" max="3851" width="8" style="24" bestFit="1" customWidth="1"/>
    <col min="3852" max="3854" width="5.375" style="24" customWidth="1"/>
    <col min="3855" max="3855" width="1.625" style="24" customWidth="1"/>
    <col min="3856" max="3858" width="5.375" style="24" customWidth="1"/>
    <col min="3859" max="3859" width="3.375" style="24" customWidth="1"/>
    <col min="3860" max="3860" width="5.5" style="24" bestFit="1" customWidth="1"/>
    <col min="3861" max="4098" width="8.875" style="24"/>
    <col min="4099" max="4099" width="18.625" style="24" customWidth="1"/>
    <col min="4100" max="4100" width="10.625" style="24" customWidth="1"/>
    <col min="4101" max="4101" width="4.5" style="24" customWidth="1"/>
    <col min="4102" max="4102" width="4.125" style="24" customWidth="1"/>
    <col min="4103" max="4103" width="6.875" style="24" customWidth="1"/>
    <col min="4104" max="4105" width="8.875" style="24"/>
    <col min="4106" max="4106" width="4.625" style="24" customWidth="1"/>
    <col min="4107" max="4107" width="8" style="24" bestFit="1" customWidth="1"/>
    <col min="4108" max="4110" width="5.375" style="24" customWidth="1"/>
    <col min="4111" max="4111" width="1.625" style="24" customWidth="1"/>
    <col min="4112" max="4114" width="5.375" style="24" customWidth="1"/>
    <col min="4115" max="4115" width="3.375" style="24" customWidth="1"/>
    <col min="4116" max="4116" width="5.5" style="24" bestFit="1" customWidth="1"/>
    <col min="4117" max="4354" width="8.875" style="24"/>
    <col min="4355" max="4355" width="18.625" style="24" customWidth="1"/>
    <col min="4356" max="4356" width="10.625" style="24" customWidth="1"/>
    <col min="4357" max="4357" width="4.5" style="24" customWidth="1"/>
    <col min="4358" max="4358" width="4.125" style="24" customWidth="1"/>
    <col min="4359" max="4359" width="6.875" style="24" customWidth="1"/>
    <col min="4360" max="4361" width="8.875" style="24"/>
    <col min="4362" max="4362" width="4.625" style="24" customWidth="1"/>
    <col min="4363" max="4363" width="8" style="24" bestFit="1" customWidth="1"/>
    <col min="4364" max="4366" width="5.375" style="24" customWidth="1"/>
    <col min="4367" max="4367" width="1.625" style="24" customWidth="1"/>
    <col min="4368" max="4370" width="5.375" style="24" customWidth="1"/>
    <col min="4371" max="4371" width="3.375" style="24" customWidth="1"/>
    <col min="4372" max="4372" width="5.5" style="24" bestFit="1" customWidth="1"/>
    <col min="4373" max="4610" width="8.875" style="24"/>
    <col min="4611" max="4611" width="18.625" style="24" customWidth="1"/>
    <col min="4612" max="4612" width="10.625" style="24" customWidth="1"/>
    <col min="4613" max="4613" width="4.5" style="24" customWidth="1"/>
    <col min="4614" max="4614" width="4.125" style="24" customWidth="1"/>
    <col min="4615" max="4615" width="6.875" style="24" customWidth="1"/>
    <col min="4616" max="4617" width="8.875" style="24"/>
    <col min="4618" max="4618" width="4.625" style="24" customWidth="1"/>
    <col min="4619" max="4619" width="8" style="24" bestFit="1" customWidth="1"/>
    <col min="4620" max="4622" width="5.375" style="24" customWidth="1"/>
    <col min="4623" max="4623" width="1.625" style="24" customWidth="1"/>
    <col min="4624" max="4626" width="5.375" style="24" customWidth="1"/>
    <col min="4627" max="4627" width="3.375" style="24" customWidth="1"/>
    <col min="4628" max="4628" width="5.5" style="24" bestFit="1" customWidth="1"/>
    <col min="4629" max="4866" width="8.875" style="24"/>
    <col min="4867" max="4867" width="18.625" style="24" customWidth="1"/>
    <col min="4868" max="4868" width="10.625" style="24" customWidth="1"/>
    <col min="4869" max="4869" width="4.5" style="24" customWidth="1"/>
    <col min="4870" max="4870" width="4.125" style="24" customWidth="1"/>
    <col min="4871" max="4871" width="6.875" style="24" customWidth="1"/>
    <col min="4872" max="4873" width="8.875" style="24"/>
    <col min="4874" max="4874" width="4.625" style="24" customWidth="1"/>
    <col min="4875" max="4875" width="8" style="24" bestFit="1" customWidth="1"/>
    <col min="4876" max="4878" width="5.375" style="24" customWidth="1"/>
    <col min="4879" max="4879" width="1.625" style="24" customWidth="1"/>
    <col min="4880" max="4882" width="5.375" style="24" customWidth="1"/>
    <col min="4883" max="4883" width="3.375" style="24" customWidth="1"/>
    <col min="4884" max="4884" width="5.5" style="24" bestFit="1" customWidth="1"/>
    <col min="4885" max="5122" width="8.875" style="24"/>
    <col min="5123" max="5123" width="18.625" style="24" customWidth="1"/>
    <col min="5124" max="5124" width="10.625" style="24" customWidth="1"/>
    <col min="5125" max="5125" width="4.5" style="24" customWidth="1"/>
    <col min="5126" max="5126" width="4.125" style="24" customWidth="1"/>
    <col min="5127" max="5127" width="6.875" style="24" customWidth="1"/>
    <col min="5128" max="5129" width="8.875" style="24"/>
    <col min="5130" max="5130" width="4.625" style="24" customWidth="1"/>
    <col min="5131" max="5131" width="8" style="24" bestFit="1" customWidth="1"/>
    <col min="5132" max="5134" width="5.375" style="24" customWidth="1"/>
    <col min="5135" max="5135" width="1.625" style="24" customWidth="1"/>
    <col min="5136" max="5138" width="5.375" style="24" customWidth="1"/>
    <col min="5139" max="5139" width="3.375" style="24" customWidth="1"/>
    <col min="5140" max="5140" width="5.5" style="24" bestFit="1" customWidth="1"/>
    <col min="5141" max="5378" width="8.875" style="24"/>
    <col min="5379" max="5379" width="18.625" style="24" customWidth="1"/>
    <col min="5380" max="5380" width="10.625" style="24" customWidth="1"/>
    <col min="5381" max="5381" width="4.5" style="24" customWidth="1"/>
    <col min="5382" max="5382" width="4.125" style="24" customWidth="1"/>
    <col min="5383" max="5383" width="6.875" style="24" customWidth="1"/>
    <col min="5384" max="5385" width="8.875" style="24"/>
    <col min="5386" max="5386" width="4.625" style="24" customWidth="1"/>
    <col min="5387" max="5387" width="8" style="24" bestFit="1" customWidth="1"/>
    <col min="5388" max="5390" width="5.375" style="24" customWidth="1"/>
    <col min="5391" max="5391" width="1.625" style="24" customWidth="1"/>
    <col min="5392" max="5394" width="5.375" style="24" customWidth="1"/>
    <col min="5395" max="5395" width="3.375" style="24" customWidth="1"/>
    <col min="5396" max="5396" width="5.5" style="24" bestFit="1" customWidth="1"/>
    <col min="5397" max="5634" width="8.875" style="24"/>
    <col min="5635" max="5635" width="18.625" style="24" customWidth="1"/>
    <col min="5636" max="5636" width="10.625" style="24" customWidth="1"/>
    <col min="5637" max="5637" width="4.5" style="24" customWidth="1"/>
    <col min="5638" max="5638" width="4.125" style="24" customWidth="1"/>
    <col min="5639" max="5639" width="6.875" style="24" customWidth="1"/>
    <col min="5640" max="5641" width="8.875" style="24"/>
    <col min="5642" max="5642" width="4.625" style="24" customWidth="1"/>
    <col min="5643" max="5643" width="8" style="24" bestFit="1" customWidth="1"/>
    <col min="5644" max="5646" width="5.375" style="24" customWidth="1"/>
    <col min="5647" max="5647" width="1.625" style="24" customWidth="1"/>
    <col min="5648" max="5650" width="5.375" style="24" customWidth="1"/>
    <col min="5651" max="5651" width="3.375" style="24" customWidth="1"/>
    <col min="5652" max="5652" width="5.5" style="24" bestFit="1" customWidth="1"/>
    <col min="5653" max="5890" width="8.875" style="24"/>
    <col min="5891" max="5891" width="18.625" style="24" customWidth="1"/>
    <col min="5892" max="5892" width="10.625" style="24" customWidth="1"/>
    <col min="5893" max="5893" width="4.5" style="24" customWidth="1"/>
    <col min="5894" max="5894" width="4.125" style="24" customWidth="1"/>
    <col min="5895" max="5895" width="6.875" style="24" customWidth="1"/>
    <col min="5896" max="5897" width="8.875" style="24"/>
    <col min="5898" max="5898" width="4.625" style="24" customWidth="1"/>
    <col min="5899" max="5899" width="8" style="24" bestFit="1" customWidth="1"/>
    <col min="5900" max="5902" width="5.375" style="24" customWidth="1"/>
    <col min="5903" max="5903" width="1.625" style="24" customWidth="1"/>
    <col min="5904" max="5906" width="5.375" style="24" customWidth="1"/>
    <col min="5907" max="5907" width="3.375" style="24" customWidth="1"/>
    <col min="5908" max="5908" width="5.5" style="24" bestFit="1" customWidth="1"/>
    <col min="5909" max="6146" width="8.875" style="24"/>
    <col min="6147" max="6147" width="18.625" style="24" customWidth="1"/>
    <col min="6148" max="6148" width="10.625" style="24" customWidth="1"/>
    <col min="6149" max="6149" width="4.5" style="24" customWidth="1"/>
    <col min="6150" max="6150" width="4.125" style="24" customWidth="1"/>
    <col min="6151" max="6151" width="6.875" style="24" customWidth="1"/>
    <col min="6152" max="6153" width="8.875" style="24"/>
    <col min="6154" max="6154" width="4.625" style="24" customWidth="1"/>
    <col min="6155" max="6155" width="8" style="24" bestFit="1" customWidth="1"/>
    <col min="6156" max="6158" width="5.375" style="24" customWidth="1"/>
    <col min="6159" max="6159" width="1.625" style="24" customWidth="1"/>
    <col min="6160" max="6162" width="5.375" style="24" customWidth="1"/>
    <col min="6163" max="6163" width="3.375" style="24" customWidth="1"/>
    <col min="6164" max="6164" width="5.5" style="24" bestFit="1" customWidth="1"/>
    <col min="6165" max="6402" width="8.875" style="24"/>
    <col min="6403" max="6403" width="18.625" style="24" customWidth="1"/>
    <col min="6404" max="6404" width="10.625" style="24" customWidth="1"/>
    <col min="6405" max="6405" width="4.5" style="24" customWidth="1"/>
    <col min="6406" max="6406" width="4.125" style="24" customWidth="1"/>
    <col min="6407" max="6407" width="6.875" style="24" customWidth="1"/>
    <col min="6408" max="6409" width="8.875" style="24"/>
    <col min="6410" max="6410" width="4.625" style="24" customWidth="1"/>
    <col min="6411" max="6411" width="8" style="24" bestFit="1" customWidth="1"/>
    <col min="6412" max="6414" width="5.375" style="24" customWidth="1"/>
    <col min="6415" max="6415" width="1.625" style="24" customWidth="1"/>
    <col min="6416" max="6418" width="5.375" style="24" customWidth="1"/>
    <col min="6419" max="6419" width="3.375" style="24" customWidth="1"/>
    <col min="6420" max="6420" width="5.5" style="24" bestFit="1" customWidth="1"/>
    <col min="6421" max="6658" width="8.875" style="24"/>
    <col min="6659" max="6659" width="18.625" style="24" customWidth="1"/>
    <col min="6660" max="6660" width="10.625" style="24" customWidth="1"/>
    <col min="6661" max="6661" width="4.5" style="24" customWidth="1"/>
    <col min="6662" max="6662" width="4.125" style="24" customWidth="1"/>
    <col min="6663" max="6663" width="6.875" style="24" customWidth="1"/>
    <col min="6664" max="6665" width="8.875" style="24"/>
    <col min="6666" max="6666" width="4.625" style="24" customWidth="1"/>
    <col min="6667" max="6667" width="8" style="24" bestFit="1" customWidth="1"/>
    <col min="6668" max="6670" width="5.375" style="24" customWidth="1"/>
    <col min="6671" max="6671" width="1.625" style="24" customWidth="1"/>
    <col min="6672" max="6674" width="5.375" style="24" customWidth="1"/>
    <col min="6675" max="6675" width="3.375" style="24" customWidth="1"/>
    <col min="6676" max="6676" width="5.5" style="24" bestFit="1" customWidth="1"/>
    <col min="6677" max="6914" width="8.875" style="24"/>
    <col min="6915" max="6915" width="18.625" style="24" customWidth="1"/>
    <col min="6916" max="6916" width="10.625" style="24" customWidth="1"/>
    <col min="6917" max="6917" width="4.5" style="24" customWidth="1"/>
    <col min="6918" max="6918" width="4.125" style="24" customWidth="1"/>
    <col min="6919" max="6919" width="6.875" style="24" customWidth="1"/>
    <col min="6920" max="6921" width="8.875" style="24"/>
    <col min="6922" max="6922" width="4.625" style="24" customWidth="1"/>
    <col min="6923" max="6923" width="8" style="24" bestFit="1" customWidth="1"/>
    <col min="6924" max="6926" width="5.375" style="24" customWidth="1"/>
    <col min="6927" max="6927" width="1.625" style="24" customWidth="1"/>
    <col min="6928" max="6930" width="5.375" style="24" customWidth="1"/>
    <col min="6931" max="6931" width="3.375" style="24" customWidth="1"/>
    <col min="6932" max="6932" width="5.5" style="24" bestFit="1" customWidth="1"/>
    <col min="6933" max="7170" width="8.875" style="24"/>
    <col min="7171" max="7171" width="18.625" style="24" customWidth="1"/>
    <col min="7172" max="7172" width="10.625" style="24" customWidth="1"/>
    <col min="7173" max="7173" width="4.5" style="24" customWidth="1"/>
    <col min="7174" max="7174" width="4.125" style="24" customWidth="1"/>
    <col min="7175" max="7175" width="6.875" style="24" customWidth="1"/>
    <col min="7176" max="7177" width="8.875" style="24"/>
    <col min="7178" max="7178" width="4.625" style="24" customWidth="1"/>
    <col min="7179" max="7179" width="8" style="24" bestFit="1" customWidth="1"/>
    <col min="7180" max="7182" width="5.375" style="24" customWidth="1"/>
    <col min="7183" max="7183" width="1.625" style="24" customWidth="1"/>
    <col min="7184" max="7186" width="5.375" style="24" customWidth="1"/>
    <col min="7187" max="7187" width="3.375" style="24" customWidth="1"/>
    <col min="7188" max="7188" width="5.5" style="24" bestFit="1" customWidth="1"/>
    <col min="7189" max="7426" width="8.875" style="24"/>
    <col min="7427" max="7427" width="18.625" style="24" customWidth="1"/>
    <col min="7428" max="7428" width="10.625" style="24" customWidth="1"/>
    <col min="7429" max="7429" width="4.5" style="24" customWidth="1"/>
    <col min="7430" max="7430" width="4.125" style="24" customWidth="1"/>
    <col min="7431" max="7431" width="6.875" style="24" customWidth="1"/>
    <col min="7432" max="7433" width="8.875" style="24"/>
    <col min="7434" max="7434" width="4.625" style="24" customWidth="1"/>
    <col min="7435" max="7435" width="8" style="24" bestFit="1" customWidth="1"/>
    <col min="7436" max="7438" width="5.375" style="24" customWidth="1"/>
    <col min="7439" max="7439" width="1.625" style="24" customWidth="1"/>
    <col min="7440" max="7442" width="5.375" style="24" customWidth="1"/>
    <col min="7443" max="7443" width="3.375" style="24" customWidth="1"/>
    <col min="7444" max="7444" width="5.5" style="24" bestFit="1" customWidth="1"/>
    <col min="7445" max="7682" width="8.875" style="24"/>
    <col min="7683" max="7683" width="18.625" style="24" customWidth="1"/>
    <col min="7684" max="7684" width="10.625" style="24" customWidth="1"/>
    <col min="7685" max="7685" width="4.5" style="24" customWidth="1"/>
    <col min="7686" max="7686" width="4.125" style="24" customWidth="1"/>
    <col min="7687" max="7687" width="6.875" style="24" customWidth="1"/>
    <col min="7688" max="7689" width="8.875" style="24"/>
    <col min="7690" max="7690" width="4.625" style="24" customWidth="1"/>
    <col min="7691" max="7691" width="8" style="24" bestFit="1" customWidth="1"/>
    <col min="7692" max="7694" width="5.375" style="24" customWidth="1"/>
    <col min="7695" max="7695" width="1.625" style="24" customWidth="1"/>
    <col min="7696" max="7698" width="5.375" style="24" customWidth="1"/>
    <col min="7699" max="7699" width="3.375" style="24" customWidth="1"/>
    <col min="7700" max="7700" width="5.5" style="24" bestFit="1" customWidth="1"/>
    <col min="7701" max="7938" width="8.875" style="24"/>
    <col min="7939" max="7939" width="18.625" style="24" customWidth="1"/>
    <col min="7940" max="7940" width="10.625" style="24" customWidth="1"/>
    <col min="7941" max="7941" width="4.5" style="24" customWidth="1"/>
    <col min="7942" max="7942" width="4.125" style="24" customWidth="1"/>
    <col min="7943" max="7943" width="6.875" style="24" customWidth="1"/>
    <col min="7944" max="7945" width="8.875" style="24"/>
    <col min="7946" max="7946" width="4.625" style="24" customWidth="1"/>
    <col min="7947" max="7947" width="8" style="24" bestFit="1" customWidth="1"/>
    <col min="7948" max="7950" width="5.375" style="24" customWidth="1"/>
    <col min="7951" max="7951" width="1.625" style="24" customWidth="1"/>
    <col min="7952" max="7954" width="5.375" style="24" customWidth="1"/>
    <col min="7955" max="7955" width="3.375" style="24" customWidth="1"/>
    <col min="7956" max="7956" width="5.5" style="24" bestFit="1" customWidth="1"/>
    <col min="7957" max="8194" width="8.875" style="24"/>
    <col min="8195" max="8195" width="18.625" style="24" customWidth="1"/>
    <col min="8196" max="8196" width="10.625" style="24" customWidth="1"/>
    <col min="8197" max="8197" width="4.5" style="24" customWidth="1"/>
    <col min="8198" max="8198" width="4.125" style="24" customWidth="1"/>
    <col min="8199" max="8199" width="6.875" style="24" customWidth="1"/>
    <col min="8200" max="8201" width="8.875" style="24"/>
    <col min="8202" max="8202" width="4.625" style="24" customWidth="1"/>
    <col min="8203" max="8203" width="8" style="24" bestFit="1" customWidth="1"/>
    <col min="8204" max="8206" width="5.375" style="24" customWidth="1"/>
    <col min="8207" max="8207" width="1.625" style="24" customWidth="1"/>
    <col min="8208" max="8210" width="5.375" style="24" customWidth="1"/>
    <col min="8211" max="8211" width="3.375" style="24" customWidth="1"/>
    <col min="8212" max="8212" width="5.5" style="24" bestFit="1" customWidth="1"/>
    <col min="8213" max="8450" width="8.875" style="24"/>
    <col min="8451" max="8451" width="18.625" style="24" customWidth="1"/>
    <col min="8452" max="8452" width="10.625" style="24" customWidth="1"/>
    <col min="8453" max="8453" width="4.5" style="24" customWidth="1"/>
    <col min="8454" max="8454" width="4.125" style="24" customWidth="1"/>
    <col min="8455" max="8455" width="6.875" style="24" customWidth="1"/>
    <col min="8456" max="8457" width="8.875" style="24"/>
    <col min="8458" max="8458" width="4.625" style="24" customWidth="1"/>
    <col min="8459" max="8459" width="8" style="24" bestFit="1" customWidth="1"/>
    <col min="8460" max="8462" width="5.375" style="24" customWidth="1"/>
    <col min="8463" max="8463" width="1.625" style="24" customWidth="1"/>
    <col min="8464" max="8466" width="5.375" style="24" customWidth="1"/>
    <col min="8467" max="8467" width="3.375" style="24" customWidth="1"/>
    <col min="8468" max="8468" width="5.5" style="24" bestFit="1" customWidth="1"/>
    <col min="8469" max="8706" width="8.875" style="24"/>
    <col min="8707" max="8707" width="18.625" style="24" customWidth="1"/>
    <col min="8708" max="8708" width="10.625" style="24" customWidth="1"/>
    <col min="8709" max="8709" width="4.5" style="24" customWidth="1"/>
    <col min="8710" max="8710" width="4.125" style="24" customWidth="1"/>
    <col min="8711" max="8711" width="6.875" style="24" customWidth="1"/>
    <col min="8712" max="8713" width="8.875" style="24"/>
    <col min="8714" max="8714" width="4.625" style="24" customWidth="1"/>
    <col min="8715" max="8715" width="8" style="24" bestFit="1" customWidth="1"/>
    <col min="8716" max="8718" width="5.375" style="24" customWidth="1"/>
    <col min="8719" max="8719" width="1.625" style="24" customWidth="1"/>
    <col min="8720" max="8722" width="5.375" style="24" customWidth="1"/>
    <col min="8723" max="8723" width="3.375" style="24" customWidth="1"/>
    <col min="8724" max="8724" width="5.5" style="24" bestFit="1" customWidth="1"/>
    <col min="8725" max="8962" width="8.875" style="24"/>
    <col min="8963" max="8963" width="18.625" style="24" customWidth="1"/>
    <col min="8964" max="8964" width="10.625" style="24" customWidth="1"/>
    <col min="8965" max="8965" width="4.5" style="24" customWidth="1"/>
    <col min="8966" max="8966" width="4.125" style="24" customWidth="1"/>
    <col min="8967" max="8967" width="6.875" style="24" customWidth="1"/>
    <col min="8968" max="8969" width="8.875" style="24"/>
    <col min="8970" max="8970" width="4.625" style="24" customWidth="1"/>
    <col min="8971" max="8971" width="8" style="24" bestFit="1" customWidth="1"/>
    <col min="8972" max="8974" width="5.375" style="24" customWidth="1"/>
    <col min="8975" max="8975" width="1.625" style="24" customWidth="1"/>
    <col min="8976" max="8978" width="5.375" style="24" customWidth="1"/>
    <col min="8979" max="8979" width="3.375" style="24" customWidth="1"/>
    <col min="8980" max="8980" width="5.5" style="24" bestFit="1" customWidth="1"/>
    <col min="8981" max="9218" width="8.875" style="24"/>
    <col min="9219" max="9219" width="18.625" style="24" customWidth="1"/>
    <col min="9220" max="9220" width="10.625" style="24" customWidth="1"/>
    <col min="9221" max="9221" width="4.5" style="24" customWidth="1"/>
    <col min="9222" max="9222" width="4.125" style="24" customWidth="1"/>
    <col min="9223" max="9223" width="6.875" style="24" customWidth="1"/>
    <col min="9224" max="9225" width="8.875" style="24"/>
    <col min="9226" max="9226" width="4.625" style="24" customWidth="1"/>
    <col min="9227" max="9227" width="8" style="24" bestFit="1" customWidth="1"/>
    <col min="9228" max="9230" width="5.375" style="24" customWidth="1"/>
    <col min="9231" max="9231" width="1.625" style="24" customWidth="1"/>
    <col min="9232" max="9234" width="5.375" style="24" customWidth="1"/>
    <col min="9235" max="9235" width="3.375" style="24" customWidth="1"/>
    <col min="9236" max="9236" width="5.5" style="24" bestFit="1" customWidth="1"/>
    <col min="9237" max="9474" width="8.875" style="24"/>
    <col min="9475" max="9475" width="18.625" style="24" customWidth="1"/>
    <col min="9476" max="9476" width="10.625" style="24" customWidth="1"/>
    <col min="9477" max="9477" width="4.5" style="24" customWidth="1"/>
    <col min="9478" max="9478" width="4.125" style="24" customWidth="1"/>
    <col min="9479" max="9479" width="6.875" style="24" customWidth="1"/>
    <col min="9480" max="9481" width="8.875" style="24"/>
    <col min="9482" max="9482" width="4.625" style="24" customWidth="1"/>
    <col min="9483" max="9483" width="8" style="24" bestFit="1" customWidth="1"/>
    <col min="9484" max="9486" width="5.375" style="24" customWidth="1"/>
    <col min="9487" max="9487" width="1.625" style="24" customWidth="1"/>
    <col min="9488" max="9490" width="5.375" style="24" customWidth="1"/>
    <col min="9491" max="9491" width="3.375" style="24" customWidth="1"/>
    <col min="9492" max="9492" width="5.5" style="24" bestFit="1" customWidth="1"/>
    <col min="9493" max="9730" width="8.875" style="24"/>
    <col min="9731" max="9731" width="18.625" style="24" customWidth="1"/>
    <col min="9732" max="9732" width="10.625" style="24" customWidth="1"/>
    <col min="9733" max="9733" width="4.5" style="24" customWidth="1"/>
    <col min="9734" max="9734" width="4.125" style="24" customWidth="1"/>
    <col min="9735" max="9735" width="6.875" style="24" customWidth="1"/>
    <col min="9736" max="9737" width="8.875" style="24"/>
    <col min="9738" max="9738" width="4.625" style="24" customWidth="1"/>
    <col min="9739" max="9739" width="8" style="24" bestFit="1" customWidth="1"/>
    <col min="9740" max="9742" width="5.375" style="24" customWidth="1"/>
    <col min="9743" max="9743" width="1.625" style="24" customWidth="1"/>
    <col min="9744" max="9746" width="5.375" style="24" customWidth="1"/>
    <col min="9747" max="9747" width="3.375" style="24" customWidth="1"/>
    <col min="9748" max="9748" width="5.5" style="24" bestFit="1" customWidth="1"/>
    <col min="9749" max="9986" width="8.875" style="24"/>
    <col min="9987" max="9987" width="18.625" style="24" customWidth="1"/>
    <col min="9988" max="9988" width="10.625" style="24" customWidth="1"/>
    <col min="9989" max="9989" width="4.5" style="24" customWidth="1"/>
    <col min="9990" max="9990" width="4.125" style="24" customWidth="1"/>
    <col min="9991" max="9991" width="6.875" style="24" customWidth="1"/>
    <col min="9992" max="9993" width="8.875" style="24"/>
    <col min="9994" max="9994" width="4.625" style="24" customWidth="1"/>
    <col min="9995" max="9995" width="8" style="24" bestFit="1" customWidth="1"/>
    <col min="9996" max="9998" width="5.375" style="24" customWidth="1"/>
    <col min="9999" max="9999" width="1.625" style="24" customWidth="1"/>
    <col min="10000" max="10002" width="5.375" style="24" customWidth="1"/>
    <col min="10003" max="10003" width="3.375" style="24" customWidth="1"/>
    <col min="10004" max="10004" width="5.5" style="24" bestFit="1" customWidth="1"/>
    <col min="10005" max="10242" width="8.875" style="24"/>
    <col min="10243" max="10243" width="18.625" style="24" customWidth="1"/>
    <col min="10244" max="10244" width="10.625" style="24" customWidth="1"/>
    <col min="10245" max="10245" width="4.5" style="24" customWidth="1"/>
    <col min="10246" max="10246" width="4.125" style="24" customWidth="1"/>
    <col min="10247" max="10247" width="6.875" style="24" customWidth="1"/>
    <col min="10248" max="10249" width="8.875" style="24"/>
    <col min="10250" max="10250" width="4.625" style="24" customWidth="1"/>
    <col min="10251" max="10251" width="8" style="24" bestFit="1" customWidth="1"/>
    <col min="10252" max="10254" width="5.375" style="24" customWidth="1"/>
    <col min="10255" max="10255" width="1.625" style="24" customWidth="1"/>
    <col min="10256" max="10258" width="5.375" style="24" customWidth="1"/>
    <col min="10259" max="10259" width="3.375" style="24" customWidth="1"/>
    <col min="10260" max="10260" width="5.5" style="24" bestFit="1" customWidth="1"/>
    <col min="10261" max="10498" width="8.875" style="24"/>
    <col min="10499" max="10499" width="18.625" style="24" customWidth="1"/>
    <col min="10500" max="10500" width="10.625" style="24" customWidth="1"/>
    <col min="10501" max="10501" width="4.5" style="24" customWidth="1"/>
    <col min="10502" max="10502" width="4.125" style="24" customWidth="1"/>
    <col min="10503" max="10503" width="6.875" style="24" customWidth="1"/>
    <col min="10504" max="10505" width="8.875" style="24"/>
    <col min="10506" max="10506" width="4.625" style="24" customWidth="1"/>
    <col min="10507" max="10507" width="8" style="24" bestFit="1" customWidth="1"/>
    <col min="10508" max="10510" width="5.375" style="24" customWidth="1"/>
    <col min="10511" max="10511" width="1.625" style="24" customWidth="1"/>
    <col min="10512" max="10514" width="5.375" style="24" customWidth="1"/>
    <col min="10515" max="10515" width="3.375" style="24" customWidth="1"/>
    <col min="10516" max="10516" width="5.5" style="24" bestFit="1" customWidth="1"/>
    <col min="10517" max="10754" width="8.875" style="24"/>
    <col min="10755" max="10755" width="18.625" style="24" customWidth="1"/>
    <col min="10756" max="10756" width="10.625" style="24" customWidth="1"/>
    <col min="10757" max="10757" width="4.5" style="24" customWidth="1"/>
    <col min="10758" max="10758" width="4.125" style="24" customWidth="1"/>
    <col min="10759" max="10759" width="6.875" style="24" customWidth="1"/>
    <col min="10760" max="10761" width="8.875" style="24"/>
    <col min="10762" max="10762" width="4.625" style="24" customWidth="1"/>
    <col min="10763" max="10763" width="8" style="24" bestFit="1" customWidth="1"/>
    <col min="10764" max="10766" width="5.375" style="24" customWidth="1"/>
    <col min="10767" max="10767" width="1.625" style="24" customWidth="1"/>
    <col min="10768" max="10770" width="5.375" style="24" customWidth="1"/>
    <col min="10771" max="10771" width="3.375" style="24" customWidth="1"/>
    <col min="10772" max="10772" width="5.5" style="24" bestFit="1" customWidth="1"/>
    <col min="10773" max="11010" width="8.875" style="24"/>
    <col min="11011" max="11011" width="18.625" style="24" customWidth="1"/>
    <col min="11012" max="11012" width="10.625" style="24" customWidth="1"/>
    <col min="11013" max="11013" width="4.5" style="24" customWidth="1"/>
    <col min="11014" max="11014" width="4.125" style="24" customWidth="1"/>
    <col min="11015" max="11015" width="6.875" style="24" customWidth="1"/>
    <col min="11016" max="11017" width="8.875" style="24"/>
    <col min="11018" max="11018" width="4.625" style="24" customWidth="1"/>
    <col min="11019" max="11019" width="8" style="24" bestFit="1" customWidth="1"/>
    <col min="11020" max="11022" width="5.375" style="24" customWidth="1"/>
    <col min="11023" max="11023" width="1.625" style="24" customWidth="1"/>
    <col min="11024" max="11026" width="5.375" style="24" customWidth="1"/>
    <col min="11027" max="11027" width="3.375" style="24" customWidth="1"/>
    <col min="11028" max="11028" width="5.5" style="24" bestFit="1" customWidth="1"/>
    <col min="11029" max="11266" width="8.875" style="24"/>
    <col min="11267" max="11267" width="18.625" style="24" customWidth="1"/>
    <col min="11268" max="11268" width="10.625" style="24" customWidth="1"/>
    <col min="11269" max="11269" width="4.5" style="24" customWidth="1"/>
    <col min="11270" max="11270" width="4.125" style="24" customWidth="1"/>
    <col min="11271" max="11271" width="6.875" style="24" customWidth="1"/>
    <col min="11272" max="11273" width="8.875" style="24"/>
    <col min="11274" max="11274" width="4.625" style="24" customWidth="1"/>
    <col min="11275" max="11275" width="8" style="24" bestFit="1" customWidth="1"/>
    <col min="11276" max="11278" width="5.375" style="24" customWidth="1"/>
    <col min="11279" max="11279" width="1.625" style="24" customWidth="1"/>
    <col min="11280" max="11282" width="5.375" style="24" customWidth="1"/>
    <col min="11283" max="11283" width="3.375" style="24" customWidth="1"/>
    <col min="11284" max="11284" width="5.5" style="24" bestFit="1" customWidth="1"/>
    <col min="11285" max="11522" width="8.875" style="24"/>
    <col min="11523" max="11523" width="18.625" style="24" customWidth="1"/>
    <col min="11524" max="11524" width="10.625" style="24" customWidth="1"/>
    <col min="11525" max="11525" width="4.5" style="24" customWidth="1"/>
    <col min="11526" max="11526" width="4.125" style="24" customWidth="1"/>
    <col min="11527" max="11527" width="6.875" style="24" customWidth="1"/>
    <col min="11528" max="11529" width="8.875" style="24"/>
    <col min="11530" max="11530" width="4.625" style="24" customWidth="1"/>
    <col min="11531" max="11531" width="8" style="24" bestFit="1" customWidth="1"/>
    <col min="11532" max="11534" width="5.375" style="24" customWidth="1"/>
    <col min="11535" max="11535" width="1.625" style="24" customWidth="1"/>
    <col min="11536" max="11538" width="5.375" style="24" customWidth="1"/>
    <col min="11539" max="11539" width="3.375" style="24" customWidth="1"/>
    <col min="11540" max="11540" width="5.5" style="24" bestFit="1" customWidth="1"/>
    <col min="11541" max="11778" width="8.875" style="24"/>
    <col min="11779" max="11779" width="18.625" style="24" customWidth="1"/>
    <col min="11780" max="11780" width="10.625" style="24" customWidth="1"/>
    <col min="11781" max="11781" width="4.5" style="24" customWidth="1"/>
    <col min="11782" max="11782" width="4.125" style="24" customWidth="1"/>
    <col min="11783" max="11783" width="6.875" style="24" customWidth="1"/>
    <col min="11784" max="11785" width="8.875" style="24"/>
    <col min="11786" max="11786" width="4.625" style="24" customWidth="1"/>
    <col min="11787" max="11787" width="8" style="24" bestFit="1" customWidth="1"/>
    <col min="11788" max="11790" width="5.375" style="24" customWidth="1"/>
    <col min="11791" max="11791" width="1.625" style="24" customWidth="1"/>
    <col min="11792" max="11794" width="5.375" style="24" customWidth="1"/>
    <col min="11795" max="11795" width="3.375" style="24" customWidth="1"/>
    <col min="11796" max="11796" width="5.5" style="24" bestFit="1" customWidth="1"/>
    <col min="11797" max="12034" width="8.875" style="24"/>
    <col min="12035" max="12035" width="18.625" style="24" customWidth="1"/>
    <col min="12036" max="12036" width="10.625" style="24" customWidth="1"/>
    <col min="12037" max="12037" width="4.5" style="24" customWidth="1"/>
    <col min="12038" max="12038" width="4.125" style="24" customWidth="1"/>
    <col min="12039" max="12039" width="6.875" style="24" customWidth="1"/>
    <col min="12040" max="12041" width="8.875" style="24"/>
    <col min="12042" max="12042" width="4.625" style="24" customWidth="1"/>
    <col min="12043" max="12043" width="8" style="24" bestFit="1" customWidth="1"/>
    <col min="12044" max="12046" width="5.375" style="24" customWidth="1"/>
    <col min="12047" max="12047" width="1.625" style="24" customWidth="1"/>
    <col min="12048" max="12050" width="5.375" style="24" customWidth="1"/>
    <col min="12051" max="12051" width="3.375" style="24" customWidth="1"/>
    <col min="12052" max="12052" width="5.5" style="24" bestFit="1" customWidth="1"/>
    <col min="12053" max="12290" width="8.875" style="24"/>
    <col min="12291" max="12291" width="18.625" style="24" customWidth="1"/>
    <col min="12292" max="12292" width="10.625" style="24" customWidth="1"/>
    <col min="12293" max="12293" width="4.5" style="24" customWidth="1"/>
    <col min="12294" max="12294" width="4.125" style="24" customWidth="1"/>
    <col min="12295" max="12295" width="6.875" style="24" customWidth="1"/>
    <col min="12296" max="12297" width="8.875" style="24"/>
    <col min="12298" max="12298" width="4.625" style="24" customWidth="1"/>
    <col min="12299" max="12299" width="8" style="24" bestFit="1" customWidth="1"/>
    <col min="12300" max="12302" width="5.375" style="24" customWidth="1"/>
    <col min="12303" max="12303" width="1.625" style="24" customWidth="1"/>
    <col min="12304" max="12306" width="5.375" style="24" customWidth="1"/>
    <col min="12307" max="12307" width="3.375" style="24" customWidth="1"/>
    <col min="12308" max="12308" width="5.5" style="24" bestFit="1" customWidth="1"/>
    <col min="12309" max="12546" width="8.875" style="24"/>
    <col min="12547" max="12547" width="18.625" style="24" customWidth="1"/>
    <col min="12548" max="12548" width="10.625" style="24" customWidth="1"/>
    <col min="12549" max="12549" width="4.5" style="24" customWidth="1"/>
    <col min="12550" max="12550" width="4.125" style="24" customWidth="1"/>
    <col min="12551" max="12551" width="6.875" style="24" customWidth="1"/>
    <col min="12552" max="12553" width="8.875" style="24"/>
    <col min="12554" max="12554" width="4.625" style="24" customWidth="1"/>
    <col min="12555" max="12555" width="8" style="24" bestFit="1" customWidth="1"/>
    <col min="12556" max="12558" width="5.375" style="24" customWidth="1"/>
    <col min="12559" max="12559" width="1.625" style="24" customWidth="1"/>
    <col min="12560" max="12562" width="5.375" style="24" customWidth="1"/>
    <col min="12563" max="12563" width="3.375" style="24" customWidth="1"/>
    <col min="12564" max="12564" width="5.5" style="24" bestFit="1" customWidth="1"/>
    <col min="12565" max="12802" width="8.875" style="24"/>
    <col min="12803" max="12803" width="18.625" style="24" customWidth="1"/>
    <col min="12804" max="12804" width="10.625" style="24" customWidth="1"/>
    <col min="12805" max="12805" width="4.5" style="24" customWidth="1"/>
    <col min="12806" max="12806" width="4.125" style="24" customWidth="1"/>
    <col min="12807" max="12807" width="6.875" style="24" customWidth="1"/>
    <col min="12808" max="12809" width="8.875" style="24"/>
    <col min="12810" max="12810" width="4.625" style="24" customWidth="1"/>
    <col min="12811" max="12811" width="8" style="24" bestFit="1" customWidth="1"/>
    <col min="12812" max="12814" width="5.375" style="24" customWidth="1"/>
    <col min="12815" max="12815" width="1.625" style="24" customWidth="1"/>
    <col min="12816" max="12818" width="5.375" style="24" customWidth="1"/>
    <col min="12819" max="12819" width="3.375" style="24" customWidth="1"/>
    <col min="12820" max="12820" width="5.5" style="24" bestFit="1" customWidth="1"/>
    <col min="12821" max="13058" width="8.875" style="24"/>
    <col min="13059" max="13059" width="18.625" style="24" customWidth="1"/>
    <col min="13060" max="13060" width="10.625" style="24" customWidth="1"/>
    <col min="13061" max="13061" width="4.5" style="24" customWidth="1"/>
    <col min="13062" max="13062" width="4.125" style="24" customWidth="1"/>
    <col min="13063" max="13063" width="6.875" style="24" customWidth="1"/>
    <col min="13064" max="13065" width="8.875" style="24"/>
    <col min="13066" max="13066" width="4.625" style="24" customWidth="1"/>
    <col min="13067" max="13067" width="8" style="24" bestFit="1" customWidth="1"/>
    <col min="13068" max="13070" width="5.375" style="24" customWidth="1"/>
    <col min="13071" max="13071" width="1.625" style="24" customWidth="1"/>
    <col min="13072" max="13074" width="5.375" style="24" customWidth="1"/>
    <col min="13075" max="13075" width="3.375" style="24" customWidth="1"/>
    <col min="13076" max="13076" width="5.5" style="24" bestFit="1" customWidth="1"/>
    <col min="13077" max="13314" width="8.875" style="24"/>
    <col min="13315" max="13315" width="18.625" style="24" customWidth="1"/>
    <col min="13316" max="13316" width="10.625" style="24" customWidth="1"/>
    <col min="13317" max="13317" width="4.5" style="24" customWidth="1"/>
    <col min="13318" max="13318" width="4.125" style="24" customWidth="1"/>
    <col min="13319" max="13319" width="6.875" style="24" customWidth="1"/>
    <col min="13320" max="13321" width="8.875" style="24"/>
    <col min="13322" max="13322" width="4.625" style="24" customWidth="1"/>
    <col min="13323" max="13323" width="8" style="24" bestFit="1" customWidth="1"/>
    <col min="13324" max="13326" width="5.375" style="24" customWidth="1"/>
    <col min="13327" max="13327" width="1.625" style="24" customWidth="1"/>
    <col min="13328" max="13330" width="5.375" style="24" customWidth="1"/>
    <col min="13331" max="13331" width="3.375" style="24" customWidth="1"/>
    <col min="13332" max="13332" width="5.5" style="24" bestFit="1" customWidth="1"/>
    <col min="13333" max="13570" width="8.875" style="24"/>
    <col min="13571" max="13571" width="18.625" style="24" customWidth="1"/>
    <col min="13572" max="13572" width="10.625" style="24" customWidth="1"/>
    <col min="13573" max="13573" width="4.5" style="24" customWidth="1"/>
    <col min="13574" max="13574" width="4.125" style="24" customWidth="1"/>
    <col min="13575" max="13575" width="6.875" style="24" customWidth="1"/>
    <col min="13576" max="13577" width="8.875" style="24"/>
    <col min="13578" max="13578" width="4.625" style="24" customWidth="1"/>
    <col min="13579" max="13579" width="8" style="24" bestFit="1" customWidth="1"/>
    <col min="13580" max="13582" width="5.375" style="24" customWidth="1"/>
    <col min="13583" max="13583" width="1.625" style="24" customWidth="1"/>
    <col min="13584" max="13586" width="5.375" style="24" customWidth="1"/>
    <col min="13587" max="13587" width="3.375" style="24" customWidth="1"/>
    <col min="13588" max="13588" width="5.5" style="24" bestFit="1" customWidth="1"/>
    <col min="13589" max="13826" width="8.875" style="24"/>
    <col min="13827" max="13827" width="18.625" style="24" customWidth="1"/>
    <col min="13828" max="13828" width="10.625" style="24" customWidth="1"/>
    <col min="13829" max="13829" width="4.5" style="24" customWidth="1"/>
    <col min="13830" max="13830" width="4.125" style="24" customWidth="1"/>
    <col min="13831" max="13831" width="6.875" style="24" customWidth="1"/>
    <col min="13832" max="13833" width="8.875" style="24"/>
    <col min="13834" max="13834" width="4.625" style="24" customWidth="1"/>
    <col min="13835" max="13835" width="8" style="24" bestFit="1" customWidth="1"/>
    <col min="13836" max="13838" width="5.375" style="24" customWidth="1"/>
    <col min="13839" max="13839" width="1.625" style="24" customWidth="1"/>
    <col min="13840" max="13842" width="5.375" style="24" customWidth="1"/>
    <col min="13843" max="13843" width="3.375" style="24" customWidth="1"/>
    <col min="13844" max="13844" width="5.5" style="24" bestFit="1" customWidth="1"/>
    <col min="13845" max="14082" width="8.875" style="24"/>
    <col min="14083" max="14083" width="18.625" style="24" customWidth="1"/>
    <col min="14084" max="14084" width="10.625" style="24" customWidth="1"/>
    <col min="14085" max="14085" width="4.5" style="24" customWidth="1"/>
    <col min="14086" max="14086" width="4.125" style="24" customWidth="1"/>
    <col min="14087" max="14087" width="6.875" style="24" customWidth="1"/>
    <col min="14088" max="14089" width="8.875" style="24"/>
    <col min="14090" max="14090" width="4.625" style="24" customWidth="1"/>
    <col min="14091" max="14091" width="8" style="24" bestFit="1" customWidth="1"/>
    <col min="14092" max="14094" width="5.375" style="24" customWidth="1"/>
    <col min="14095" max="14095" width="1.625" style="24" customWidth="1"/>
    <col min="14096" max="14098" width="5.375" style="24" customWidth="1"/>
    <col min="14099" max="14099" width="3.375" style="24" customWidth="1"/>
    <col min="14100" max="14100" width="5.5" style="24" bestFit="1" customWidth="1"/>
    <col min="14101" max="14338" width="8.875" style="24"/>
    <col min="14339" max="14339" width="18.625" style="24" customWidth="1"/>
    <col min="14340" max="14340" width="10.625" style="24" customWidth="1"/>
    <col min="14341" max="14341" width="4.5" style="24" customWidth="1"/>
    <col min="14342" max="14342" width="4.125" style="24" customWidth="1"/>
    <col min="14343" max="14343" width="6.875" style="24" customWidth="1"/>
    <col min="14344" max="14345" width="8.875" style="24"/>
    <col min="14346" max="14346" width="4.625" style="24" customWidth="1"/>
    <col min="14347" max="14347" width="8" style="24" bestFit="1" customWidth="1"/>
    <col min="14348" max="14350" width="5.375" style="24" customWidth="1"/>
    <col min="14351" max="14351" width="1.625" style="24" customWidth="1"/>
    <col min="14352" max="14354" width="5.375" style="24" customWidth="1"/>
    <col min="14355" max="14355" width="3.375" style="24" customWidth="1"/>
    <col min="14356" max="14356" width="5.5" style="24" bestFit="1" customWidth="1"/>
    <col min="14357" max="14594" width="8.875" style="24"/>
    <col min="14595" max="14595" width="18.625" style="24" customWidth="1"/>
    <col min="14596" max="14596" width="10.625" style="24" customWidth="1"/>
    <col min="14597" max="14597" width="4.5" style="24" customWidth="1"/>
    <col min="14598" max="14598" width="4.125" style="24" customWidth="1"/>
    <col min="14599" max="14599" width="6.875" style="24" customWidth="1"/>
    <col min="14600" max="14601" width="8.875" style="24"/>
    <col min="14602" max="14602" width="4.625" style="24" customWidth="1"/>
    <col min="14603" max="14603" width="8" style="24" bestFit="1" customWidth="1"/>
    <col min="14604" max="14606" width="5.375" style="24" customWidth="1"/>
    <col min="14607" max="14607" width="1.625" style="24" customWidth="1"/>
    <col min="14608" max="14610" width="5.375" style="24" customWidth="1"/>
    <col min="14611" max="14611" width="3.375" style="24" customWidth="1"/>
    <col min="14612" max="14612" width="5.5" style="24" bestFit="1" customWidth="1"/>
    <col min="14613" max="14850" width="8.875" style="24"/>
    <col min="14851" max="14851" width="18.625" style="24" customWidth="1"/>
    <col min="14852" max="14852" width="10.625" style="24" customWidth="1"/>
    <col min="14853" max="14853" width="4.5" style="24" customWidth="1"/>
    <col min="14854" max="14854" width="4.125" style="24" customWidth="1"/>
    <col min="14855" max="14855" width="6.875" style="24" customWidth="1"/>
    <col min="14856" max="14857" width="8.875" style="24"/>
    <col min="14858" max="14858" width="4.625" style="24" customWidth="1"/>
    <col min="14859" max="14859" width="8" style="24" bestFit="1" customWidth="1"/>
    <col min="14860" max="14862" width="5.375" style="24" customWidth="1"/>
    <col min="14863" max="14863" width="1.625" style="24" customWidth="1"/>
    <col min="14864" max="14866" width="5.375" style="24" customWidth="1"/>
    <col min="14867" max="14867" width="3.375" style="24" customWidth="1"/>
    <col min="14868" max="14868" width="5.5" style="24" bestFit="1" customWidth="1"/>
    <col min="14869" max="15106" width="8.875" style="24"/>
    <col min="15107" max="15107" width="18.625" style="24" customWidth="1"/>
    <col min="15108" max="15108" width="10.625" style="24" customWidth="1"/>
    <col min="15109" max="15109" width="4.5" style="24" customWidth="1"/>
    <col min="15110" max="15110" width="4.125" style="24" customWidth="1"/>
    <col min="15111" max="15111" width="6.875" style="24" customWidth="1"/>
    <col min="15112" max="15113" width="8.875" style="24"/>
    <col min="15114" max="15114" width="4.625" style="24" customWidth="1"/>
    <col min="15115" max="15115" width="8" style="24" bestFit="1" customWidth="1"/>
    <col min="15116" max="15118" width="5.375" style="24" customWidth="1"/>
    <col min="15119" max="15119" width="1.625" style="24" customWidth="1"/>
    <col min="15120" max="15122" width="5.375" style="24" customWidth="1"/>
    <col min="15123" max="15123" width="3.375" style="24" customWidth="1"/>
    <col min="15124" max="15124" width="5.5" style="24" bestFit="1" customWidth="1"/>
    <col min="15125" max="15362" width="8.875" style="24"/>
    <col min="15363" max="15363" width="18.625" style="24" customWidth="1"/>
    <col min="15364" max="15364" width="10.625" style="24" customWidth="1"/>
    <col min="15365" max="15365" width="4.5" style="24" customWidth="1"/>
    <col min="15366" max="15366" width="4.125" style="24" customWidth="1"/>
    <col min="15367" max="15367" width="6.875" style="24" customWidth="1"/>
    <col min="15368" max="15369" width="8.875" style="24"/>
    <col min="15370" max="15370" width="4.625" style="24" customWidth="1"/>
    <col min="15371" max="15371" width="8" style="24" bestFit="1" customWidth="1"/>
    <col min="15372" max="15374" width="5.375" style="24" customWidth="1"/>
    <col min="15375" max="15375" width="1.625" style="24" customWidth="1"/>
    <col min="15376" max="15378" width="5.375" style="24" customWidth="1"/>
    <col min="15379" max="15379" width="3.375" style="24" customWidth="1"/>
    <col min="15380" max="15380" width="5.5" style="24" bestFit="1" customWidth="1"/>
    <col min="15381" max="15618" width="8.875" style="24"/>
    <col min="15619" max="15619" width="18.625" style="24" customWidth="1"/>
    <col min="15620" max="15620" width="10.625" style="24" customWidth="1"/>
    <col min="15621" max="15621" width="4.5" style="24" customWidth="1"/>
    <col min="15622" max="15622" width="4.125" style="24" customWidth="1"/>
    <col min="15623" max="15623" width="6.875" style="24" customWidth="1"/>
    <col min="15624" max="15625" width="8.875" style="24"/>
    <col min="15626" max="15626" width="4.625" style="24" customWidth="1"/>
    <col min="15627" max="15627" width="8" style="24" bestFit="1" customWidth="1"/>
    <col min="15628" max="15630" width="5.375" style="24" customWidth="1"/>
    <col min="15631" max="15631" width="1.625" style="24" customWidth="1"/>
    <col min="15632" max="15634" width="5.375" style="24" customWidth="1"/>
    <col min="15635" max="15635" width="3.375" style="24" customWidth="1"/>
    <col min="15636" max="15636" width="5.5" style="24" bestFit="1" customWidth="1"/>
    <col min="15637" max="15874" width="8.875" style="24"/>
    <col min="15875" max="15875" width="18.625" style="24" customWidth="1"/>
    <col min="15876" max="15876" width="10.625" style="24" customWidth="1"/>
    <col min="15877" max="15877" width="4.5" style="24" customWidth="1"/>
    <col min="15878" max="15878" width="4.125" style="24" customWidth="1"/>
    <col min="15879" max="15879" width="6.875" style="24" customWidth="1"/>
    <col min="15880" max="15881" width="8.875" style="24"/>
    <col min="15882" max="15882" width="4.625" style="24" customWidth="1"/>
    <col min="15883" max="15883" width="8" style="24" bestFit="1" customWidth="1"/>
    <col min="15884" max="15886" width="5.375" style="24" customWidth="1"/>
    <col min="15887" max="15887" width="1.625" style="24" customWidth="1"/>
    <col min="15888" max="15890" width="5.375" style="24" customWidth="1"/>
    <col min="15891" max="15891" width="3.375" style="24" customWidth="1"/>
    <col min="15892" max="15892" width="5.5" style="24" bestFit="1" customWidth="1"/>
    <col min="15893" max="16130" width="8.875" style="24"/>
    <col min="16131" max="16131" width="18.625" style="24" customWidth="1"/>
    <col min="16132" max="16132" width="10.625" style="24" customWidth="1"/>
    <col min="16133" max="16133" width="4.5" style="24" customWidth="1"/>
    <col min="16134" max="16134" width="4.125" style="24" customWidth="1"/>
    <col min="16135" max="16135" width="6.875" style="24" customWidth="1"/>
    <col min="16136" max="16137" width="8.875" style="24"/>
    <col min="16138" max="16138" width="4.625" style="24" customWidth="1"/>
    <col min="16139" max="16139" width="8" style="24" bestFit="1" customWidth="1"/>
    <col min="16140" max="16142" width="5.375" style="24" customWidth="1"/>
    <col min="16143" max="16143" width="1.625" style="24" customWidth="1"/>
    <col min="16144" max="16146" width="5.375" style="24" customWidth="1"/>
    <col min="16147" max="16147" width="3.375" style="24" customWidth="1"/>
    <col min="16148" max="16148" width="5.5" style="24" bestFit="1" customWidth="1"/>
    <col min="16149" max="16384" width="8.875" style="24"/>
  </cols>
  <sheetData>
    <row r="2" spans="1:20">
      <c r="A2" s="23" t="s">
        <v>20</v>
      </c>
    </row>
    <row r="3" spans="1:20" ht="16.5" customHeight="1">
      <c r="B3" s="25" t="s">
        <v>21</v>
      </c>
      <c r="C3" s="150" t="s">
        <v>22</v>
      </c>
      <c r="D3" s="150"/>
      <c r="E3" s="150"/>
      <c r="F3" s="150"/>
      <c r="G3" s="150"/>
      <c r="H3" s="150"/>
      <c r="I3" s="150"/>
      <c r="J3" s="150"/>
      <c r="K3" s="150"/>
      <c r="L3" s="150"/>
      <c r="M3" s="150"/>
      <c r="N3" s="150"/>
    </row>
    <row r="4" spans="1:20" ht="16.5" customHeight="1">
      <c r="B4" s="102">
        <v>0</v>
      </c>
      <c r="C4" s="151" t="s">
        <v>23</v>
      </c>
      <c r="D4" s="151"/>
      <c r="E4" s="151"/>
      <c r="F4" s="151"/>
      <c r="G4" s="151"/>
      <c r="H4" s="151"/>
      <c r="I4" s="151"/>
      <c r="J4" s="151"/>
      <c r="K4" s="151"/>
      <c r="L4" s="151"/>
      <c r="M4" s="151"/>
      <c r="N4" s="151"/>
    </row>
    <row r="5" spans="1:20" ht="37.5" customHeight="1">
      <c r="B5" s="25">
        <v>-1</v>
      </c>
      <c r="C5" s="150" t="s">
        <v>24</v>
      </c>
      <c r="D5" s="150"/>
      <c r="E5" s="150"/>
      <c r="F5" s="150"/>
      <c r="G5" s="150"/>
      <c r="H5" s="150"/>
      <c r="I5" s="150"/>
      <c r="J5" s="150"/>
      <c r="K5" s="150"/>
      <c r="L5" s="150"/>
      <c r="M5" s="150"/>
      <c r="N5" s="150"/>
      <c r="O5" s="150"/>
      <c r="P5" s="150"/>
    </row>
    <row r="6" spans="1:20" ht="21" customHeight="1">
      <c r="A6" s="63"/>
      <c r="B6" s="25"/>
      <c r="C6" s="42"/>
      <c r="D6" s="42"/>
      <c r="E6" s="42"/>
      <c r="F6" s="42"/>
      <c r="G6" s="42"/>
      <c r="H6" s="42"/>
      <c r="I6" s="42"/>
      <c r="J6" s="42"/>
      <c r="K6" s="42"/>
      <c r="L6" s="42"/>
      <c r="M6" s="153" t="s">
        <v>25</v>
      </c>
      <c r="N6" s="153"/>
      <c r="Q6" s="153" t="s">
        <v>26</v>
      </c>
      <c r="R6" s="153"/>
    </row>
    <row r="7" spans="1:20" ht="16.350000000000001" customHeight="1">
      <c r="A7" s="88" t="s">
        <v>101</v>
      </c>
      <c r="B7" s="63"/>
      <c r="D7" s="88" t="s">
        <v>68</v>
      </c>
      <c r="K7" s="103"/>
      <c r="L7" s="103"/>
      <c r="M7" s="103"/>
      <c r="N7" s="103"/>
      <c r="O7" s="103"/>
      <c r="P7" s="103"/>
      <c r="Q7" s="103"/>
      <c r="R7" s="103"/>
      <c r="S7" s="103"/>
    </row>
    <row r="8" spans="1:20" ht="26.1" customHeight="1">
      <c r="B8" s="63"/>
      <c r="D8" s="124" t="s">
        <v>69</v>
      </c>
      <c r="I8" s="24" t="s">
        <v>102</v>
      </c>
      <c r="K8" s="26" t="s">
        <v>27</v>
      </c>
      <c r="L8" s="27" t="s">
        <v>28</v>
      </c>
      <c r="M8" s="27" t="s">
        <v>29</v>
      </c>
      <c r="N8" s="28" t="s">
        <v>30</v>
      </c>
      <c r="O8" s="104"/>
      <c r="P8" s="26" t="s">
        <v>28</v>
      </c>
      <c r="Q8" s="27" t="s">
        <v>29</v>
      </c>
      <c r="R8" s="28" t="s">
        <v>30</v>
      </c>
    </row>
    <row r="9" spans="1:20" ht="18.600000000000001" customHeight="1">
      <c r="A9" s="30" t="s">
        <v>67</v>
      </c>
      <c r="B9" s="93" t="s">
        <v>103</v>
      </c>
      <c r="C9" s="85"/>
      <c r="D9" s="125">
        <f ca="1">VLOOKUP(B9,K9:N21,2,FALSE)</f>
        <v>80.435270568300865</v>
      </c>
      <c r="E9" s="86" t="str">
        <f ca="1">_xlfn.FORMULATEXT(D9)</f>
        <v>=VLOOKUP(B9,K9:N21,2,FALSE)</v>
      </c>
      <c r="F9" s="87"/>
      <c r="G9" s="87"/>
      <c r="H9" s="87"/>
      <c r="I9" s="125"/>
      <c r="J9" s="68">
        <v>1</v>
      </c>
      <c r="K9" s="106" t="s">
        <v>31</v>
      </c>
      <c r="L9" s="107">
        <f ca="1">RAND()*40+60</f>
        <v>65.280946883791842</v>
      </c>
      <c r="M9" s="107">
        <f t="shared" ref="M9:N21" ca="1" si="0">RAND()*40+60</f>
        <v>92.255095224076257</v>
      </c>
      <c r="N9" s="108">
        <f t="shared" ca="1" si="0"/>
        <v>93.579972805987182</v>
      </c>
      <c r="O9" s="103"/>
      <c r="P9" s="109">
        <f ca="1">RAND()*40+60</f>
        <v>61.846766587334216</v>
      </c>
      <c r="Q9" s="107">
        <f t="shared" ref="Q9:R21" ca="1" si="1">RAND()*40+60</f>
        <v>69.249516765718624</v>
      </c>
      <c r="R9" s="108">
        <f t="shared" ca="1" si="1"/>
        <v>66.627903483375363</v>
      </c>
    </row>
    <row r="10" spans="1:20" s="68" customFormat="1" ht="24" customHeight="1">
      <c r="A10" s="30"/>
      <c r="B10" s="126"/>
      <c r="C10" s="127"/>
      <c r="D10" s="128" t="s">
        <v>70</v>
      </c>
      <c r="E10" s="129"/>
      <c r="J10" s="68">
        <v>2</v>
      </c>
      <c r="K10" s="130" t="s">
        <v>32</v>
      </c>
      <c r="L10" s="131">
        <f t="shared" ref="L10:L21" ca="1" si="2">RAND()*40+60</f>
        <v>61.956702497537449</v>
      </c>
      <c r="M10" s="131">
        <f t="shared" ca="1" si="0"/>
        <v>91.542164313371188</v>
      </c>
      <c r="N10" s="132">
        <f t="shared" ca="1" si="0"/>
        <v>60.227409863775939</v>
      </c>
      <c r="O10" s="127"/>
      <c r="P10" s="133">
        <f t="shared" ref="P10:P21" ca="1" si="3">RAND()*40+60</f>
        <v>63.953007825437808</v>
      </c>
      <c r="Q10" s="131">
        <f t="shared" ca="1" si="1"/>
        <v>83.701104033537845</v>
      </c>
      <c r="R10" s="132">
        <f t="shared" ca="1" si="1"/>
        <v>82.977041531929288</v>
      </c>
      <c r="T10" s="24"/>
    </row>
    <row r="11" spans="1:20">
      <c r="A11" s="84" t="str">
        <f>"用MATCH找到"&amp;B9&amp;"是在姓名欄第 "&amp;D11&amp;" 筆"</f>
        <v>用MATCH找到黃冠儒是在姓名欄第 8 筆</v>
      </c>
      <c r="D11" s="134">
        <f>MATCH(B9,K9:K21,0)</f>
        <v>8</v>
      </c>
      <c r="E11" s="129" t="str">
        <f ca="1">_xlfn.FORMULATEXT(D11)</f>
        <v>=MATCH(B9,K9:K21,0)</v>
      </c>
      <c r="I11" s="134"/>
      <c r="J11" s="68">
        <v>3</v>
      </c>
      <c r="K11" s="106" t="s">
        <v>33</v>
      </c>
      <c r="L11" s="107">
        <f t="shared" ca="1" si="2"/>
        <v>90.763936196318738</v>
      </c>
      <c r="M11" s="107">
        <f t="shared" ca="1" si="0"/>
        <v>62.610587356400259</v>
      </c>
      <c r="N11" s="108">
        <f t="shared" ca="1" si="0"/>
        <v>81.564409610696245</v>
      </c>
      <c r="O11" s="103"/>
      <c r="P11" s="109">
        <f t="shared" ca="1" si="3"/>
        <v>87.635153135798447</v>
      </c>
      <c r="Q11" s="107">
        <f t="shared" ca="1" si="1"/>
        <v>92.06190307055445</v>
      </c>
      <c r="R11" s="108">
        <f t="shared" ca="1" si="1"/>
        <v>78.032319228904868</v>
      </c>
    </row>
    <row r="12" spans="1:20">
      <c r="A12" s="84"/>
      <c r="C12" s="103"/>
      <c r="D12" s="134">
        <f ca="1">INDEX(L9:L21,D11)</f>
        <v>80.435270568300865</v>
      </c>
      <c r="E12" s="129" t="str">
        <f ca="1">_xlfn.FORMULATEXT(D12)</f>
        <v>=INDEX(L9:L21,D11)</v>
      </c>
      <c r="I12" s="134"/>
      <c r="J12" s="68">
        <v>4</v>
      </c>
      <c r="K12" s="106" t="s">
        <v>34</v>
      </c>
      <c r="L12" s="107">
        <f t="shared" ca="1" si="2"/>
        <v>77.836029262949182</v>
      </c>
      <c r="M12" s="107">
        <f t="shared" ca="1" si="0"/>
        <v>68.969083744296839</v>
      </c>
      <c r="N12" s="108">
        <f t="shared" ca="1" si="0"/>
        <v>71.290374482449778</v>
      </c>
      <c r="O12" s="103"/>
      <c r="P12" s="109">
        <f t="shared" ca="1" si="3"/>
        <v>83.538011000253164</v>
      </c>
      <c r="Q12" s="107">
        <f t="shared" ca="1" si="1"/>
        <v>73.45517867348039</v>
      </c>
      <c r="R12" s="108">
        <f t="shared" ca="1" si="1"/>
        <v>94.925423512496181</v>
      </c>
    </row>
    <row r="13" spans="1:20" ht="20.100000000000001" customHeight="1">
      <c r="A13" s="135" t="s">
        <v>82</v>
      </c>
      <c r="B13" s="68"/>
      <c r="D13" s="136">
        <f ca="1">INDEX(L9:L21,MATCH(B9,K9:K21,0))</f>
        <v>80.435270568300865</v>
      </c>
      <c r="E13" s="137" t="str">
        <f ca="1">_xlfn.FORMULATEXT(D13)</f>
        <v>=INDEX(L9:L21,MATCH(B9,K9:K21,0))</v>
      </c>
      <c r="F13" s="68"/>
      <c r="G13" s="68"/>
      <c r="H13" s="68"/>
      <c r="I13" s="68"/>
      <c r="J13" s="68">
        <v>5</v>
      </c>
      <c r="K13" s="106" t="s">
        <v>35</v>
      </c>
      <c r="L13" s="107">
        <f t="shared" ca="1" si="2"/>
        <v>90.185543101888086</v>
      </c>
      <c r="M13" s="107">
        <f t="shared" ca="1" si="0"/>
        <v>72.512432670412323</v>
      </c>
      <c r="N13" s="108">
        <f t="shared" ca="1" si="0"/>
        <v>68.436637194254757</v>
      </c>
      <c r="O13" s="103"/>
      <c r="P13" s="109">
        <f t="shared" ca="1" si="3"/>
        <v>76.510902471000264</v>
      </c>
      <c r="Q13" s="107">
        <f t="shared" ca="1" si="1"/>
        <v>66.412248012881548</v>
      </c>
      <c r="R13" s="108">
        <f t="shared" ca="1" si="1"/>
        <v>93.500287215569017</v>
      </c>
    </row>
    <row r="14" spans="1:20">
      <c r="A14" s="101"/>
      <c r="B14" s="68"/>
      <c r="D14" s="136"/>
      <c r="E14" s="137"/>
      <c r="F14" s="68"/>
      <c r="G14" s="68"/>
      <c r="H14" s="68"/>
      <c r="I14" s="68"/>
      <c r="J14" s="68">
        <v>6</v>
      </c>
      <c r="K14" s="106" t="s">
        <v>36</v>
      </c>
      <c r="L14" s="107">
        <f t="shared" ca="1" si="2"/>
        <v>96.748764095748754</v>
      </c>
      <c r="M14" s="107">
        <f t="shared" ca="1" si="0"/>
        <v>90.590435200367921</v>
      </c>
      <c r="N14" s="108">
        <f t="shared" ca="1" si="0"/>
        <v>87.684105352772349</v>
      </c>
      <c r="O14" s="103"/>
      <c r="P14" s="109">
        <f t="shared" ca="1" si="3"/>
        <v>63.074358081382911</v>
      </c>
      <c r="Q14" s="107">
        <f t="shared" ca="1" si="1"/>
        <v>97.704851407277033</v>
      </c>
      <c r="R14" s="108">
        <f t="shared" ca="1" si="1"/>
        <v>61.859709071196605</v>
      </c>
    </row>
    <row r="15" spans="1:20">
      <c r="A15" s="92" t="s">
        <v>104</v>
      </c>
      <c r="B15" s="91"/>
      <c r="C15" s="91"/>
      <c r="D15" s="92"/>
      <c r="E15" s="91"/>
      <c r="F15" s="91"/>
      <c r="G15" s="91"/>
      <c r="H15" s="91"/>
      <c r="I15" s="68"/>
      <c r="J15" s="68">
        <v>7</v>
      </c>
      <c r="K15" s="106" t="s">
        <v>37</v>
      </c>
      <c r="L15" s="107">
        <f t="shared" ca="1" si="2"/>
        <v>96.115117693867944</v>
      </c>
      <c r="M15" s="107">
        <f t="shared" ca="1" si="0"/>
        <v>83.822153136831702</v>
      </c>
      <c r="N15" s="108">
        <f t="shared" ca="1" si="0"/>
        <v>82.397867886742674</v>
      </c>
      <c r="O15" s="103"/>
      <c r="P15" s="109">
        <f t="shared" ca="1" si="3"/>
        <v>81.590079404016876</v>
      </c>
      <c r="Q15" s="107">
        <f t="shared" ca="1" si="1"/>
        <v>86.505740357514014</v>
      </c>
      <c r="R15" s="108">
        <f t="shared" ca="1" si="1"/>
        <v>67.833797417530889</v>
      </c>
    </row>
    <row r="16" spans="1:20">
      <c r="A16" s="68"/>
      <c r="B16" s="68"/>
      <c r="C16" s="68"/>
      <c r="D16" s="89" t="s">
        <v>69</v>
      </c>
      <c r="E16" s="68"/>
      <c r="F16" s="68"/>
      <c r="G16" s="68"/>
      <c r="H16" s="68"/>
      <c r="I16" s="68"/>
      <c r="J16" s="68">
        <v>8</v>
      </c>
      <c r="K16" s="106" t="s">
        <v>38</v>
      </c>
      <c r="L16" s="107">
        <f t="shared" ca="1" si="2"/>
        <v>80.435270568300865</v>
      </c>
      <c r="M16" s="107">
        <f t="shared" ca="1" si="0"/>
        <v>99.63479929950114</v>
      </c>
      <c r="N16" s="108">
        <f t="shared" ca="1" si="0"/>
        <v>95.338422224667539</v>
      </c>
      <c r="O16" s="103"/>
      <c r="P16" s="109">
        <f t="shared" ca="1" si="3"/>
        <v>90.56328803487051</v>
      </c>
      <c r="Q16" s="107">
        <f t="shared" ca="1" si="1"/>
        <v>74.477506721218049</v>
      </c>
      <c r="R16" s="108">
        <f t="shared" ca="1" si="1"/>
        <v>73.742650946558342</v>
      </c>
    </row>
    <row r="17" spans="1:20">
      <c r="A17" s="138" t="s">
        <v>105</v>
      </c>
      <c r="B17" s="76" t="s">
        <v>91</v>
      </c>
      <c r="C17" s="103"/>
      <c r="D17" s="125">
        <f ca="1">HLOOKUP(B17,L8:N21,D11+1,FALSE)</f>
        <v>99.63479929950114</v>
      </c>
      <c r="E17" s="24" t="str">
        <f ca="1">_xlfn.FORMULATEXT(D17)</f>
        <v>=HLOOKUP(B17,L8:N21,D11+1,FALSE)</v>
      </c>
      <c r="I17" s="125"/>
      <c r="J17" s="68">
        <v>9</v>
      </c>
      <c r="K17" s="106" t="s">
        <v>39</v>
      </c>
      <c r="L17" s="107">
        <f t="shared" ca="1" si="2"/>
        <v>82.342064418721534</v>
      </c>
      <c r="M17" s="107">
        <f t="shared" ca="1" si="0"/>
        <v>61.976486095292614</v>
      </c>
      <c r="N17" s="108">
        <f t="shared" ca="1" si="0"/>
        <v>73.313307930928545</v>
      </c>
      <c r="O17" s="103"/>
      <c r="P17" s="109">
        <f t="shared" ca="1" si="3"/>
        <v>66.048604234205996</v>
      </c>
      <c r="Q17" s="107">
        <f t="shared" ca="1" si="1"/>
        <v>69.936975265277823</v>
      </c>
      <c r="R17" s="108">
        <f t="shared" ca="1" si="1"/>
        <v>90.260864516144068</v>
      </c>
    </row>
    <row r="18" spans="1:20">
      <c r="C18" s="103"/>
      <c r="D18" s="139"/>
      <c r="J18" s="68">
        <v>10</v>
      </c>
      <c r="K18" s="106" t="s">
        <v>40</v>
      </c>
      <c r="L18" s="107">
        <f t="shared" ca="1" si="2"/>
        <v>95.022230864704341</v>
      </c>
      <c r="M18" s="107">
        <f t="shared" ca="1" si="0"/>
        <v>81.942336414692477</v>
      </c>
      <c r="N18" s="108">
        <f t="shared" ca="1" si="0"/>
        <v>87.779089891459492</v>
      </c>
      <c r="O18" s="103"/>
      <c r="P18" s="109">
        <f t="shared" ca="1" si="3"/>
        <v>64.233992421840327</v>
      </c>
      <c r="Q18" s="107">
        <f t="shared" ca="1" si="1"/>
        <v>93.084874386903621</v>
      </c>
      <c r="R18" s="108">
        <f t="shared" ca="1" si="1"/>
        <v>73.878412739545453</v>
      </c>
    </row>
    <row r="19" spans="1:20">
      <c r="A19" s="140"/>
      <c r="D19" s="141" t="s">
        <v>70</v>
      </c>
      <c r="J19" s="68">
        <v>11</v>
      </c>
      <c r="K19" s="106" t="s">
        <v>41</v>
      </c>
      <c r="L19" s="107">
        <f t="shared" ca="1" si="2"/>
        <v>80.196607374750357</v>
      </c>
      <c r="M19" s="107">
        <f t="shared" ca="1" si="0"/>
        <v>99.265444873342858</v>
      </c>
      <c r="N19" s="108">
        <f t="shared" ca="1" si="0"/>
        <v>93.519585981028698</v>
      </c>
      <c r="O19" s="103"/>
      <c r="P19" s="109">
        <f t="shared" ca="1" si="3"/>
        <v>67.241386496863456</v>
      </c>
      <c r="Q19" s="107">
        <f t="shared" ca="1" si="1"/>
        <v>65.989098349502768</v>
      </c>
      <c r="R19" s="108">
        <f t="shared" ca="1" si="1"/>
        <v>76.116069299933372</v>
      </c>
    </row>
    <row r="20" spans="1:20">
      <c r="B20" s="88"/>
      <c r="D20" s="142">
        <f>MATCH(B17,L8:N8,0)</f>
        <v>2</v>
      </c>
      <c r="E20" s="129" t="str">
        <f ca="1">_xlfn.FORMULATEXT(D20)</f>
        <v>=MATCH(B17,L8:N8,0)</v>
      </c>
      <c r="I20" s="134"/>
      <c r="J20" s="68">
        <v>12</v>
      </c>
      <c r="K20" s="106" t="s">
        <v>42</v>
      </c>
      <c r="L20" s="107">
        <f t="shared" ca="1" si="2"/>
        <v>76.14896290913498</v>
      </c>
      <c r="M20" s="107">
        <f t="shared" ca="1" si="0"/>
        <v>85.578884112131902</v>
      </c>
      <c r="N20" s="108">
        <f t="shared" ca="1" si="0"/>
        <v>77.536265887451123</v>
      </c>
      <c r="O20" s="103"/>
      <c r="P20" s="109">
        <f t="shared" ca="1" si="3"/>
        <v>71.016611765354412</v>
      </c>
      <c r="Q20" s="107">
        <f t="shared" ca="1" si="1"/>
        <v>96.738264265724837</v>
      </c>
      <c r="R20" s="108">
        <f t="shared" ca="1" si="1"/>
        <v>75.912666781023631</v>
      </c>
    </row>
    <row r="21" spans="1:20">
      <c r="B21" s="77" t="str">
        <f>B9</f>
        <v>黃冠儒</v>
      </c>
      <c r="C21" s="78" t="str">
        <f>B17</f>
        <v>英文</v>
      </c>
      <c r="D21" s="62">
        <f ca="1">INDEX(L9:N21,D11,D20)</f>
        <v>99.63479929950114</v>
      </c>
      <c r="E21" s="129" t="str">
        <f ca="1">_xlfn.FORMULATEXT(D21)</f>
        <v>=INDEX(L9:N21,D11,D20)</v>
      </c>
      <c r="I21" s="134"/>
      <c r="J21" s="68">
        <v>13</v>
      </c>
      <c r="K21" s="110" t="s">
        <v>43</v>
      </c>
      <c r="L21" s="111">
        <f t="shared" ca="1" si="2"/>
        <v>86.915943237320477</v>
      </c>
      <c r="M21" s="111">
        <f t="shared" ca="1" si="0"/>
        <v>84.195060072797162</v>
      </c>
      <c r="N21" s="112">
        <f t="shared" ca="1" si="0"/>
        <v>97.371012248971113</v>
      </c>
      <c r="O21" s="103"/>
      <c r="P21" s="113">
        <f t="shared" ca="1" si="3"/>
        <v>86.470893344282644</v>
      </c>
      <c r="Q21" s="111">
        <f t="shared" ca="1" si="1"/>
        <v>67.763671476227358</v>
      </c>
      <c r="R21" s="112">
        <f t="shared" ca="1" si="1"/>
        <v>67.814253142090521</v>
      </c>
    </row>
    <row r="22" spans="1:20">
      <c r="B22" s="64"/>
      <c r="C22" s="103"/>
      <c r="D22" s="143"/>
      <c r="J22" s="68"/>
    </row>
    <row r="23" spans="1:20" ht="19.5">
      <c r="A23" s="94" t="s">
        <v>71</v>
      </c>
      <c r="B23" s="75"/>
      <c r="C23" s="75"/>
      <c r="D23" s="75"/>
      <c r="E23" s="75"/>
      <c r="F23" s="75"/>
      <c r="G23" s="75"/>
      <c r="H23" s="75"/>
      <c r="K23" s="105" t="s">
        <v>86</v>
      </c>
    </row>
    <row r="24" spans="1:20">
      <c r="J24" s="144" t="s">
        <v>106</v>
      </c>
      <c r="K24" s="145" t="s">
        <v>107</v>
      </c>
      <c r="P24" s="144" t="s">
        <v>106</v>
      </c>
      <c r="Q24" s="24" t="s">
        <v>108</v>
      </c>
    </row>
    <row r="25" spans="1:20" ht="20.25" customHeight="1">
      <c r="A25" s="65" t="s">
        <v>62</v>
      </c>
      <c r="C25" s="55">
        <v>2</v>
      </c>
      <c r="D25" s="40">
        <f ca="1">INDEX((L9:N21,P9:R21),D11,D20,C25)</f>
        <v>74.477506721218049</v>
      </c>
      <c r="L25" s="93" t="s">
        <v>103</v>
      </c>
      <c r="Q25" s="24" t="s">
        <v>109</v>
      </c>
    </row>
    <row r="26" spans="1:20">
      <c r="K26" s="24" t="str">
        <f>"使用 MATCH 找到"&amp;L25</f>
        <v>使用 MATCH 找到黃冠儒</v>
      </c>
      <c r="P26" s="144" t="s">
        <v>106</v>
      </c>
      <c r="Q26" s="146" t="s">
        <v>110</v>
      </c>
    </row>
    <row r="27" spans="1:20">
      <c r="A27" s="74"/>
      <c r="B27" s="74"/>
      <c r="C27" s="74"/>
      <c r="D27" s="74"/>
      <c r="E27" s="74"/>
      <c r="F27" s="74"/>
      <c r="G27" s="74"/>
      <c r="H27" s="74"/>
      <c r="K27" s="24" t="s">
        <v>111</v>
      </c>
      <c r="M27" s="147">
        <f>MATCH(L25,K9:K21,0)</f>
        <v>8</v>
      </c>
    </row>
    <row r="28" spans="1:20">
      <c r="A28" s="65" t="s">
        <v>61</v>
      </c>
      <c r="C28" s="41">
        <v>1</v>
      </c>
      <c r="E28" s="79" t="s">
        <v>59</v>
      </c>
      <c r="F28" s="80"/>
      <c r="T28" s="148">
        <v>6</v>
      </c>
    </row>
    <row r="29" spans="1:20">
      <c r="D29" s="149"/>
      <c r="E29" s="79" t="s">
        <v>60</v>
      </c>
      <c r="F29" s="80"/>
    </row>
  </sheetData>
  <mergeCells count="5">
    <mergeCell ref="C3:N3"/>
    <mergeCell ref="C4:N4"/>
    <mergeCell ref="C5:P5"/>
    <mergeCell ref="M6:N6"/>
    <mergeCell ref="Q6:R6"/>
  </mergeCells>
  <phoneticPr fontId="1" type="noConversion"/>
  <conditionalFormatting sqref="C25">
    <cfRule type="cellIs" dxfId="20" priority="3" operator="equal">
      <formula>1</formula>
    </cfRule>
  </conditionalFormatting>
  <conditionalFormatting sqref="M6">
    <cfRule type="expression" dxfId="19" priority="2">
      <formula>$C$25=1</formula>
    </cfRule>
  </conditionalFormatting>
  <conditionalFormatting sqref="Q6">
    <cfRule type="expression" dxfId="18" priority="1">
      <formula>$C$25=2</formula>
    </cfRule>
  </conditionalFormatting>
  <conditionalFormatting sqref="P9:R21 K9:N21">
    <cfRule type="expression" dxfId="17" priority="4">
      <formula>ROW()=8+$D$11</formula>
    </cfRule>
  </conditionalFormatting>
  <conditionalFormatting sqref="L8:N21 P8:R21">
    <cfRule type="expression" dxfId="16" priority="5">
      <formula>AND(COLUMN()=(IF($C$25=1,9,13)+$D$20),(ROW()=8+$D$11))</formula>
    </cfRule>
    <cfRule type="expression" dxfId="15" priority="6">
      <formula>COLUMN()=IF($C$25=1,9,13)+$D$20</formula>
    </cfRule>
  </conditionalFormatting>
  <dataValidations count="2">
    <dataValidation type="list" allowBlank="1" showInputMessage="1" showErrorMessage="1" sqref="B9 L25" xr:uid="{119EA74E-669C-4ADD-BDDC-B1DC54677617}">
      <formula1>$K$9:$K$21</formula1>
    </dataValidation>
    <dataValidation type="list" allowBlank="1" showInputMessage="1" showErrorMessage="1" sqref="B17 WVL983051 WLP983051 WBT983051 VRX983051 VIB983051 UYF983051 UOJ983051 UEN983051 TUR983051 TKV983051 TAZ983051 SRD983051 SHH983051 RXL983051 RNP983051 RDT983051 QTX983051 QKB983051 QAF983051 PQJ983051 PGN983051 OWR983051 OMV983051 OCZ983051 NTD983051 NJH983051 MZL983051 MPP983051 MFT983051 LVX983051 LMB983051 LCF983051 KSJ983051 KIN983051 JYR983051 JOV983051 JEZ983051 IVD983051 ILH983051 IBL983051 HRP983051 HHT983051 GXX983051 GOB983051 GEF983051 FUJ983051 FKN983051 FAR983051 EQV983051 EGZ983051 DXD983051 DNH983051 DDL983051 CTP983051 CJT983051 BZX983051 BQB983051 BGF983051 AWJ983051 AMN983051 ACR983051 SV983051 IZ983051 B983058 WVL917515 WLP917515 WBT917515 VRX917515 VIB917515 UYF917515 UOJ917515 UEN917515 TUR917515 TKV917515 TAZ917515 SRD917515 SHH917515 RXL917515 RNP917515 RDT917515 QTX917515 QKB917515 QAF917515 PQJ917515 PGN917515 OWR917515 OMV917515 OCZ917515 NTD917515 NJH917515 MZL917515 MPP917515 MFT917515 LVX917515 LMB917515 LCF917515 KSJ917515 KIN917515 JYR917515 JOV917515 JEZ917515 IVD917515 ILH917515 IBL917515 HRP917515 HHT917515 GXX917515 GOB917515 GEF917515 FUJ917515 FKN917515 FAR917515 EQV917515 EGZ917515 DXD917515 DNH917515 DDL917515 CTP917515 CJT917515 BZX917515 BQB917515 BGF917515 AWJ917515 AMN917515 ACR917515 SV917515 IZ917515 B917522 WVL851979 WLP851979 WBT851979 VRX851979 VIB851979 UYF851979 UOJ851979 UEN851979 TUR851979 TKV851979 TAZ851979 SRD851979 SHH851979 RXL851979 RNP851979 RDT851979 QTX851979 QKB851979 QAF851979 PQJ851979 PGN851979 OWR851979 OMV851979 OCZ851979 NTD851979 NJH851979 MZL851979 MPP851979 MFT851979 LVX851979 LMB851979 LCF851979 KSJ851979 KIN851979 JYR851979 JOV851979 JEZ851979 IVD851979 ILH851979 IBL851979 HRP851979 HHT851979 GXX851979 GOB851979 GEF851979 FUJ851979 FKN851979 FAR851979 EQV851979 EGZ851979 DXD851979 DNH851979 DDL851979 CTP851979 CJT851979 BZX851979 BQB851979 BGF851979 AWJ851979 AMN851979 ACR851979 SV851979 IZ851979 B851986 WVL786443 WLP786443 WBT786443 VRX786443 VIB786443 UYF786443 UOJ786443 UEN786443 TUR786443 TKV786443 TAZ786443 SRD786443 SHH786443 RXL786443 RNP786443 RDT786443 QTX786443 QKB786443 QAF786443 PQJ786443 PGN786443 OWR786443 OMV786443 OCZ786443 NTD786443 NJH786443 MZL786443 MPP786443 MFT786443 LVX786443 LMB786443 LCF786443 KSJ786443 KIN786443 JYR786443 JOV786443 JEZ786443 IVD786443 ILH786443 IBL786443 HRP786443 HHT786443 GXX786443 GOB786443 GEF786443 FUJ786443 FKN786443 FAR786443 EQV786443 EGZ786443 DXD786443 DNH786443 DDL786443 CTP786443 CJT786443 BZX786443 BQB786443 BGF786443 AWJ786443 AMN786443 ACR786443 SV786443 IZ786443 B786450 WVL720907 WLP720907 WBT720907 VRX720907 VIB720907 UYF720907 UOJ720907 UEN720907 TUR720907 TKV720907 TAZ720907 SRD720907 SHH720907 RXL720907 RNP720907 RDT720907 QTX720907 QKB720907 QAF720907 PQJ720907 PGN720907 OWR720907 OMV720907 OCZ720907 NTD720907 NJH720907 MZL720907 MPP720907 MFT720907 LVX720907 LMB720907 LCF720907 KSJ720907 KIN720907 JYR720907 JOV720907 JEZ720907 IVD720907 ILH720907 IBL720907 HRP720907 HHT720907 GXX720907 GOB720907 GEF720907 FUJ720907 FKN720907 FAR720907 EQV720907 EGZ720907 DXD720907 DNH720907 DDL720907 CTP720907 CJT720907 BZX720907 BQB720907 BGF720907 AWJ720907 AMN720907 ACR720907 SV720907 IZ720907 B720914 WVL655371 WLP655371 WBT655371 VRX655371 VIB655371 UYF655371 UOJ655371 UEN655371 TUR655371 TKV655371 TAZ655371 SRD655371 SHH655371 RXL655371 RNP655371 RDT655371 QTX655371 QKB655371 QAF655371 PQJ655371 PGN655371 OWR655371 OMV655371 OCZ655371 NTD655371 NJH655371 MZL655371 MPP655371 MFT655371 LVX655371 LMB655371 LCF655371 KSJ655371 KIN655371 JYR655371 JOV655371 JEZ655371 IVD655371 ILH655371 IBL655371 HRP655371 HHT655371 GXX655371 GOB655371 GEF655371 FUJ655371 FKN655371 FAR655371 EQV655371 EGZ655371 DXD655371 DNH655371 DDL655371 CTP655371 CJT655371 BZX655371 BQB655371 BGF655371 AWJ655371 AMN655371 ACR655371 SV655371 IZ655371 B655378 WVL589835 WLP589835 WBT589835 VRX589835 VIB589835 UYF589835 UOJ589835 UEN589835 TUR589835 TKV589835 TAZ589835 SRD589835 SHH589835 RXL589835 RNP589835 RDT589835 QTX589835 QKB589835 QAF589835 PQJ589835 PGN589835 OWR589835 OMV589835 OCZ589835 NTD589835 NJH589835 MZL589835 MPP589835 MFT589835 LVX589835 LMB589835 LCF589835 KSJ589835 KIN589835 JYR589835 JOV589835 JEZ589835 IVD589835 ILH589835 IBL589835 HRP589835 HHT589835 GXX589835 GOB589835 GEF589835 FUJ589835 FKN589835 FAR589835 EQV589835 EGZ589835 DXD589835 DNH589835 DDL589835 CTP589835 CJT589835 BZX589835 BQB589835 BGF589835 AWJ589835 AMN589835 ACR589835 SV589835 IZ589835 B589842 WVL524299 WLP524299 WBT524299 VRX524299 VIB524299 UYF524299 UOJ524299 UEN524299 TUR524299 TKV524299 TAZ524299 SRD524299 SHH524299 RXL524299 RNP524299 RDT524299 QTX524299 QKB524299 QAF524299 PQJ524299 PGN524299 OWR524299 OMV524299 OCZ524299 NTD524299 NJH524299 MZL524299 MPP524299 MFT524299 LVX524299 LMB524299 LCF524299 KSJ524299 KIN524299 JYR524299 JOV524299 JEZ524299 IVD524299 ILH524299 IBL524299 HRP524299 HHT524299 GXX524299 GOB524299 GEF524299 FUJ524299 FKN524299 FAR524299 EQV524299 EGZ524299 DXD524299 DNH524299 DDL524299 CTP524299 CJT524299 BZX524299 BQB524299 BGF524299 AWJ524299 AMN524299 ACR524299 SV524299 IZ524299 B524306 WVL458763 WLP458763 WBT458763 VRX458763 VIB458763 UYF458763 UOJ458763 UEN458763 TUR458763 TKV458763 TAZ458763 SRD458763 SHH458763 RXL458763 RNP458763 RDT458763 QTX458763 QKB458763 QAF458763 PQJ458763 PGN458763 OWR458763 OMV458763 OCZ458763 NTD458763 NJH458763 MZL458763 MPP458763 MFT458763 LVX458763 LMB458763 LCF458763 KSJ458763 KIN458763 JYR458763 JOV458763 JEZ458763 IVD458763 ILH458763 IBL458763 HRP458763 HHT458763 GXX458763 GOB458763 GEF458763 FUJ458763 FKN458763 FAR458763 EQV458763 EGZ458763 DXD458763 DNH458763 DDL458763 CTP458763 CJT458763 BZX458763 BQB458763 BGF458763 AWJ458763 AMN458763 ACR458763 SV458763 IZ458763 B458770 WVL393227 WLP393227 WBT393227 VRX393227 VIB393227 UYF393227 UOJ393227 UEN393227 TUR393227 TKV393227 TAZ393227 SRD393227 SHH393227 RXL393227 RNP393227 RDT393227 QTX393227 QKB393227 QAF393227 PQJ393227 PGN393227 OWR393227 OMV393227 OCZ393227 NTD393227 NJH393227 MZL393227 MPP393227 MFT393227 LVX393227 LMB393227 LCF393227 KSJ393227 KIN393227 JYR393227 JOV393227 JEZ393227 IVD393227 ILH393227 IBL393227 HRP393227 HHT393227 GXX393227 GOB393227 GEF393227 FUJ393227 FKN393227 FAR393227 EQV393227 EGZ393227 DXD393227 DNH393227 DDL393227 CTP393227 CJT393227 BZX393227 BQB393227 BGF393227 AWJ393227 AMN393227 ACR393227 SV393227 IZ393227 B393234 WVL327691 WLP327691 WBT327691 VRX327691 VIB327691 UYF327691 UOJ327691 UEN327691 TUR327691 TKV327691 TAZ327691 SRD327691 SHH327691 RXL327691 RNP327691 RDT327691 QTX327691 QKB327691 QAF327691 PQJ327691 PGN327691 OWR327691 OMV327691 OCZ327691 NTD327691 NJH327691 MZL327691 MPP327691 MFT327691 LVX327691 LMB327691 LCF327691 KSJ327691 KIN327691 JYR327691 JOV327691 JEZ327691 IVD327691 ILH327691 IBL327691 HRP327691 HHT327691 GXX327691 GOB327691 GEF327691 FUJ327691 FKN327691 FAR327691 EQV327691 EGZ327691 DXD327691 DNH327691 DDL327691 CTP327691 CJT327691 BZX327691 BQB327691 BGF327691 AWJ327691 AMN327691 ACR327691 SV327691 IZ327691 B327698 WVL262155 WLP262155 WBT262155 VRX262155 VIB262155 UYF262155 UOJ262155 UEN262155 TUR262155 TKV262155 TAZ262155 SRD262155 SHH262155 RXL262155 RNP262155 RDT262155 QTX262155 QKB262155 QAF262155 PQJ262155 PGN262155 OWR262155 OMV262155 OCZ262155 NTD262155 NJH262155 MZL262155 MPP262155 MFT262155 LVX262155 LMB262155 LCF262155 KSJ262155 KIN262155 JYR262155 JOV262155 JEZ262155 IVD262155 ILH262155 IBL262155 HRP262155 HHT262155 GXX262155 GOB262155 GEF262155 FUJ262155 FKN262155 FAR262155 EQV262155 EGZ262155 DXD262155 DNH262155 DDL262155 CTP262155 CJT262155 BZX262155 BQB262155 BGF262155 AWJ262155 AMN262155 ACR262155 SV262155 IZ262155 B262162 WVL196619 WLP196619 WBT196619 VRX196619 VIB196619 UYF196619 UOJ196619 UEN196619 TUR196619 TKV196619 TAZ196619 SRD196619 SHH196619 RXL196619 RNP196619 RDT196619 QTX196619 QKB196619 QAF196619 PQJ196619 PGN196619 OWR196619 OMV196619 OCZ196619 NTD196619 NJH196619 MZL196619 MPP196619 MFT196619 LVX196619 LMB196619 LCF196619 KSJ196619 KIN196619 JYR196619 JOV196619 JEZ196619 IVD196619 ILH196619 IBL196619 HRP196619 HHT196619 GXX196619 GOB196619 GEF196619 FUJ196619 FKN196619 FAR196619 EQV196619 EGZ196619 DXD196619 DNH196619 DDL196619 CTP196619 CJT196619 BZX196619 BQB196619 BGF196619 AWJ196619 AMN196619 ACR196619 SV196619 IZ196619 B196626 WVL131083 WLP131083 WBT131083 VRX131083 VIB131083 UYF131083 UOJ131083 UEN131083 TUR131083 TKV131083 TAZ131083 SRD131083 SHH131083 RXL131083 RNP131083 RDT131083 QTX131083 QKB131083 QAF131083 PQJ131083 PGN131083 OWR131083 OMV131083 OCZ131083 NTD131083 NJH131083 MZL131083 MPP131083 MFT131083 LVX131083 LMB131083 LCF131083 KSJ131083 KIN131083 JYR131083 JOV131083 JEZ131083 IVD131083 ILH131083 IBL131083 HRP131083 HHT131083 GXX131083 GOB131083 GEF131083 FUJ131083 FKN131083 FAR131083 EQV131083 EGZ131083 DXD131083 DNH131083 DDL131083 CTP131083 CJT131083 BZX131083 BQB131083 BGF131083 AWJ131083 AMN131083 ACR131083 SV131083 IZ131083 B131090 WVL65547 WLP65547 WBT65547 VRX65547 VIB65547 UYF65547 UOJ65547 UEN65547 TUR65547 TKV65547 TAZ65547 SRD65547 SHH65547 RXL65547 RNP65547 RDT65547 QTX65547 QKB65547 QAF65547 PQJ65547 PGN65547 OWR65547 OMV65547 OCZ65547 NTD65547 NJH65547 MZL65547 MPP65547 MFT65547 LVX65547 LMB65547 LCF65547 KSJ65547 KIN65547 JYR65547 JOV65547 JEZ65547 IVD65547 ILH65547 IBL65547 HRP65547 HHT65547 GXX65547 GOB65547 GEF65547 FUJ65547 FKN65547 FAR65547 EQV65547 EGZ65547 DXD65547 DNH65547 DDL65547 CTP65547 CJT65547 BZX65547 BQB65547 BGF65547 AWJ65547 AMN65547 ACR65547 SV65547 IZ65547 B65554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xr:uid="{33ED8AF9-8341-4E4A-BD4D-593D9D9E10E1}">
      <formula1>$L$8:$N$8</formula1>
    </dataValidation>
  </dataValidations>
  <pageMargins left="0.7" right="0.7" top="0.75" bottom="0.75" header="0.3" footer="0.3"/>
  <pageSetup paperSize="9"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Option Button 1">
              <controlPr defaultSize="0" autoFill="0" autoLine="0" autoPict="0">
                <anchor moveWithCells="1">
                  <from>
                    <xdr:col>1</xdr:col>
                    <xdr:colOff>28575</xdr:colOff>
                    <xdr:row>23</xdr:row>
                    <xdr:rowOff>123825</xdr:rowOff>
                  </from>
                  <to>
                    <xdr:col>1</xdr:col>
                    <xdr:colOff>809625</xdr:colOff>
                    <xdr:row>24</xdr:row>
                    <xdr:rowOff>142875</xdr:rowOff>
                  </to>
                </anchor>
              </controlPr>
            </control>
          </mc:Choice>
        </mc:AlternateContent>
        <mc:AlternateContent xmlns:mc="http://schemas.openxmlformats.org/markup-compatibility/2006">
          <mc:Choice Requires="x14">
            <control shapeId="8194" r:id="rId5" name="Option Button 2">
              <controlPr defaultSize="0" autoFill="0" autoLine="0" autoPict="0">
                <anchor moveWithCells="1">
                  <from>
                    <xdr:col>1</xdr:col>
                    <xdr:colOff>9525</xdr:colOff>
                    <xdr:row>24</xdr:row>
                    <xdr:rowOff>123825</xdr:rowOff>
                  </from>
                  <to>
                    <xdr:col>1</xdr:col>
                    <xdr:colOff>733425</xdr:colOff>
                    <xdr:row>25</xdr:row>
                    <xdr:rowOff>66675</xdr:rowOff>
                  </to>
                </anchor>
              </controlPr>
            </control>
          </mc:Choice>
        </mc:AlternateContent>
        <mc:AlternateContent xmlns:mc="http://schemas.openxmlformats.org/markup-compatibility/2006">
          <mc:Choice Requires="x14">
            <control shapeId="8195" r:id="rId6" name="Drop Down 3">
              <controlPr defaultSize="0" autoLine="0" autoPict="0">
                <anchor moveWithCells="1">
                  <from>
                    <xdr:col>0</xdr:col>
                    <xdr:colOff>1552575</xdr:colOff>
                    <xdr:row>27</xdr:row>
                    <xdr:rowOff>9525</xdr:rowOff>
                  </from>
                  <to>
                    <xdr:col>1</xdr:col>
                    <xdr:colOff>790575</xdr:colOff>
                    <xdr:row>28</xdr:row>
                    <xdr:rowOff>76200</xdr:rowOff>
                  </to>
                </anchor>
              </controlPr>
            </control>
          </mc:Choice>
        </mc:AlternateContent>
        <mc:AlternateContent xmlns:mc="http://schemas.openxmlformats.org/markup-compatibility/2006">
          <mc:Choice Requires="x14">
            <control shapeId="8196" r:id="rId7" name="Drop Down 4">
              <controlPr defaultSize="0" autoLine="0" autoPict="0">
                <anchor moveWithCells="1">
                  <from>
                    <xdr:col>16</xdr:col>
                    <xdr:colOff>190500</xdr:colOff>
                    <xdr:row>26</xdr:row>
                    <xdr:rowOff>180975</xdr:rowOff>
                  </from>
                  <to>
                    <xdr:col>18</xdr:col>
                    <xdr:colOff>152400</xdr:colOff>
                    <xdr:row>28</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2:R26"/>
  <sheetViews>
    <sheetView showGridLines="0" workbookViewId="0">
      <selection activeCell="L12" sqref="L12"/>
    </sheetView>
  </sheetViews>
  <sheetFormatPr defaultRowHeight="16.5"/>
  <cols>
    <col min="1" max="1" width="6.375" customWidth="1"/>
    <col min="2" max="2" width="6.5" style="1" customWidth="1"/>
    <col min="3" max="6" width="7" style="1" bestFit="1" customWidth="1"/>
    <col min="7" max="7" width="4.75" style="1" customWidth="1"/>
    <col min="8" max="8" width="5.125" style="1" bestFit="1" customWidth="1"/>
    <col min="9" max="11" width="10.125" style="1" customWidth="1"/>
    <col min="12" max="12" width="9" style="1" bestFit="1" customWidth="1"/>
    <col min="13" max="13" width="4.125" customWidth="1"/>
    <col min="14" max="14" width="5.125" bestFit="1" customWidth="1"/>
    <col min="15" max="18" width="7" bestFit="1" customWidth="1"/>
  </cols>
  <sheetData>
    <row r="2" spans="1:18">
      <c r="B2" s="1" t="s">
        <v>9</v>
      </c>
      <c r="H2" s="1" t="s">
        <v>8</v>
      </c>
      <c r="N2" s="1" t="s">
        <v>10</v>
      </c>
    </row>
    <row r="3" spans="1:18" ht="17.25" thickBot="1">
      <c r="C3" s="6" t="s">
        <v>0</v>
      </c>
      <c r="D3" s="7" t="s">
        <v>1</v>
      </c>
      <c r="E3" s="7" t="s">
        <v>2</v>
      </c>
      <c r="F3" s="7" t="s">
        <v>3</v>
      </c>
      <c r="I3" s="6" t="s">
        <v>7</v>
      </c>
      <c r="J3" s="7" t="s">
        <v>1</v>
      </c>
      <c r="K3" s="7" t="s">
        <v>2</v>
      </c>
      <c r="L3" s="7" t="s">
        <v>3</v>
      </c>
      <c r="O3" s="6" t="s">
        <v>7</v>
      </c>
      <c r="P3" s="7" t="s">
        <v>1</v>
      </c>
      <c r="Q3" s="7" t="s">
        <v>2</v>
      </c>
      <c r="R3" s="7" t="s">
        <v>3</v>
      </c>
    </row>
    <row r="4" spans="1:18">
      <c r="B4" s="5" t="s">
        <v>4</v>
      </c>
      <c r="C4" s="8">
        <f ca="1">RANDBETWEEN(1,100)</f>
        <v>79</v>
      </c>
      <c r="D4" s="9">
        <f t="shared" ref="D4:F6" ca="1" si="0">RANDBETWEEN(1,100)</f>
        <v>89</v>
      </c>
      <c r="E4" s="9">
        <f t="shared" ca="1" si="0"/>
        <v>44</v>
      </c>
      <c r="F4" s="10">
        <f t="shared" ca="1" si="0"/>
        <v>73</v>
      </c>
      <c r="H4" s="5" t="s">
        <v>14</v>
      </c>
      <c r="I4" s="8">
        <f ca="1">RANDBETWEEN(1,100)</f>
        <v>50</v>
      </c>
      <c r="J4" s="9">
        <f t="shared" ref="J4:L6" ca="1" si="1">RANDBETWEEN(1,100)</f>
        <v>34</v>
      </c>
      <c r="K4" s="9">
        <f t="shared" ca="1" si="1"/>
        <v>25</v>
      </c>
      <c r="L4" s="10">
        <f t="shared" ca="1" si="1"/>
        <v>49</v>
      </c>
      <c r="N4" s="5" t="s">
        <v>14</v>
      </c>
      <c r="O4" s="8">
        <f ca="1">RANDBETWEEN(1,100)</f>
        <v>56</v>
      </c>
      <c r="P4" s="9">
        <f t="shared" ref="P4:R6" ca="1" si="2">RANDBETWEEN(1,100)</f>
        <v>73</v>
      </c>
      <c r="Q4" s="9">
        <f t="shared" ca="1" si="2"/>
        <v>38</v>
      </c>
      <c r="R4" s="10">
        <f t="shared" ca="1" si="2"/>
        <v>89</v>
      </c>
    </row>
    <row r="5" spans="1:18">
      <c r="B5" s="5" t="s">
        <v>5</v>
      </c>
      <c r="C5" s="11">
        <f t="shared" ref="C5:C6" ca="1" si="3">RANDBETWEEN(1,100)</f>
        <v>15</v>
      </c>
      <c r="D5" s="3">
        <f t="shared" ca="1" si="0"/>
        <v>22</v>
      </c>
      <c r="E5" s="3">
        <f t="shared" ca="1" si="0"/>
        <v>52</v>
      </c>
      <c r="F5" s="12">
        <f t="shared" ca="1" si="0"/>
        <v>1</v>
      </c>
      <c r="H5" s="5" t="s">
        <v>15</v>
      </c>
      <c r="I5" s="11">
        <f t="shared" ref="I5:I6" ca="1" si="4">RANDBETWEEN(1,100)</f>
        <v>33</v>
      </c>
      <c r="J5" s="3">
        <f t="shared" ca="1" si="1"/>
        <v>32</v>
      </c>
      <c r="K5" s="3">
        <f t="shared" ca="1" si="1"/>
        <v>70</v>
      </c>
      <c r="L5" s="12">
        <f t="shared" ca="1" si="1"/>
        <v>84</v>
      </c>
      <c r="N5" s="5" t="s">
        <v>15</v>
      </c>
      <c r="O5" s="11">
        <f t="shared" ref="O5:O6" ca="1" si="5">RANDBETWEEN(1,100)</f>
        <v>11</v>
      </c>
      <c r="P5" s="3">
        <f t="shared" ca="1" si="2"/>
        <v>59</v>
      </c>
      <c r="Q5" s="3">
        <f t="shared" ca="1" si="2"/>
        <v>52</v>
      </c>
      <c r="R5" s="12">
        <f t="shared" ca="1" si="2"/>
        <v>7</v>
      </c>
    </row>
    <row r="6" spans="1:18" ht="17.25" thickBot="1">
      <c r="B6" s="5" t="s">
        <v>6</v>
      </c>
      <c r="C6" s="13">
        <f t="shared" ca="1" si="3"/>
        <v>43</v>
      </c>
      <c r="D6" s="14">
        <f t="shared" ca="1" si="0"/>
        <v>41</v>
      </c>
      <c r="E6" s="14">
        <f t="shared" ca="1" si="0"/>
        <v>79</v>
      </c>
      <c r="F6" s="15">
        <f t="shared" ca="1" si="0"/>
        <v>91</v>
      </c>
      <c r="H6" s="5" t="s">
        <v>16</v>
      </c>
      <c r="I6" s="13">
        <f t="shared" ca="1" si="4"/>
        <v>99</v>
      </c>
      <c r="J6" s="14">
        <f t="shared" ca="1" si="1"/>
        <v>34</v>
      </c>
      <c r="K6" s="14">
        <f t="shared" ca="1" si="1"/>
        <v>40</v>
      </c>
      <c r="L6" s="15">
        <f t="shared" ca="1" si="1"/>
        <v>24</v>
      </c>
      <c r="N6" s="5" t="s">
        <v>16</v>
      </c>
      <c r="O6" s="13">
        <f t="shared" ca="1" si="5"/>
        <v>16</v>
      </c>
      <c r="P6" s="14">
        <f t="shared" ca="1" si="2"/>
        <v>87</v>
      </c>
      <c r="Q6" s="14">
        <f t="shared" ca="1" si="2"/>
        <v>34</v>
      </c>
      <c r="R6" s="15">
        <f t="shared" ca="1" si="2"/>
        <v>98</v>
      </c>
    </row>
    <row r="7" spans="1:18" ht="25.9" customHeight="1">
      <c r="A7" s="81" t="s">
        <v>63</v>
      </c>
      <c r="B7" s="57"/>
      <c r="C7" s="57"/>
      <c r="D7" s="57"/>
      <c r="E7" s="57"/>
      <c r="F7" s="57"/>
      <c r="H7" s="81" t="s">
        <v>64</v>
      </c>
      <c r="I7" s="57"/>
      <c r="J7" s="57"/>
      <c r="K7" s="57"/>
      <c r="L7" s="57"/>
      <c r="N7" s="57"/>
      <c r="O7" s="57"/>
      <c r="P7" s="57"/>
      <c r="Q7" s="57"/>
      <c r="R7" s="57"/>
    </row>
    <row r="8" spans="1:18" ht="27.6" customHeight="1">
      <c r="B8" s="66" t="s">
        <v>55</v>
      </c>
      <c r="I8" s="16" t="s">
        <v>17</v>
      </c>
      <c r="J8" s="16" t="s">
        <v>18</v>
      </c>
      <c r="K8" s="16" t="s">
        <v>19</v>
      </c>
    </row>
    <row r="9" spans="1:18">
      <c r="B9" s="2">
        <v>1</v>
      </c>
      <c r="C9" s="2">
        <v>4</v>
      </c>
      <c r="D9" s="19">
        <f ca="1">INDEX(C4:F6,B9,C9)</f>
        <v>73</v>
      </c>
      <c r="I9" s="2">
        <v>1</v>
      </c>
      <c r="J9" s="2">
        <v>4</v>
      </c>
      <c r="K9" s="2">
        <v>2</v>
      </c>
      <c r="L9" s="19">
        <f ca="1">INDEX((C4:F6,I4:L6,O4:R6),I9,J9,K9)</f>
        <v>49</v>
      </c>
      <c r="O9" s="1" t="s">
        <v>11</v>
      </c>
    </row>
    <row r="10" spans="1:18" ht="22.9" customHeight="1">
      <c r="B10" s="67" t="s">
        <v>56</v>
      </c>
      <c r="C10" s="16"/>
      <c r="D10" s="16"/>
      <c r="O10" s="1" t="s">
        <v>12</v>
      </c>
    </row>
    <row r="11" spans="1:18">
      <c r="B11" s="17" t="s">
        <v>84</v>
      </c>
      <c r="C11" s="18" t="s">
        <v>83</v>
      </c>
      <c r="D11" s="19">
        <f ca="1">INDEX(C4:F6,MATCH(B11,B4:B6,0),MATCH(C11,C3:F3,0))</f>
        <v>43</v>
      </c>
      <c r="I11" s="61" t="s">
        <v>57</v>
      </c>
      <c r="J11" s="56"/>
      <c r="K11" s="56"/>
      <c r="L11" s="16"/>
      <c r="O11" s="1" t="s">
        <v>13</v>
      </c>
    </row>
    <row r="12" spans="1:18">
      <c r="H12" s="4"/>
      <c r="I12" s="16"/>
      <c r="J12" s="59"/>
      <c r="K12" s="59"/>
      <c r="L12" s="58">
        <f ca="1">INDEX((C4:F6,I4:L6,O4:R6),I9,J9,K9)</f>
        <v>49</v>
      </c>
    </row>
    <row r="13" spans="1:18">
      <c r="B13" s="2" t="s">
        <v>17</v>
      </c>
      <c r="C13" s="2" t="s">
        <v>18</v>
      </c>
      <c r="J13" s="60"/>
      <c r="K13" s="60"/>
      <c r="O13" s="56" t="s">
        <v>0</v>
      </c>
    </row>
    <row r="14" spans="1:18">
      <c r="B14" s="2">
        <f>MATCH(B11,B4:B6,0)</f>
        <v>3</v>
      </c>
      <c r="C14" s="2">
        <f>MATCH(C11,C3:F3,0)</f>
        <v>1</v>
      </c>
      <c r="O14" s="57" t="s">
        <v>1</v>
      </c>
    </row>
    <row r="15" spans="1:18">
      <c r="D15" s="20"/>
      <c r="O15" s="57" t="s">
        <v>2</v>
      </c>
    </row>
    <row r="16" spans="1:18">
      <c r="D16" s="22"/>
      <c r="E16" s="21"/>
      <c r="J16"/>
      <c r="K16"/>
      <c r="L16"/>
      <c r="O16" s="57" t="s">
        <v>3</v>
      </c>
    </row>
    <row r="17" spans="3:12">
      <c r="D17" s="22"/>
      <c r="E17" s="21"/>
      <c r="J17"/>
      <c r="K17"/>
      <c r="L17"/>
    </row>
    <row r="18" spans="3:12">
      <c r="D18" s="22"/>
      <c r="E18" s="21"/>
      <c r="J18"/>
      <c r="K18"/>
      <c r="L18"/>
    </row>
    <row r="19" spans="3:12">
      <c r="J19"/>
      <c r="L19"/>
    </row>
    <row r="23" spans="3:12">
      <c r="E23" s="16"/>
    </row>
    <row r="24" spans="3:12">
      <c r="E24" s="16"/>
      <c r="K24" s="82"/>
    </row>
    <row r="26" spans="3:12">
      <c r="C26" s="82"/>
      <c r="D26" s="82"/>
    </row>
  </sheetData>
  <phoneticPr fontId="1" type="noConversion"/>
  <conditionalFormatting sqref="B2">
    <cfRule type="expression" dxfId="14" priority="33">
      <formula>$H$12=1</formula>
    </cfRule>
  </conditionalFormatting>
  <conditionalFormatting sqref="H2">
    <cfRule type="expression" dxfId="13" priority="34">
      <formula>$H$12=2</formula>
    </cfRule>
  </conditionalFormatting>
  <conditionalFormatting sqref="N2">
    <cfRule type="expression" dxfId="12" priority="35">
      <formula>$H$12=3</formula>
    </cfRule>
  </conditionalFormatting>
  <conditionalFormatting sqref="B4:B7">
    <cfRule type="expression" dxfId="11" priority="36">
      <formula>AND(B4=$J$12,$H$12=1)</formula>
    </cfRule>
  </conditionalFormatting>
  <conditionalFormatting sqref="H4:H6">
    <cfRule type="expression" dxfId="10" priority="37">
      <formula>AND(H4=$J$12,$H$12=2)</formula>
    </cfRule>
  </conditionalFormatting>
  <conditionalFormatting sqref="N4:N7">
    <cfRule type="expression" dxfId="9" priority="38">
      <formula>AND(N4=$J$12,$H$12=3)</formula>
    </cfRule>
  </conditionalFormatting>
  <conditionalFormatting sqref="C3:F3">
    <cfRule type="expression" dxfId="8" priority="39">
      <formula>AND(C3=$K$12,$H$12=1)</formula>
    </cfRule>
  </conditionalFormatting>
  <conditionalFormatting sqref="I3:L3 O13:O16">
    <cfRule type="expression" dxfId="7" priority="40">
      <formula>AND(I3=$K$12,$H$12=2)</formula>
    </cfRule>
  </conditionalFormatting>
  <conditionalFormatting sqref="O3:R3">
    <cfRule type="expression" dxfId="6" priority="41">
      <formula>AND(O3=$K$12,$H$12=3)</formula>
    </cfRule>
  </conditionalFormatting>
  <conditionalFormatting sqref="C4:F6 I4:L6 O4:R6">
    <cfRule type="expression" dxfId="5" priority="1">
      <formula>CELL("address",C4)=ADDRESS(3+$I$9,CHOOSE($K$9,2,8,14)+$J$9)</formula>
    </cfRule>
  </conditionalFormatting>
  <dataValidations count="4">
    <dataValidation type="list" allowBlank="1" showInputMessage="1" showErrorMessage="1" sqref="B9" xr:uid="{00000000-0002-0000-0300-000000000000}">
      <formula1>"1,2,3"</formula1>
    </dataValidation>
    <dataValidation type="list" allowBlank="1" showInputMessage="1" showErrorMessage="1" sqref="C9" xr:uid="{00000000-0002-0000-0300-000001000000}">
      <formula1>"1,2,3,4"</formula1>
    </dataValidation>
    <dataValidation type="list" allowBlank="1" showInputMessage="1" showErrorMessage="1" sqref="B11" xr:uid="{00000000-0002-0000-0300-000002000000}">
      <formula1>"台北,台中,高雄"</formula1>
    </dataValidation>
    <dataValidation type="list" allowBlank="1" showInputMessage="1" showErrorMessage="1" sqref="C11" xr:uid="{00000000-0002-0000-0300-000003000000}">
      <formula1>$C$3:$F$3</formula1>
    </dataValidation>
  </dataValidations>
  <pageMargins left="0.7" right="0.7" top="0.75" bottom="0.75" header="0.3" footer="0.3"/>
  <pageSetup paperSize="120" orientation="portrait" horizontalDpi="720" verticalDpi="720"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Drop Down 7">
              <controlPr defaultSize="0" autoLine="0" autoPict="0">
                <anchor moveWithCells="1">
                  <from>
                    <xdr:col>10</xdr:col>
                    <xdr:colOff>19050</xdr:colOff>
                    <xdr:row>11</xdr:row>
                    <xdr:rowOff>0</xdr:rowOff>
                  </from>
                  <to>
                    <xdr:col>11</xdr:col>
                    <xdr:colOff>0</xdr:colOff>
                    <xdr:row>12</xdr:row>
                    <xdr:rowOff>0</xdr:rowOff>
                  </to>
                </anchor>
              </controlPr>
            </control>
          </mc:Choice>
        </mc:AlternateContent>
        <mc:AlternateContent xmlns:mc="http://schemas.openxmlformats.org/markup-compatibility/2006">
          <mc:Choice Requires="x14">
            <control shapeId="1033" r:id="rId5" name="Drop Down 9">
              <controlPr defaultSize="0" autoLine="0" autoPict="0">
                <anchor moveWithCells="1">
                  <from>
                    <xdr:col>8</xdr:col>
                    <xdr:colOff>9525</xdr:colOff>
                    <xdr:row>11</xdr:row>
                    <xdr:rowOff>0</xdr:rowOff>
                  </from>
                  <to>
                    <xdr:col>8</xdr:col>
                    <xdr:colOff>685800</xdr:colOff>
                    <xdr:row>12</xdr:row>
                    <xdr:rowOff>0</xdr:rowOff>
                  </to>
                </anchor>
              </controlPr>
            </control>
          </mc:Choice>
        </mc:AlternateContent>
        <mc:AlternateContent xmlns:mc="http://schemas.openxmlformats.org/markup-compatibility/2006">
          <mc:Choice Requires="x14">
            <control shapeId="1034" r:id="rId6" name="Drop Down 10">
              <controlPr defaultSize="0" autoLine="0" autoPict="0">
                <anchor moveWithCells="1">
                  <from>
                    <xdr:col>9</xdr:col>
                    <xdr:colOff>19050</xdr:colOff>
                    <xdr:row>11</xdr:row>
                    <xdr:rowOff>0</xdr:rowOff>
                  </from>
                  <to>
                    <xdr:col>10</xdr:col>
                    <xdr:colOff>0</xdr:colOff>
                    <xdr:row>12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M17"/>
  <sheetViews>
    <sheetView showGridLines="0" workbookViewId="0">
      <selection activeCell="K25" sqref="K25"/>
    </sheetView>
  </sheetViews>
  <sheetFormatPr defaultRowHeight="16.5"/>
  <cols>
    <col min="3" max="5" width="7" customWidth="1"/>
    <col min="6" max="6" width="4.75" customWidth="1"/>
    <col min="7" max="9" width="7" customWidth="1"/>
    <col min="13" max="13" width="10.75" customWidth="1"/>
  </cols>
  <sheetData>
    <row r="2" spans="2:13">
      <c r="B2" s="42"/>
      <c r="C2" s="42"/>
      <c r="D2" s="98" t="s">
        <v>25</v>
      </c>
      <c r="E2" s="98"/>
      <c r="F2" s="24"/>
      <c r="G2" s="24"/>
      <c r="H2" s="98" t="s">
        <v>26</v>
      </c>
      <c r="I2" s="98"/>
    </row>
    <row r="3" spans="2:13">
      <c r="B3" s="24"/>
      <c r="C3" s="24"/>
      <c r="D3" s="24"/>
      <c r="E3" s="24"/>
      <c r="F3" s="24"/>
      <c r="G3" s="24"/>
      <c r="H3" s="24"/>
      <c r="I3" s="24"/>
    </row>
    <row r="4" spans="2:13">
      <c r="B4" s="26" t="s">
        <v>27</v>
      </c>
      <c r="C4" s="27" t="s">
        <v>28</v>
      </c>
      <c r="D4" s="27" t="s">
        <v>29</v>
      </c>
      <c r="E4" s="28" t="s">
        <v>30</v>
      </c>
      <c r="F4" s="29"/>
      <c r="G4" s="26" t="s">
        <v>28</v>
      </c>
      <c r="H4" s="27" t="s">
        <v>29</v>
      </c>
      <c r="I4" s="28" t="s">
        <v>30</v>
      </c>
    </row>
    <row r="5" spans="2:13">
      <c r="B5" s="31" t="s">
        <v>31</v>
      </c>
      <c r="C5" s="32">
        <f ca="1">RAND()*40+60</f>
        <v>92.096702754571623</v>
      </c>
      <c r="D5" s="32">
        <f t="shared" ref="D5:E17" ca="1" si="0">RAND()*40+60</f>
        <v>61.93219368232625</v>
      </c>
      <c r="E5" s="33">
        <f t="shared" ca="1" si="0"/>
        <v>83.675321333507043</v>
      </c>
      <c r="F5" s="34"/>
      <c r="G5" s="35">
        <f ca="1">RAND()*40+60</f>
        <v>86.885894362243846</v>
      </c>
      <c r="H5" s="32">
        <f t="shared" ref="H5:I17" ca="1" si="1">RAND()*40+60</f>
        <v>71.423126468542364</v>
      </c>
      <c r="I5" s="33">
        <f t="shared" ca="1" si="1"/>
        <v>83.593914026339462</v>
      </c>
      <c r="K5" t="s">
        <v>78</v>
      </c>
      <c r="M5" t="s">
        <v>77</v>
      </c>
    </row>
    <row r="6" spans="2:13">
      <c r="B6" s="69" t="s">
        <v>32</v>
      </c>
      <c r="C6" s="70">
        <f t="shared" ref="C6:C17" ca="1" si="2">RAND()*40+60</f>
        <v>70.219848314692143</v>
      </c>
      <c r="D6" s="70">
        <f t="shared" ca="1" si="0"/>
        <v>72.389410507945826</v>
      </c>
      <c r="E6" s="71">
        <f t="shared" ca="1" si="0"/>
        <v>80.452133934873416</v>
      </c>
      <c r="F6" s="72"/>
      <c r="G6" s="73">
        <f t="shared" ref="G6:G17" ca="1" si="3">RAND()*40+60</f>
        <v>90.961169552134393</v>
      </c>
      <c r="H6" s="70">
        <f t="shared" ca="1" si="1"/>
        <v>84.086638893355683</v>
      </c>
      <c r="I6" s="71">
        <f t="shared" ca="1" si="1"/>
        <v>80.720677653707327</v>
      </c>
      <c r="M6" s="99"/>
    </row>
    <row r="7" spans="2:13">
      <c r="B7" s="31" t="s">
        <v>33</v>
      </c>
      <c r="C7" s="32">
        <f t="shared" ca="1" si="2"/>
        <v>96.58289840405817</v>
      </c>
      <c r="D7" s="32">
        <f t="shared" ca="1" si="0"/>
        <v>78.163171943187777</v>
      </c>
      <c r="E7" s="33">
        <f t="shared" ca="1" si="0"/>
        <v>90.764374576415534</v>
      </c>
      <c r="F7" s="34"/>
      <c r="G7" s="35">
        <f t="shared" ca="1" si="3"/>
        <v>70.345308209215091</v>
      </c>
      <c r="H7" s="32">
        <f t="shared" ca="1" si="1"/>
        <v>60.349665665264517</v>
      </c>
      <c r="I7" s="33">
        <f t="shared" ca="1" si="1"/>
        <v>96.790878241208844</v>
      </c>
    </row>
    <row r="8" spans="2:13">
      <c r="B8" s="31" t="s">
        <v>34</v>
      </c>
      <c r="C8" s="32">
        <f t="shared" ca="1" si="2"/>
        <v>76.23995258795253</v>
      </c>
      <c r="D8" s="32">
        <f t="shared" ca="1" si="0"/>
        <v>97.788565536376552</v>
      </c>
      <c r="E8" s="33">
        <f t="shared" ca="1" si="0"/>
        <v>79.409601971500962</v>
      </c>
      <c r="F8" s="34"/>
      <c r="G8" s="35">
        <f t="shared" ca="1" si="3"/>
        <v>83.695755861313074</v>
      </c>
      <c r="H8" s="32">
        <f t="shared" ca="1" si="1"/>
        <v>76.891858126927232</v>
      </c>
      <c r="I8" s="33">
        <f t="shared" ca="1" si="1"/>
        <v>85.079482004476986</v>
      </c>
      <c r="K8" t="s">
        <v>79</v>
      </c>
    </row>
    <row r="9" spans="2:13">
      <c r="B9" s="90" t="s">
        <v>35</v>
      </c>
      <c r="C9" s="32">
        <f t="shared" ca="1" si="2"/>
        <v>96.766315279723443</v>
      </c>
      <c r="D9" s="32">
        <f t="shared" ca="1" si="0"/>
        <v>69.822269004000347</v>
      </c>
      <c r="E9" s="33">
        <f t="shared" ca="1" si="0"/>
        <v>98.678053853351429</v>
      </c>
      <c r="F9" s="34"/>
      <c r="G9" s="35">
        <f t="shared" ca="1" si="3"/>
        <v>92.16656041549885</v>
      </c>
      <c r="H9" s="32">
        <f t="shared" ca="1" si="1"/>
        <v>85.122833961094798</v>
      </c>
      <c r="I9" s="33">
        <f t="shared" ca="1" si="1"/>
        <v>99.181507890960816</v>
      </c>
      <c r="M9" s="99"/>
    </row>
    <row r="10" spans="2:13">
      <c r="B10" s="31" t="s">
        <v>36</v>
      </c>
      <c r="C10" s="32">
        <f t="shared" ca="1" si="2"/>
        <v>64.10418015604364</v>
      </c>
      <c r="D10" s="32">
        <f t="shared" ca="1" si="0"/>
        <v>70.895957049401858</v>
      </c>
      <c r="E10" s="33">
        <f t="shared" ca="1" si="0"/>
        <v>77.565495457094272</v>
      </c>
      <c r="F10" s="34"/>
      <c r="G10" s="35">
        <f t="shared" ca="1" si="3"/>
        <v>88.31602670942894</v>
      </c>
      <c r="H10" s="32">
        <f t="shared" ca="1" si="1"/>
        <v>81.833833819685225</v>
      </c>
      <c r="I10" s="33">
        <f t="shared" ca="1" si="1"/>
        <v>88.877890771147037</v>
      </c>
    </row>
    <row r="11" spans="2:13">
      <c r="B11" s="31" t="s">
        <v>37</v>
      </c>
      <c r="C11" s="32">
        <f t="shared" ca="1" si="2"/>
        <v>99.491001300851337</v>
      </c>
      <c r="D11" s="32">
        <f t="shared" ca="1" si="0"/>
        <v>81.043233274851175</v>
      </c>
      <c r="E11" s="33">
        <f t="shared" ca="1" si="0"/>
        <v>95.805432208420655</v>
      </c>
      <c r="F11" s="34"/>
      <c r="G11" s="35">
        <f t="shared" ca="1" si="3"/>
        <v>84.069189218924834</v>
      </c>
      <c r="H11" s="32">
        <f t="shared" ca="1" si="1"/>
        <v>68.475648555800845</v>
      </c>
      <c r="I11" s="33">
        <f t="shared" ca="1" si="1"/>
        <v>88.453811444392016</v>
      </c>
      <c r="K11" t="s">
        <v>80</v>
      </c>
      <c r="M11" s="99"/>
    </row>
    <row r="12" spans="2:13">
      <c r="B12" s="31" t="s">
        <v>38</v>
      </c>
      <c r="C12" s="32">
        <f t="shared" ca="1" si="2"/>
        <v>67.058435111937683</v>
      </c>
      <c r="D12" s="32">
        <f t="shared" ca="1" si="0"/>
        <v>76.594915672746097</v>
      </c>
      <c r="E12" s="33">
        <f t="shared" ca="1" si="0"/>
        <v>81.659282116909679</v>
      </c>
      <c r="F12" s="34"/>
      <c r="G12" s="35">
        <f t="shared" ca="1" si="3"/>
        <v>89.221654949833876</v>
      </c>
      <c r="H12" s="32">
        <f t="shared" ca="1" si="1"/>
        <v>97.769273746962568</v>
      </c>
      <c r="I12" s="33">
        <f t="shared" ca="1" si="1"/>
        <v>77.853441430385075</v>
      </c>
    </row>
    <row r="13" spans="2:13">
      <c r="B13" s="31" t="s">
        <v>39</v>
      </c>
      <c r="C13" s="32">
        <f t="shared" ca="1" si="2"/>
        <v>76.416184676179768</v>
      </c>
      <c r="D13" s="32">
        <f t="shared" ca="1" si="0"/>
        <v>81.498563695498945</v>
      </c>
      <c r="E13" s="33">
        <f t="shared" ca="1" si="0"/>
        <v>93.844841240804783</v>
      </c>
      <c r="F13" s="34"/>
      <c r="G13" s="35">
        <f t="shared" ca="1" si="3"/>
        <v>67.21091779216539</v>
      </c>
      <c r="H13" s="32">
        <f t="shared" ca="1" si="1"/>
        <v>96.832114246980368</v>
      </c>
      <c r="I13" s="33">
        <f t="shared" ca="1" si="1"/>
        <v>80.658508777404293</v>
      </c>
    </row>
    <row r="14" spans="2:13">
      <c r="B14" s="31" t="s">
        <v>40</v>
      </c>
      <c r="C14" s="32">
        <f t="shared" ca="1" si="2"/>
        <v>77.720233992565937</v>
      </c>
      <c r="D14" s="32">
        <f t="shared" ca="1" si="0"/>
        <v>77.252180860788258</v>
      </c>
      <c r="E14" s="33">
        <f t="shared" ca="1" si="0"/>
        <v>67.165363270476675</v>
      </c>
      <c r="F14" s="34"/>
      <c r="G14" s="35">
        <f t="shared" ca="1" si="3"/>
        <v>88.768856202121356</v>
      </c>
      <c r="H14" s="32">
        <f t="shared" ca="1" si="1"/>
        <v>67.261322918248908</v>
      </c>
      <c r="I14" s="33">
        <f t="shared" ca="1" si="1"/>
        <v>91.121775193196683</v>
      </c>
      <c r="K14" t="s">
        <v>81</v>
      </c>
      <c r="M14" s="100"/>
    </row>
    <row r="15" spans="2:13">
      <c r="B15" s="31" t="s">
        <v>41</v>
      </c>
      <c r="C15" s="32">
        <f t="shared" ca="1" si="2"/>
        <v>94.086550601553995</v>
      </c>
      <c r="D15" s="32">
        <f t="shared" ca="1" si="0"/>
        <v>96.538983121766393</v>
      </c>
      <c r="E15" s="33">
        <f t="shared" ca="1" si="0"/>
        <v>94.558641470292145</v>
      </c>
      <c r="F15" s="34"/>
      <c r="G15" s="35">
        <f t="shared" ca="1" si="3"/>
        <v>81.648936047839243</v>
      </c>
      <c r="H15" s="32">
        <f t="shared" ca="1" si="1"/>
        <v>99.401476761471059</v>
      </c>
      <c r="I15" s="33">
        <f t="shared" ca="1" si="1"/>
        <v>71.84027974769333</v>
      </c>
    </row>
    <row r="16" spans="2:13">
      <c r="B16" s="31" t="s">
        <v>42</v>
      </c>
      <c r="C16" s="32">
        <f t="shared" ca="1" si="2"/>
        <v>91.991183664722058</v>
      </c>
      <c r="D16" s="32">
        <f t="shared" ca="1" si="0"/>
        <v>87.451701908476522</v>
      </c>
      <c r="E16" s="33">
        <f t="shared" ca="1" si="0"/>
        <v>87.37306888088554</v>
      </c>
      <c r="F16" s="34"/>
      <c r="G16" s="35">
        <f t="shared" ca="1" si="3"/>
        <v>73.335708612522026</v>
      </c>
      <c r="H16" s="32">
        <f t="shared" ca="1" si="1"/>
        <v>89.985112467927522</v>
      </c>
      <c r="I16" s="33">
        <f t="shared" ca="1" si="1"/>
        <v>65.083403573297446</v>
      </c>
    </row>
    <row r="17" spans="2:9">
      <c r="B17" s="36" t="s">
        <v>43</v>
      </c>
      <c r="C17" s="37">
        <f t="shared" ca="1" si="2"/>
        <v>85.237191603214114</v>
      </c>
      <c r="D17" s="37">
        <f t="shared" ca="1" si="0"/>
        <v>63.968609605853203</v>
      </c>
      <c r="E17" s="38">
        <f t="shared" ca="1" si="0"/>
        <v>74.993300002530873</v>
      </c>
      <c r="F17" s="34"/>
      <c r="G17" s="39">
        <f t="shared" ca="1" si="3"/>
        <v>65.036888564507265</v>
      </c>
      <c r="H17" s="37">
        <f t="shared" ca="1" si="1"/>
        <v>86.268964782989954</v>
      </c>
      <c r="I17" s="38">
        <f t="shared" ca="1" si="1"/>
        <v>79.067316898747563</v>
      </c>
    </row>
  </sheetData>
  <phoneticPr fontId="1" type="noConversion"/>
  <conditionalFormatting sqref="D2">
    <cfRule type="expression" dxfId="4" priority="2">
      <formula>$C$23=1</formula>
    </cfRule>
  </conditionalFormatting>
  <conditionalFormatting sqref="H2">
    <cfRule type="expression" dxfId="3" priority="1">
      <formula>$C$23=2</formula>
    </cfRule>
  </conditionalFormatting>
  <conditionalFormatting sqref="G5:I17 B5:E17 F14:F17">
    <cfRule type="expression" dxfId="2" priority="3">
      <formula>ROW()=8+$C$11</formula>
    </cfRule>
  </conditionalFormatting>
  <conditionalFormatting sqref="C4:E17 G4:I17 F14:F17">
    <cfRule type="expression" dxfId="1" priority="4">
      <formula>AND(COLUMN()=(IF($C$23=1,9,13)+$D$18),(ROW()=8+$C$11))</formula>
    </cfRule>
    <cfRule type="expression" dxfId="0" priority="5">
      <formula>COLUMN()=IF($C$23=1,9,13)+$D$18</formula>
    </cfRule>
  </conditionalFormatting>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6145" r:id="rId3" name="Drop Down 1">
              <controlPr defaultSize="0" autoLine="0" autoPict="0">
                <anchor moveWithCells="1">
                  <from>
                    <xdr:col>10</xdr:col>
                    <xdr:colOff>38100</xdr:colOff>
                    <xdr:row>5</xdr:row>
                    <xdr:rowOff>28575</xdr:rowOff>
                  </from>
                  <to>
                    <xdr:col>11</xdr:col>
                    <xdr:colOff>361950</xdr:colOff>
                    <xdr:row>6</xdr:row>
                    <xdr:rowOff>57150</xdr:rowOff>
                  </to>
                </anchor>
              </controlPr>
            </control>
          </mc:Choice>
        </mc:AlternateContent>
        <mc:AlternateContent xmlns:mc="http://schemas.openxmlformats.org/markup-compatibility/2006">
          <mc:Choice Requires="x14">
            <control shapeId="6146" r:id="rId4" name="Drop Down 2">
              <controlPr defaultSize="0" autoLine="0" autoPict="0">
                <anchor moveWithCells="1">
                  <from>
                    <xdr:col>10</xdr:col>
                    <xdr:colOff>47625</xdr:colOff>
                    <xdr:row>8</xdr:row>
                    <xdr:rowOff>28575</xdr:rowOff>
                  </from>
                  <to>
                    <xdr:col>11</xdr:col>
                    <xdr:colOff>371475</xdr:colOff>
                    <xdr:row>9</xdr:row>
                    <xdr:rowOff>57150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具名範圍</vt:lpstr>
      </vt:variant>
      <vt:variant>
        <vt:i4>3</vt:i4>
      </vt:variant>
    </vt:vector>
  </HeadingPairs>
  <TitlesOfParts>
    <vt:vector size="8" baseType="lpstr">
      <vt:lpstr>Index</vt:lpstr>
      <vt:lpstr>Match</vt:lpstr>
      <vt:lpstr>綜合範例1</vt:lpstr>
      <vt:lpstr>綜合範例2</vt:lpstr>
      <vt:lpstr>練習</vt:lpstr>
      <vt:lpstr>九十七年</vt:lpstr>
      <vt:lpstr>九十九年</vt:lpstr>
      <vt:lpstr>九十八年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陳偉忠</dc:creator>
  <cp:lastModifiedBy>Windows 使用者</cp:lastModifiedBy>
  <dcterms:created xsi:type="dcterms:W3CDTF">2009-12-07T15:05:32Z</dcterms:created>
  <dcterms:modified xsi:type="dcterms:W3CDTF">2019-04-16T02:59:35Z</dcterms:modified>
</cp:coreProperties>
</file>