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heets/sheet1.xml" ContentType="application/vnd.openxmlformats-officedocument.spreadsheetml.chart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2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harts/chart3.xml" ContentType="application/vnd.openxmlformats-officedocument.drawingml.chart+xml"/>
  <Override PartName="/xl/drawings/drawing9.xml" ContentType="application/vnd.openxmlformats-officedocument.drawing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drawings/drawing10.xml" ContentType="application/vnd.openxmlformats-officedocument.drawing+xml"/>
  <Override PartName="/xl/charts/chart6.xml" ContentType="application/vnd.openxmlformats-officedocument.drawingml.chart+xml"/>
  <Override PartName="/xl/drawings/drawing11.xml" ContentType="application/vnd.openxmlformats-officedocument.drawing+xml"/>
  <Override PartName="/xl/charts/chart7.xml" ContentType="application/vnd.openxmlformats-officedocument.drawingml.chart+xml"/>
  <Override PartName="/xl/drawings/drawing12.xml" ContentType="application/vnd.openxmlformats-officedocument.drawing+xml"/>
  <Override PartName="/xl/charts/chart8.xml" ContentType="application/vnd.openxmlformats-officedocument.drawingml.chart+xml"/>
  <Override PartName="/xl/theme/themeOverride1.xml" ContentType="application/vnd.openxmlformats-officedocument.themeOverride+xml"/>
  <Override PartName="/xl/drawings/drawing13.xml" ContentType="application/vnd.openxmlformats-officedocument.drawing+xml"/>
  <Override PartName="/xl/ctrlProps/ctrlProp2.xml" ContentType="application/vnd.ms-excel.controlpropertie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9.xml" ContentType="application/vnd.openxmlformats-officedocument.drawingml.chart+xml"/>
  <Override PartName="/xl/drawings/drawing14.xml" ContentType="application/vnd.openxmlformats-officedocument.drawing+xml"/>
  <Override PartName="/xl/charts/chart10.xml" ContentType="application/vnd.openxmlformats-officedocument.drawingml.chart+xml"/>
  <Override PartName="/xl/drawings/drawing15.xml" ContentType="application/vnd.openxmlformats-officedocument.drawingml.chartshapes+xml"/>
  <Override PartName="/xl/drawings/drawing16.xml" ContentType="application/vnd.openxmlformats-officedocument.drawing+xml"/>
  <Override PartName="/xl/charts/chart11.xml" ContentType="application/vnd.openxmlformats-officedocument.drawingml.chart+xml"/>
  <Override PartName="/xl/theme/themeOverride2.xml" ContentType="application/vnd.openxmlformats-officedocument.themeOverride+xml"/>
  <Override PartName="/xl/drawings/drawing17.xml" ContentType="application/vnd.openxmlformats-officedocument.drawing+xml"/>
  <Override PartName="/xl/tables/table2.xml" ContentType="application/vnd.openxmlformats-officedocument.spreadsheetml.table+xml"/>
  <Override PartName="/xl/charts/chart1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filterPrivacy="1" codeName="ThisWorkbook" defaultThemeVersion="124226"/>
  <xr:revisionPtr revIDLastSave="33" documentId="8_{4952D5BE-2E28-441A-BA75-BEFD5B6A7D8E}" xr6:coauthVersionLast="46" xr6:coauthVersionMax="46" xr10:uidLastSave="{E5615C66-7BB2-4E58-9426-AF5A960F31B8}"/>
  <bookViews>
    <workbookView xWindow="-108" yWindow="-108" windowWidth="23256" windowHeight="14016" xr2:uid="{00000000-000D-0000-FFFF-FFFF00000000}"/>
  </bookViews>
  <sheets>
    <sheet name="基本圖" sheetId="1" r:id="rId1"/>
    <sheet name="工作表1" sheetId="20" state="hidden" r:id="rId2"/>
    <sheet name="獨立圖表" sheetId="18" r:id="rId3"/>
    <sheet name="副座標軸" sheetId="5" r:id="rId4"/>
    <sheet name="走勢&amp;迷你圖" sheetId="6" r:id="rId5"/>
    <sheet name="子母圖" sheetId="7" r:id="rId6"/>
    <sheet name="泡泡圖" sheetId="8" r:id="rId7"/>
    <sheet name="股票資料" sheetId="17" r:id="rId8"/>
    <sheet name="趨勢線" sheetId="9" r:id="rId9"/>
    <sheet name="兩組數據比較" sheetId="10" r:id="rId10"/>
    <sheet name="ㄧ次微分" sheetId="11" r:id="rId11"/>
    <sheet name="數據不連續" sheetId="12" r:id="rId12"/>
    <sheet name="中繼圖" sheetId="14" r:id="rId13"/>
    <sheet name="動態圖表" sheetId="13" r:id="rId14"/>
    <sheet name="套用圖表範例" sheetId="15" r:id="rId15"/>
    <sheet name="複製格式" sheetId="16" r:id="rId16"/>
    <sheet name="挑戰題" sheetId="21" r:id="rId17"/>
  </sheets>
  <externalReferences>
    <externalReference r:id="rId18"/>
    <externalReference r:id="rId19"/>
  </externalReferences>
  <definedNames>
    <definedName name="_ATPDescstat_Dlg_Results" hidden="1">{2;#N/A;"R3C2:R17C3";#N/A;"R3C5";#N/A;1;#N/A;#N/A;TRUE;TRUE;FALSE;4;FALSE;4;FALSE;90;#N/A;#N/A;#N/A;#N/A}</definedName>
    <definedName name="_ATPDescstat_Dlg_Types" hidden="1">{"EXCELHLP.HLP!1786";5;10;5;10;5;11;112;112;13;13;13;7;13;7;13;8;5;1;2;24}</definedName>
    <definedName name="_ATPHist_Dlg_Results" hidden="1">{2;#N/A;"R4C3:R17C3";#N/A;"R4C4:R10C4";#N/A;"R20C1";TRUE;TRUE;TRUE;#N/A;#N/A;#N/A}</definedName>
    <definedName name="_ATPHist_Dlg_Types" hidden="1">{"EXCELHLP.HLP!1790";5;10;5;10;5;10;13;13;13;1;2;24}</definedName>
    <definedName name="_ATPHist_Range2" hidden="1">[1]資料庫原始資料!#REF!</definedName>
    <definedName name="CLOSE">#REF!</definedName>
    <definedName name="HIGH">#REF!</definedName>
    <definedName name="HIGHT">#REF!</definedName>
    <definedName name="MAIN">#REF!</definedName>
    <definedName name="OPEN">#REF!</definedName>
    <definedName name="photo" localSheetId="1">OFFSET([2]動態圖表!$B$3,0,[2]動態圖表!$K$16,1,1)</definedName>
    <definedName name="photo">OFFSET(動態圖表!$B$3,0,動態圖表!$K$16,1,1)</definedName>
    <definedName name="Photo2" localSheetId="1">INDEX([2]動態圖表!$C$3:$F$3,[2]動態圖表!$K$16)</definedName>
    <definedName name="Photo2">INDEX(動態圖表!$C$3:$F$3,動態圖表!$K$16)</definedName>
    <definedName name="QUANTY">#REF!</definedName>
    <definedName name="selected" localSheetId="1">OFFSET([2]動態圖表!$B$5,0,[2]動態圖表!$K$16,5,1)</definedName>
    <definedName name="selected">OFFSET(動態圖表!$B$5,0,動態圖表!$K$16,5,1)</definedName>
    <definedName name="selectedChart">INDEX(圖片表格[圖片],基本圖!$K$13)</definedName>
    <definedName name="年數">#REF!</definedName>
    <definedName name="利率">#REF!</definedName>
    <definedName name="每月償還">#REF!</definedName>
    <definedName name="貸款金額">#REF!</definedName>
    <definedName name="圖片動作" localSheetId="1">圖片表格[動作]</definedName>
    <definedName name="圖片動作">圖片表格[動作]</definedName>
    <definedName name="圖片說明">INDEX(圖片表格[說明],基本圖!$K$13)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5" i="13" l="1" a="1"/>
  <c r="K5" i="13" s="1"/>
  <c r="M19" i="13" a="1"/>
  <c r="M19" i="13" s="1"/>
  <c r="M15" i="13"/>
  <c r="N15" i="13"/>
  <c r="L5" i="13"/>
  <c r="M23" i="13" l="1"/>
  <c r="M22" i="13"/>
  <c r="M21" i="13"/>
  <c r="M20" i="13"/>
  <c r="G11" i="1" l="1"/>
  <c r="C12" i="1" l="1"/>
  <c r="D11" i="1" l="1"/>
  <c r="E11" i="1"/>
  <c r="F11" i="1"/>
  <c r="D12" i="1"/>
  <c r="E12" i="1"/>
  <c r="F12" i="1"/>
  <c r="G12" i="1"/>
  <c r="C11" i="1"/>
  <c r="C13" i="1" l="1"/>
  <c r="G13" i="1"/>
  <c r="E13" i="1"/>
  <c r="D13" i="1"/>
  <c r="F13" i="1"/>
  <c r="F10" i="13"/>
  <c r="E10" i="13"/>
  <c r="D10" i="13"/>
  <c r="C10" i="13"/>
  <c r="G9" i="13"/>
  <c r="G8" i="13"/>
  <c r="G7" i="13"/>
  <c r="G6" i="13"/>
  <c r="G5" i="13"/>
  <c r="F4" i="13"/>
  <c r="E4" i="13"/>
  <c r="D4" i="13"/>
  <c r="C4" i="13"/>
  <c r="G10" i="13" l="1"/>
  <c r="D93" i="11"/>
  <c r="C93" i="11"/>
  <c r="E93" i="11" s="1"/>
  <c r="D92" i="11"/>
  <c r="C92" i="11"/>
  <c r="E92" i="11" s="1"/>
  <c r="D91" i="11"/>
  <c r="C91" i="11"/>
  <c r="E91" i="11" s="1"/>
  <c r="D90" i="11"/>
  <c r="C90" i="11"/>
  <c r="E90" i="11" s="1"/>
  <c r="D89" i="11"/>
  <c r="C89" i="11"/>
  <c r="E89" i="11" s="1"/>
  <c r="D88" i="11"/>
  <c r="C88" i="11"/>
  <c r="E88" i="11" s="1"/>
  <c r="D87" i="11"/>
  <c r="C87" i="11"/>
  <c r="E87" i="11" s="1"/>
  <c r="D86" i="11"/>
  <c r="C86" i="11"/>
  <c r="E86" i="11" s="1"/>
  <c r="D85" i="11"/>
  <c r="C85" i="11"/>
  <c r="E85" i="11" s="1"/>
  <c r="D84" i="11"/>
  <c r="C84" i="11"/>
  <c r="E84" i="11" s="1"/>
  <c r="D83" i="11"/>
  <c r="C83" i="11"/>
  <c r="E83" i="11" s="1"/>
  <c r="D82" i="11"/>
  <c r="C82" i="11"/>
  <c r="E82" i="11" s="1"/>
  <c r="D81" i="11"/>
  <c r="C81" i="11"/>
  <c r="E81" i="11" s="1"/>
  <c r="D80" i="11"/>
  <c r="C80" i="11"/>
  <c r="E80" i="11" s="1"/>
  <c r="D79" i="11"/>
  <c r="C79" i="11"/>
  <c r="E79" i="11" s="1"/>
  <c r="D78" i="11"/>
  <c r="C78" i="11"/>
  <c r="E78" i="11" s="1"/>
  <c r="D77" i="11"/>
  <c r="C77" i="11"/>
  <c r="E77" i="11" s="1"/>
  <c r="D76" i="11"/>
  <c r="C76" i="11"/>
  <c r="E76" i="11" s="1"/>
  <c r="D75" i="11"/>
  <c r="C75" i="11"/>
  <c r="E75" i="11" s="1"/>
  <c r="D74" i="11"/>
  <c r="C74" i="11"/>
  <c r="E74" i="11" s="1"/>
  <c r="D73" i="11"/>
  <c r="C73" i="11"/>
  <c r="E73" i="11" s="1"/>
  <c r="D72" i="11"/>
  <c r="C72" i="11"/>
  <c r="E72" i="11" s="1"/>
  <c r="D71" i="11"/>
  <c r="C71" i="11"/>
  <c r="E71" i="11" s="1"/>
  <c r="D70" i="11"/>
  <c r="C70" i="11"/>
  <c r="E70" i="11" s="1"/>
  <c r="D69" i="11"/>
  <c r="C69" i="11"/>
  <c r="E69" i="11" s="1"/>
  <c r="D68" i="11"/>
  <c r="C68" i="11"/>
  <c r="E68" i="11" s="1"/>
  <c r="D67" i="11"/>
  <c r="C67" i="11"/>
  <c r="E67" i="11" s="1"/>
  <c r="D66" i="11"/>
  <c r="C66" i="11"/>
  <c r="E66" i="11" s="1"/>
  <c r="D65" i="11"/>
  <c r="C65" i="11"/>
  <c r="E65" i="11" s="1"/>
  <c r="D64" i="11"/>
  <c r="C64" i="11"/>
  <c r="E64" i="11" s="1"/>
  <c r="D63" i="11"/>
  <c r="C63" i="11"/>
  <c r="E63" i="11" s="1"/>
  <c r="D62" i="11"/>
  <c r="C62" i="11"/>
  <c r="E62" i="11" s="1"/>
  <c r="D61" i="11"/>
  <c r="C61" i="11"/>
  <c r="E61" i="11" s="1"/>
  <c r="D60" i="11"/>
  <c r="C60" i="11"/>
  <c r="E60" i="11" s="1"/>
  <c r="D59" i="11"/>
  <c r="C59" i="11"/>
  <c r="E59" i="11" s="1"/>
  <c r="D58" i="11"/>
  <c r="C58" i="11"/>
  <c r="E58" i="11" s="1"/>
  <c r="D57" i="11"/>
  <c r="C57" i="11"/>
  <c r="E57" i="11" s="1"/>
  <c r="D56" i="11"/>
  <c r="C56" i="11"/>
  <c r="E56" i="11" s="1"/>
  <c r="D55" i="11"/>
  <c r="C55" i="11"/>
  <c r="E55" i="11" s="1"/>
  <c r="D54" i="11"/>
  <c r="C54" i="11"/>
  <c r="E54" i="11" s="1"/>
  <c r="D53" i="11"/>
  <c r="C53" i="11"/>
  <c r="E53" i="11" s="1"/>
  <c r="D52" i="11"/>
  <c r="C52" i="11"/>
  <c r="E52" i="11" s="1"/>
  <c r="D51" i="11"/>
  <c r="C51" i="11"/>
  <c r="E51" i="11" s="1"/>
  <c r="D50" i="11"/>
  <c r="C50" i="11"/>
  <c r="E50" i="11" s="1"/>
  <c r="D49" i="11"/>
  <c r="C49" i="11"/>
  <c r="E49" i="11" s="1"/>
  <c r="D48" i="11"/>
  <c r="C48" i="11"/>
  <c r="E48" i="11" s="1"/>
  <c r="D47" i="11"/>
  <c r="C47" i="11"/>
  <c r="E47" i="11" s="1"/>
  <c r="D46" i="11"/>
  <c r="C46" i="11"/>
  <c r="E46" i="11" s="1"/>
  <c r="D45" i="11"/>
  <c r="C45" i="11"/>
  <c r="E45" i="11" s="1"/>
  <c r="D44" i="11"/>
  <c r="C44" i="11"/>
  <c r="E44" i="11" s="1"/>
  <c r="D43" i="11"/>
  <c r="C43" i="11"/>
  <c r="E43" i="11" s="1"/>
  <c r="D42" i="11"/>
  <c r="C42" i="11"/>
  <c r="E42" i="11" s="1"/>
  <c r="D41" i="11"/>
  <c r="C41" i="11"/>
  <c r="E41" i="11" s="1"/>
  <c r="D40" i="11"/>
  <c r="C40" i="11"/>
  <c r="E40" i="11" s="1"/>
  <c r="D39" i="11"/>
  <c r="C39" i="11"/>
  <c r="E39" i="11" s="1"/>
  <c r="D38" i="11"/>
  <c r="C38" i="11"/>
  <c r="E38" i="11" s="1"/>
  <c r="D37" i="11"/>
  <c r="C37" i="11"/>
  <c r="E37" i="11" s="1"/>
  <c r="D36" i="11"/>
  <c r="C36" i="11"/>
  <c r="E36" i="11" s="1"/>
  <c r="D35" i="11"/>
  <c r="C35" i="11"/>
  <c r="E35" i="11" s="1"/>
  <c r="D34" i="11"/>
  <c r="C34" i="11"/>
  <c r="E34" i="11" s="1"/>
  <c r="D33" i="11"/>
  <c r="C33" i="11"/>
  <c r="E33" i="11" s="1"/>
  <c r="D32" i="11"/>
  <c r="C32" i="11"/>
  <c r="E32" i="11" s="1"/>
  <c r="D31" i="11"/>
  <c r="C31" i="11"/>
  <c r="E31" i="11" s="1"/>
  <c r="D30" i="11"/>
  <c r="C30" i="11"/>
  <c r="E30" i="11" s="1"/>
  <c r="D29" i="11"/>
  <c r="C29" i="11"/>
  <c r="E29" i="11" s="1"/>
  <c r="D28" i="11"/>
  <c r="C28" i="11"/>
  <c r="E28" i="11" s="1"/>
  <c r="D27" i="11"/>
  <c r="C27" i="11"/>
  <c r="E27" i="11" s="1"/>
  <c r="D26" i="11"/>
  <c r="C26" i="11"/>
  <c r="E26" i="11" s="1"/>
  <c r="D25" i="11"/>
  <c r="C25" i="11"/>
  <c r="E25" i="11" s="1"/>
  <c r="D24" i="11"/>
  <c r="C24" i="11"/>
  <c r="E24" i="11" s="1"/>
  <c r="D23" i="11"/>
  <c r="C23" i="11"/>
  <c r="E23" i="11" s="1"/>
  <c r="D22" i="11"/>
  <c r="C22" i="11"/>
  <c r="E22" i="11" s="1"/>
  <c r="D21" i="11"/>
  <c r="C21" i="11"/>
  <c r="E21" i="11" s="1"/>
  <c r="D20" i="11"/>
  <c r="C20" i="11"/>
  <c r="E20" i="11" s="1"/>
  <c r="D19" i="11"/>
  <c r="C19" i="11"/>
  <c r="E19" i="11" s="1"/>
  <c r="D18" i="11"/>
  <c r="C18" i="11"/>
  <c r="E18" i="11" s="1"/>
  <c r="D17" i="11"/>
  <c r="C17" i="11"/>
  <c r="E17" i="11" s="1"/>
  <c r="D16" i="11"/>
  <c r="C16" i="11"/>
  <c r="E16" i="11" s="1"/>
  <c r="D15" i="11"/>
  <c r="C15" i="11"/>
  <c r="E15" i="11" s="1"/>
  <c r="D14" i="11"/>
  <c r="C14" i="11"/>
  <c r="E14" i="11" s="1"/>
  <c r="D13" i="11"/>
  <c r="C13" i="11"/>
  <c r="E13" i="11" s="1"/>
  <c r="D12" i="11"/>
  <c r="C12" i="11"/>
  <c r="E12" i="11" s="1"/>
  <c r="D11" i="11"/>
  <c r="C11" i="11"/>
  <c r="E11" i="11" s="1"/>
  <c r="D10" i="11"/>
  <c r="C10" i="11"/>
  <c r="E10" i="11" s="1"/>
  <c r="D9" i="11"/>
  <c r="C9" i="11"/>
  <c r="E9" i="11" s="1"/>
  <c r="D8" i="11"/>
  <c r="C8" i="11"/>
  <c r="E8" i="11" s="1"/>
  <c r="D7" i="11"/>
  <c r="C7" i="11"/>
  <c r="E7" i="11" s="1"/>
  <c r="D6" i="11"/>
  <c r="C6" i="11"/>
  <c r="E6" i="11" s="1"/>
  <c r="D5" i="11"/>
  <c r="C5" i="11"/>
  <c r="E5" i="11" s="1"/>
  <c r="D4" i="11"/>
  <c r="C4" i="11"/>
  <c r="E4" i="11" s="1"/>
  <c r="D3" i="11"/>
  <c r="C3" i="11"/>
  <c r="E3" i="11" s="1"/>
  <c r="C11" i="10"/>
  <c r="C10" i="10"/>
  <c r="C9" i="10"/>
  <c r="C8" i="10"/>
  <c r="C7" i="10"/>
  <c r="C6" i="10"/>
  <c r="C5" i="10"/>
  <c r="C4" i="10"/>
  <c r="C3" i="10"/>
  <c r="C2" i="10"/>
  <c r="A3" i="8"/>
  <c r="A4" i="8" s="1"/>
  <c r="A5" i="8" s="1"/>
  <c r="A6" i="8" s="1"/>
  <c r="A7" i="8" s="1"/>
  <c r="A8" i="8" s="1"/>
  <c r="A9" i="8" s="1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F12" i="11" l="1"/>
  <c r="F5" i="11"/>
  <c r="F24" i="11"/>
  <c r="F9" i="11"/>
  <c r="F21" i="11"/>
  <c r="F44" i="11"/>
  <c r="F37" i="11"/>
  <c r="F41" i="11"/>
  <c r="F28" i="11"/>
  <c r="F25" i="11"/>
  <c r="F40" i="11"/>
  <c r="F8" i="11"/>
  <c r="F53" i="11"/>
  <c r="F6" i="11"/>
  <c r="F22" i="11"/>
  <c r="F35" i="11"/>
  <c r="F51" i="11"/>
  <c r="F58" i="11"/>
  <c r="F70" i="11"/>
  <c r="F78" i="11"/>
  <c r="F90" i="11"/>
  <c r="F13" i="11"/>
  <c r="F29" i="11"/>
  <c r="F45" i="11"/>
  <c r="F10" i="11"/>
  <c r="F26" i="11"/>
  <c r="F39" i="11"/>
  <c r="F55" i="11"/>
  <c r="F63" i="11"/>
  <c r="F75" i="11"/>
  <c r="F83" i="11"/>
  <c r="F33" i="11"/>
  <c r="F36" i="11"/>
  <c r="F49" i="11"/>
  <c r="F52" i="11"/>
  <c r="F11" i="11"/>
  <c r="F14" i="11"/>
  <c r="F27" i="11"/>
  <c r="F30" i="11"/>
  <c r="F43" i="11"/>
  <c r="F46" i="11"/>
  <c r="F56" i="11"/>
  <c r="F60" i="11"/>
  <c r="F64" i="11"/>
  <c r="F68" i="11"/>
  <c r="F72" i="11"/>
  <c r="F76" i="11"/>
  <c r="F80" i="11"/>
  <c r="F84" i="11"/>
  <c r="F88" i="11"/>
  <c r="F92" i="11"/>
  <c r="F3" i="11"/>
  <c r="F38" i="11"/>
  <c r="F54" i="11"/>
  <c r="F66" i="11"/>
  <c r="F82" i="11"/>
  <c r="F16" i="11"/>
  <c r="F32" i="11"/>
  <c r="F48" i="11"/>
  <c r="F7" i="11"/>
  <c r="F42" i="11"/>
  <c r="F59" i="11"/>
  <c r="F71" i="11"/>
  <c r="F87" i="11"/>
  <c r="F4" i="11"/>
  <c r="F20" i="11"/>
  <c r="F19" i="11"/>
  <c r="F62" i="11"/>
  <c r="F74" i="11"/>
  <c r="F86" i="11"/>
  <c r="F23" i="11"/>
  <c r="F67" i="11"/>
  <c r="F79" i="11"/>
  <c r="F91" i="11"/>
  <c r="F17" i="11"/>
  <c r="F15" i="11"/>
  <c r="F18" i="11"/>
  <c r="F31" i="11"/>
  <c r="F34" i="11"/>
  <c r="F47" i="11"/>
  <c r="F50" i="11"/>
  <c r="F57" i="11"/>
  <c r="F61" i="11"/>
  <c r="F65" i="11"/>
  <c r="F69" i="11"/>
  <c r="F73" i="11"/>
  <c r="F77" i="11"/>
  <c r="F81" i="11"/>
  <c r="F85" i="11"/>
  <c r="F89" i="11"/>
  <c r="F93" i="11"/>
  <c r="H5" i="1"/>
  <c r="E8" i="5"/>
  <c r="E7" i="5"/>
  <c r="E6" i="5"/>
  <c r="E5" i="5"/>
  <c r="E4" i="5"/>
  <c r="H6" i="1" l="1"/>
  <c r="H7" i="1"/>
  <c r="H8" i="1"/>
  <c r="H9" i="1"/>
  <c r="H10" i="1"/>
  <c r="H11" i="1" l="1"/>
  <c r="H12" i="1"/>
  <c r="H1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tc={07281273-17E6-4B03-9BA1-55E0FF94AE0E}</author>
  </authors>
  <commentList>
    <comment ref="M16" authorId="0" shapeId="0" xr:uid="{07281273-17E6-4B03-9BA1-55E0FF94AE0E}">
      <text>
        <t>[對話串註解]
您的 Excel 版本可讓您讀取此對話串註解; 但若以較新的 Excel 版本開啟此檔案，將會移除對它進行的所有編輯。深入了解: https://go.microsoft.com/fwlink/?linkid=870924。
註解:
    利用 常用/編輯/填滿/左右對齊 將字串重新排列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<sst xmlns="http://schemas.openxmlformats.org/spreadsheetml/2006/main" count="180" uniqueCount="172">
  <si>
    <t>北區</t>
    <phoneticPr fontId="4" type="noConversion"/>
  </si>
  <si>
    <t>中區</t>
    <phoneticPr fontId="4" type="noConversion"/>
  </si>
  <si>
    <t>南區</t>
    <phoneticPr fontId="4" type="noConversion"/>
  </si>
  <si>
    <t>西區</t>
    <phoneticPr fontId="4" type="noConversion"/>
  </si>
  <si>
    <t>東區</t>
    <phoneticPr fontId="4" type="noConversion"/>
  </si>
  <si>
    <t>合計</t>
    <phoneticPr fontId="4" type="noConversion"/>
  </si>
  <si>
    <t>一月</t>
    <phoneticPr fontId="4" type="noConversion"/>
  </si>
  <si>
    <t>二月</t>
  </si>
  <si>
    <t>三月</t>
  </si>
  <si>
    <t>四月</t>
  </si>
  <si>
    <t>五月</t>
  </si>
  <si>
    <t>六月</t>
  </si>
  <si>
    <r>
      <t>2012</t>
    </r>
    <r>
      <rPr>
        <sz val="12"/>
        <rFont val="細明體"/>
        <family val="3"/>
        <charset val="136"/>
      </rPr>
      <t>年上半年度各地區新加入會員人數統計</t>
    </r>
    <phoneticPr fontId="4" type="noConversion"/>
  </si>
  <si>
    <t>第二季合計</t>
    <phoneticPr fontId="2" type="noConversion"/>
  </si>
  <si>
    <t>第一季合計</t>
    <phoneticPr fontId="2" type="noConversion"/>
  </si>
  <si>
    <t>上半年度合計</t>
    <phoneticPr fontId="2" type="noConversion"/>
  </si>
  <si>
    <t>近5年商品銷售統計</t>
    <phoneticPr fontId="2" type="noConversion"/>
  </si>
  <si>
    <t>3C商品</t>
    <phoneticPr fontId="2" type="noConversion"/>
  </si>
  <si>
    <t>電腦硬體</t>
    <phoneticPr fontId="2" type="noConversion"/>
  </si>
  <si>
    <t>軟體</t>
    <phoneticPr fontId="2" type="noConversion"/>
  </si>
  <si>
    <t>合計業績</t>
    <phoneticPr fontId="2" type="noConversion"/>
  </si>
  <si>
    <t>業務人力</t>
    <phoneticPr fontId="2" type="noConversion"/>
  </si>
  <si>
    <t>2008年</t>
    <phoneticPr fontId="2" type="noConversion"/>
  </si>
  <si>
    <t>2009年</t>
  </si>
  <si>
    <t>2010年</t>
  </si>
  <si>
    <t>2011年</t>
  </si>
  <si>
    <t>2012年</t>
  </si>
  <si>
    <t>各分店商品銷售量</t>
    <phoneticPr fontId="2" type="noConversion"/>
  </si>
  <si>
    <t>分店1</t>
    <phoneticPr fontId="2" type="noConversion"/>
  </si>
  <si>
    <t>分店2</t>
  </si>
  <si>
    <t>分店3</t>
  </si>
  <si>
    <t>分店4</t>
  </si>
  <si>
    <t>分店5</t>
  </si>
  <si>
    <t>分店6</t>
  </si>
  <si>
    <t>分店7</t>
  </si>
  <si>
    <t>分店8</t>
  </si>
  <si>
    <t>分店9</t>
  </si>
  <si>
    <t>分店10</t>
  </si>
  <si>
    <t>分店11</t>
  </si>
  <si>
    <t>分店12</t>
  </si>
  <si>
    <t>智慧型手機</t>
    <phoneticPr fontId="2" type="noConversion"/>
  </si>
  <si>
    <t>平板電腦</t>
    <phoneticPr fontId="2" type="noConversion"/>
  </si>
  <si>
    <t>數位相機</t>
    <phoneticPr fontId="2" type="noConversion"/>
  </si>
  <si>
    <t>UltraBook</t>
    <phoneticPr fontId="2" type="noConversion"/>
  </si>
  <si>
    <t>觸控筆電</t>
    <phoneticPr fontId="2" type="noConversion"/>
  </si>
  <si>
    <t>姓名</t>
  </si>
  <si>
    <t>營業額</t>
    <phoneticPr fontId="13" type="noConversion"/>
  </si>
  <si>
    <t>林如梅</t>
  </si>
  <si>
    <t>林毓修</t>
  </si>
  <si>
    <t>林毓恆</t>
  </si>
  <si>
    <t>陳建志</t>
  </si>
  <si>
    <t>黃冠儒</t>
  </si>
  <si>
    <t>林向宏</t>
    <phoneticPr fontId="13" type="noConversion"/>
  </si>
  <si>
    <t>林毓倫</t>
    <phoneticPr fontId="13" type="noConversion"/>
  </si>
  <si>
    <t>陳奕穎</t>
    <phoneticPr fontId="13" type="noConversion"/>
  </si>
  <si>
    <t>黃睦詠</t>
    <phoneticPr fontId="13" type="noConversion"/>
  </si>
  <si>
    <t>黃炳璁</t>
    <phoneticPr fontId="13" type="noConversion"/>
  </si>
  <si>
    <t>陳友敬</t>
  </si>
  <si>
    <t>陳偉忠</t>
  </si>
  <si>
    <t>日期</t>
    <phoneticPr fontId="13" type="noConversion"/>
  </si>
  <si>
    <t>股價</t>
    <phoneticPr fontId="13" type="noConversion"/>
  </si>
  <si>
    <t>獲利</t>
    <phoneticPr fontId="13" type="noConversion"/>
  </si>
  <si>
    <t>日期</t>
  </si>
  <si>
    <t>開盤指數</t>
  </si>
  <si>
    <t>最高指數</t>
  </si>
  <si>
    <t>最低指數</t>
  </si>
  <si>
    <t>收盤指數</t>
  </si>
  <si>
    <t>濃度</t>
    <phoneticPr fontId="13" type="noConversion"/>
  </si>
  <si>
    <t>吸收度</t>
    <phoneticPr fontId="13" type="noConversion"/>
  </si>
  <si>
    <r>
      <t>波長遠</t>
    </r>
    <r>
      <rPr>
        <sz val="12"/>
        <rFont val="Times New Roman"/>
        <family val="1"/>
      </rPr>
      <t>(mm)</t>
    </r>
    <phoneticPr fontId="13" type="noConversion"/>
  </si>
  <si>
    <t>波長遠</t>
    <phoneticPr fontId="13" type="noConversion"/>
  </si>
  <si>
    <t>Solution</t>
    <phoneticPr fontId="13" type="noConversion"/>
  </si>
  <si>
    <t>unknown</t>
    <phoneticPr fontId="13" type="noConversion"/>
  </si>
  <si>
    <r>
      <t>conc.(</t>
    </r>
    <r>
      <rPr>
        <sz val="12"/>
        <rFont val="SymbolProp BT"/>
        <family val="1"/>
        <charset val="2"/>
      </rPr>
      <t>u</t>
    </r>
    <r>
      <rPr>
        <sz val="12"/>
        <rFont val="Times New Roman"/>
        <family val="1"/>
      </rPr>
      <t>g)</t>
    </r>
    <phoneticPr fontId="13" type="noConversion"/>
  </si>
  <si>
    <t>?</t>
    <phoneticPr fontId="13" type="noConversion"/>
  </si>
  <si>
    <r>
      <t>OD</t>
    </r>
    <r>
      <rPr>
        <vertAlign val="subscript"/>
        <sz val="12"/>
        <rFont val="Times New Roman"/>
        <family val="1"/>
      </rPr>
      <t>412</t>
    </r>
    <phoneticPr fontId="13" type="noConversion"/>
  </si>
  <si>
    <r>
      <t>體積</t>
    </r>
    <r>
      <rPr>
        <sz val="12"/>
        <rFont val="Times New Roman"/>
        <family val="1"/>
      </rPr>
      <t>NaOH</t>
    </r>
    <phoneticPr fontId="4" type="noConversion"/>
  </si>
  <si>
    <r>
      <t>PH</t>
    </r>
    <r>
      <rPr>
        <sz val="11"/>
        <color theme="1"/>
        <rFont val="新細明體"/>
        <family val="2"/>
        <scheme val="minor"/>
      </rPr>
      <t>值</t>
    </r>
    <phoneticPr fontId="4" type="noConversion"/>
  </si>
  <si>
    <t>△V</t>
    <phoneticPr fontId="4" type="noConversion"/>
  </si>
  <si>
    <t>△E</t>
    <phoneticPr fontId="4" type="noConversion"/>
  </si>
  <si>
    <t>△E/△V</t>
    <phoneticPr fontId="4" type="noConversion"/>
  </si>
  <si>
    <r>
      <t>體積</t>
    </r>
    <r>
      <rPr>
        <sz val="12"/>
        <rFont val="Times New Roman"/>
        <family val="1"/>
      </rPr>
      <t>NaOH</t>
    </r>
    <phoneticPr fontId="4" type="noConversion"/>
  </si>
  <si>
    <r>
      <t>PH</t>
    </r>
    <r>
      <rPr>
        <sz val="11"/>
        <color theme="1"/>
        <rFont val="新細明體"/>
        <family val="2"/>
        <scheme val="minor"/>
      </rPr>
      <t>值</t>
    </r>
    <phoneticPr fontId="4" type="noConversion"/>
  </si>
  <si>
    <t>吸收度a</t>
    <phoneticPr fontId="13" type="noConversion"/>
  </si>
  <si>
    <t>吸收度b</t>
    <phoneticPr fontId="13" type="noConversion"/>
  </si>
  <si>
    <t/>
  </si>
  <si>
    <t>林宸佑</t>
    <phoneticPr fontId="13" type="noConversion"/>
  </si>
  <si>
    <t>林宸旭</t>
    <phoneticPr fontId="13" type="noConversion"/>
  </si>
  <si>
    <t>黃睦詠</t>
  </si>
  <si>
    <t>區域</t>
    <phoneticPr fontId="13" type="noConversion"/>
  </si>
  <si>
    <t>總計</t>
  </si>
  <si>
    <t>北區</t>
    <phoneticPr fontId="13" type="noConversion"/>
  </si>
  <si>
    <t>中區</t>
    <phoneticPr fontId="13" type="noConversion"/>
  </si>
  <si>
    <t>南區</t>
    <phoneticPr fontId="13" type="noConversion"/>
  </si>
  <si>
    <t>東區</t>
    <phoneticPr fontId="13" type="noConversion"/>
  </si>
  <si>
    <t>海外</t>
    <phoneticPr fontId="13" type="noConversion"/>
  </si>
  <si>
    <t>林宸佑</t>
  </si>
  <si>
    <t>林宸旭</t>
  </si>
  <si>
    <t>林向宏</t>
  </si>
  <si>
    <t>selected</t>
    <phoneticPr fontId="4" type="noConversion"/>
  </si>
  <si>
    <t>公式/名稱管理員/新增</t>
    <phoneticPr fontId="4" type="noConversion"/>
  </si>
  <si>
    <t>成交量</t>
  </si>
  <si>
    <t>開盤</t>
  </si>
  <si>
    <t>最高</t>
  </si>
  <si>
    <t>最低</t>
  </si>
  <si>
    <t>收盤</t>
  </si>
  <si>
    <t>台積電成交價</t>
  </si>
  <si>
    <t>台積電成交量</t>
  </si>
  <si>
    <t>聯電成交價</t>
  </si>
  <si>
    <t>聯電成交量</t>
  </si>
  <si>
    <t>=OFFSET(動態圖表!$B$5,0,動態圖表!$K$16,5,1)</t>
    <phoneticPr fontId="4" type="noConversion"/>
  </si>
  <si>
    <t>新增圖表樣式與快速版面配置、圖表各項格式設定</t>
    <phoneticPr fontId="2" type="noConversion"/>
  </si>
  <si>
    <t>*</t>
    <phoneticPr fontId="2" type="noConversion"/>
  </si>
  <si>
    <t>1. 選取B5:B9，K5:K9</t>
    <phoneticPr fontId="2" type="noConversion"/>
  </si>
  <si>
    <t>2. 繪製圓形圖</t>
    <phoneticPr fontId="2" type="noConversion"/>
  </si>
  <si>
    <t>移除三月</t>
    <phoneticPr fontId="2" type="noConversion"/>
  </si>
  <si>
    <t>新增東區</t>
    <phoneticPr fontId="2" type="noConversion"/>
  </si>
  <si>
    <t>photo2=INDEX(動態圖表!$C$3:$F$3,動態圖表!$K$16)</t>
    <phoneticPr fontId="2" type="noConversion"/>
  </si>
  <si>
    <t>photo=OFFSET(動態圖表!$B$3,0,動態圖表!$K$16,1,1)</t>
    <phoneticPr fontId="2" type="noConversion"/>
  </si>
  <si>
    <t>基本圖</t>
    <phoneticPr fontId="2" type="noConversion"/>
  </si>
  <si>
    <t>標題、圖例</t>
    <phoneticPr fontId="2" type="noConversion"/>
  </si>
  <si>
    <t>圖片</t>
    <phoneticPr fontId="2" type="noConversion"/>
  </si>
  <si>
    <t>資料標籤</t>
    <phoneticPr fontId="2" type="noConversion"/>
  </si>
  <si>
    <t>動作</t>
    <phoneticPr fontId="2" type="noConversion"/>
  </si>
  <si>
    <t>說明</t>
    <phoneticPr fontId="2" type="noConversion"/>
  </si>
  <si>
    <t>* 切換列欄
* 選取三月後按Delete</t>
    <phoneticPr fontId="2" type="noConversion"/>
  </si>
  <si>
    <t>設計/資料/選取資料</t>
  </si>
  <si>
    <t>* 先選取資料範圍(含欄列標籤)
* Alt+F1-內嵌</t>
    <phoneticPr fontId="2" type="noConversion"/>
  </si>
  <si>
    <t>學習目標</t>
    <phoneticPr fontId="2" type="noConversion"/>
  </si>
  <si>
    <t>開啟 設計/變更圖表類型</t>
    <phoneticPr fontId="2" type="noConversion"/>
  </si>
  <si>
    <t>選取資料，做出預設值條圖後，選取圖表中的任一數列，如"合計業績"</t>
    <phoneticPr fontId="2" type="noConversion"/>
  </si>
  <si>
    <t>選取數列所要使用的類型與主副座標</t>
    <phoneticPr fontId="2" type="noConversion"/>
  </si>
  <si>
    <t>插入/走勢圖</t>
    <phoneticPr fontId="2" type="noConversion"/>
  </si>
  <si>
    <t>單獨選取</t>
    <phoneticPr fontId="2" type="noConversion"/>
  </si>
  <si>
    <t>選兩次</t>
    <phoneticPr fontId="2" type="noConversion"/>
  </si>
  <si>
    <t xml:space="preserve"> 新增或刪除 數列</t>
    <phoneticPr fontId="2" type="noConversion"/>
  </si>
  <si>
    <t>* 使用樣式/切換列/欄
* 只能刪除數列，所以需[切換列/欄]用來切換</t>
    <phoneticPr fontId="2" type="noConversion"/>
  </si>
  <si>
    <t>* 選取 南區長條圖(所有南區)
* 再點選一次 第二季合計-南區
* 版面配置/標籤/資料標籤/終點外側</t>
    <phoneticPr fontId="2" type="noConversion"/>
  </si>
  <si>
    <t>方法一</t>
    <phoneticPr fontId="2" type="noConversion"/>
  </si>
  <si>
    <t>方法二</t>
    <phoneticPr fontId="2" type="noConversion"/>
  </si>
  <si>
    <t>選取資料</t>
    <phoneticPr fontId="2" type="noConversion"/>
  </si>
  <si>
    <t>插入/圖表/組合式圖表/群組直條圖-折線圖於副座標軸</t>
    <phoneticPr fontId="2" type="noConversion"/>
  </si>
  <si>
    <t>學習重點</t>
    <phoneticPr fontId="2" type="noConversion"/>
  </si>
  <si>
    <r>
      <rPr>
        <sz val="12"/>
        <color rgb="FFFF0000"/>
        <rFont val="細明體"/>
        <family val="3"/>
        <charset val="136"/>
      </rPr>
      <t>*</t>
    </r>
    <r>
      <rPr>
        <sz val="12"/>
        <rFont val="細明體"/>
        <family val="3"/>
        <charset val="136"/>
      </rPr>
      <t xml:space="preserve"> 知道區分數列資料方式</t>
    </r>
    <phoneticPr fontId="2" type="noConversion"/>
  </si>
  <si>
    <r>
      <rPr>
        <sz val="12"/>
        <color rgb="FFFF0000"/>
        <rFont val="細明體"/>
        <family val="3"/>
        <charset val="136"/>
      </rPr>
      <t>*</t>
    </r>
    <r>
      <rPr>
        <sz val="12"/>
        <rFont val="細明體"/>
        <family val="3"/>
        <charset val="136"/>
      </rPr>
      <t xml:space="preserve"> 單獨設定資料標籤內容</t>
    </r>
    <phoneticPr fontId="2" type="noConversion"/>
  </si>
  <si>
    <t>選一次，表示全部</t>
    <phoneticPr fontId="2" type="noConversion"/>
  </si>
  <si>
    <r>
      <rPr>
        <sz val="12"/>
        <color rgb="FFFF0000"/>
        <rFont val="細明體"/>
        <family val="3"/>
        <charset val="136"/>
      </rPr>
      <t>*</t>
    </r>
    <r>
      <rPr>
        <sz val="12"/>
        <rFont val="細明體"/>
        <family val="3"/>
        <charset val="136"/>
      </rPr>
      <t xml:space="preserve"> 設定填滿</t>
    </r>
    <phoneticPr fontId="2" type="noConversion"/>
  </si>
  <si>
    <t>* 刪除圖表，重新選取資料產生新圖表並設定標題與圖例
* 使用 設計/圖表版面配置/ 新增圖表項目 或 快速版面配置
* 用滑鼠按兩下圖表中欲修改的項目，以開啟 xxx格式 對話框
* 修改垂直軸的主要刻度、標籤的文字方向
* 將儲存格的內容連結到"圖表標題"</t>
    <phoneticPr fontId="2" type="noConversion"/>
  </si>
  <si>
    <t>重點提醒</t>
    <phoneticPr fontId="2" type="noConversion"/>
  </si>
  <si>
    <t>新增五月
移除中區</t>
    <phoneticPr fontId="2" type="noConversion"/>
  </si>
  <si>
    <t>北高兩市評比</t>
    <phoneticPr fontId="46" type="noConversion"/>
  </si>
  <si>
    <t>施政項目</t>
    <phoneticPr fontId="46" type="noConversion"/>
  </si>
  <si>
    <t>台北</t>
    <phoneticPr fontId="46" type="noConversion"/>
  </si>
  <si>
    <t>高雄</t>
    <phoneticPr fontId="46" type="noConversion"/>
  </si>
  <si>
    <t>交通</t>
    <phoneticPr fontId="46" type="noConversion"/>
  </si>
  <si>
    <t>治安</t>
    <phoneticPr fontId="46" type="noConversion"/>
  </si>
  <si>
    <t>經濟</t>
    <phoneticPr fontId="46" type="noConversion"/>
  </si>
  <si>
    <t>稅收</t>
    <phoneticPr fontId="46" type="noConversion"/>
  </si>
  <si>
    <t>福利</t>
    <phoneticPr fontId="46" type="noConversion"/>
  </si>
  <si>
    <t>婦女</t>
    <phoneticPr fontId="46" type="noConversion"/>
  </si>
  <si>
    <t>兩岸</t>
    <phoneticPr fontId="46" type="noConversion"/>
  </si>
  <si>
    <t>*</t>
    <phoneticPr fontId="2" type="noConversion"/>
  </si>
  <si>
    <t>如何讓代表一個範圍的名稱，正確顯示內容</t>
    <phoneticPr fontId="2" type="noConversion"/>
  </si>
  <si>
    <t>上面的=selected會，尋找同一列中任一selected的儲存格，若找不到或找到超過兩個selected的範圍，將顯示錯誤</t>
    <phoneticPr fontId="2" type="noConversion"/>
  </si>
  <si>
    <t>陣列的顯示方式(Ctrl+Shift+Enter)</t>
    <phoneticPr fontId="2" type="noConversion"/>
  </si>
  <si>
    <t>快速鍵建立圖表(F11-獨立、Alt+F1-內嵌)、圖表的位置</t>
    <phoneticPr fontId="2" type="noConversion"/>
  </si>
  <si>
    <t>數列資料的選取、新增、移除</t>
    <phoneticPr fontId="2" type="noConversion"/>
  </si>
  <si>
    <t>* 建議使用"設計/資料/切換列 欄"，將要新增或刪除的資料轉為數列，可用方法：
1 直接使用滑鼠調整選取範圍  
2 複製/貼上(資料不連續時，不建議使用)
3 設計/資料/選取資料
4 直接以滑鼠選取數列的直條圖，按delete</t>
    <phoneticPr fontId="2" type="noConversion"/>
  </si>
  <si>
    <t>快速圖表項目、樣式、篩選</t>
    <phoneticPr fontId="2" type="noConversion"/>
  </si>
  <si>
    <t>由顯示的視窗中選取所需項目或樣式</t>
    <phoneticPr fontId="2" type="noConversion"/>
  </si>
  <si>
    <r>
      <rPr>
        <sz val="14"/>
        <color rgb="FFFF0000"/>
        <rFont val="Wingdings"/>
        <charset val="2"/>
      </rPr>
      <t>û</t>
    </r>
    <r>
      <rPr>
        <sz val="14"/>
        <rFont val="標楷體"/>
        <family val="4"/>
        <charset val="136"/>
      </rPr>
      <t xml:space="preserve"> </t>
    </r>
    <r>
      <rPr>
        <sz val="12"/>
        <rFont val="標楷體"/>
        <family val="4"/>
        <charset val="136"/>
      </rPr>
      <t>SERIES(,動態圖表!$B$5:$B$9,</t>
    </r>
    <r>
      <rPr>
        <b/>
        <sz val="12"/>
        <color rgb="FFFF0000"/>
        <rFont val="標楷體"/>
        <family val="4"/>
        <charset val="136"/>
      </rPr>
      <t>selected</t>
    </r>
    <r>
      <rPr>
        <sz val="12"/>
        <rFont val="標楷體"/>
        <family val="4"/>
        <charset val="136"/>
      </rPr>
      <t>,1)</t>
    </r>
    <phoneticPr fontId="2" type="noConversion"/>
  </si>
  <si>
    <r>
      <t>圖表函數中</t>
    </r>
    <r>
      <rPr>
        <b/>
        <sz val="12"/>
        <rFont val="標楷體"/>
        <family val="4"/>
        <charset val="136"/>
      </rPr>
      <t>不可使用 "名稱"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</si>
</sst>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76" formatCode="&quot;$&quot;#,##0"/>
    <numFmt numFmtId="177" formatCode="&quot;$&quot;#,##0_);[Red]\(&quot;$&quot;#,##0\)"/>
    <numFmt numFmtId="178" formatCode="m&quot;月&quot;d&quot;日&quot;"/>
    <numFmt numFmtId="179" formatCode="0.0"/>
    <numFmt numFmtId="180" formatCode="0.000_ "/>
    <numFmt numFmtId="181" formatCode="&quot;Yes&quot;;&quot;Yes&quot;;&quot;No&quot;"/>
    <numFmt numFmtId="182" formatCode="General_)"/>
    <numFmt numFmtId="183" formatCode="_(* #,##0.00_);_(* \(#,##0.00\);_(* &quot;-&quot;??_);_(@_)"/>
    <numFmt numFmtId="184" formatCode="_(* #,##0_);_(* \(#,##0\);_(* &quot;-&quot;??_);_(@_)"/>
    <numFmt numFmtId="185" formatCode="_(* #,##0.0_);_(* \(#,##0.0\);_(* &quot;-&quot;??_);_(@_)"/>
    <numFmt numFmtId="186" formatCode="#,##0_);[Red]\(#,##0\)"/>
  </numFmts>
  <fonts count="57">
    <font>
      <sz val="11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  <font>
      <sz val="12"/>
      <name val="細明體"/>
      <family val="3"/>
      <charset val="136"/>
    </font>
    <font>
      <sz val="9"/>
      <name val="細明體"/>
      <family val="3"/>
      <charset val="136"/>
    </font>
    <font>
      <sz val="12"/>
      <color theme="1"/>
      <name val="新細明體"/>
      <family val="2"/>
      <scheme val="minor"/>
    </font>
    <font>
      <sz val="12"/>
      <name val="新細明體"/>
      <family val="1"/>
      <charset val="136"/>
    </font>
    <font>
      <sz val="12"/>
      <color theme="1"/>
      <name val="微軟正黑體"/>
      <family val="2"/>
      <charset val="136"/>
    </font>
    <font>
      <b/>
      <sz val="12"/>
      <color theme="1"/>
      <name val="微軟正黑體"/>
      <family val="2"/>
      <charset val="136"/>
    </font>
    <font>
      <sz val="11"/>
      <color theme="1"/>
      <name val="微軟正黑體"/>
      <family val="2"/>
      <charset val="136"/>
    </font>
    <font>
      <b/>
      <sz val="11"/>
      <color theme="1"/>
      <name val="微軟正黑體"/>
      <family val="2"/>
      <charset val="136"/>
    </font>
    <font>
      <sz val="12"/>
      <name val="Times New Roman"/>
      <family val="1"/>
    </font>
    <font>
      <sz val="12"/>
      <color indexed="9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color indexed="12"/>
      <name val="Times New Roman"/>
      <family val="1"/>
    </font>
    <font>
      <sz val="12"/>
      <name val="Arial Rounded MT Bold"/>
      <family val="2"/>
    </font>
    <font>
      <sz val="12"/>
      <name val="Courier"/>
      <family val="3"/>
    </font>
    <font>
      <sz val="7"/>
      <color rgb="FF333333"/>
      <name val="Verdana"/>
      <family val="2"/>
    </font>
    <font>
      <sz val="12"/>
      <color indexed="9"/>
      <name val="Times New Roman"/>
      <family val="1"/>
    </font>
    <font>
      <sz val="7"/>
      <color rgb="FF666666"/>
      <name val="Verdana"/>
      <family val="2"/>
    </font>
    <font>
      <sz val="12"/>
      <name val="SymbolProp BT"/>
      <family val="1"/>
      <charset val="2"/>
    </font>
    <font>
      <vertAlign val="subscript"/>
      <sz val="12"/>
      <name val="Times New Roman"/>
      <family val="1"/>
    </font>
    <font>
      <sz val="12"/>
      <name val="Helv"/>
      <family val="2"/>
    </font>
    <font>
      <sz val="12"/>
      <color indexed="13"/>
      <name val="標楷體"/>
      <family val="4"/>
      <charset val="136"/>
    </font>
    <font>
      <sz val="12"/>
      <name val="標楷體"/>
      <family val="4"/>
      <charset val="136"/>
    </font>
    <font>
      <u/>
      <sz val="12"/>
      <color indexed="20"/>
      <name val="標楷體"/>
      <family val="4"/>
      <charset val="136"/>
    </font>
    <font>
      <u/>
      <sz val="12"/>
      <color indexed="18"/>
      <name val="標楷體"/>
      <family val="4"/>
      <charset val="136"/>
    </font>
    <font>
      <u/>
      <sz val="12"/>
      <color indexed="10"/>
      <name val="標楷體"/>
      <family val="4"/>
      <charset val="136"/>
    </font>
    <font>
      <sz val="12"/>
      <color indexed="18"/>
      <name val="標楷體"/>
      <family val="4"/>
      <charset val="136"/>
    </font>
    <font>
      <b/>
      <sz val="12"/>
      <color theme="0"/>
      <name val="標楷體"/>
      <family val="4"/>
      <charset val="136"/>
    </font>
    <font>
      <sz val="12"/>
      <color theme="0"/>
      <name val="標楷體"/>
      <family val="4"/>
      <charset val="136"/>
    </font>
    <font>
      <b/>
      <sz val="12"/>
      <color indexed="9"/>
      <name val="標楷體"/>
      <family val="4"/>
      <charset val="136"/>
    </font>
    <font>
      <sz val="12"/>
      <color rgb="FFC00000"/>
      <name val="新細明體"/>
      <family val="2"/>
      <scheme val="minor"/>
    </font>
    <font>
      <sz val="12"/>
      <color rgb="FFC00000"/>
      <name val="新細明體"/>
      <family val="1"/>
      <charset val="136"/>
      <scheme val="minor"/>
    </font>
    <font>
      <b/>
      <sz val="12"/>
      <color theme="0"/>
      <name val="新細明體"/>
      <family val="2"/>
      <scheme val="minor"/>
    </font>
    <font>
      <b/>
      <sz val="12"/>
      <name val="細明體"/>
      <family val="3"/>
      <charset val="136"/>
    </font>
    <font>
      <sz val="12"/>
      <color rgb="FFFF0000"/>
      <name val="新細明體"/>
      <family val="2"/>
      <scheme val="minor"/>
    </font>
    <font>
      <b/>
      <sz val="12"/>
      <color rgb="FFFF0000"/>
      <name val="新細明體"/>
      <family val="1"/>
      <charset val="136"/>
      <scheme val="minor"/>
    </font>
    <font>
      <sz val="11"/>
      <color rgb="FFFF0000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2"/>
      <color rgb="FFFF0000"/>
      <name val="新細明體"/>
      <family val="1"/>
      <charset val="136"/>
      <scheme val="minor"/>
    </font>
    <font>
      <b/>
      <sz val="12"/>
      <color rgb="FFC00000"/>
      <name val="細明體"/>
      <family val="3"/>
      <charset val="136"/>
    </font>
    <font>
      <sz val="12"/>
      <color rgb="FFFF0000"/>
      <name val="細明體"/>
      <family val="3"/>
      <charset val="136"/>
    </font>
    <font>
      <b/>
      <sz val="12"/>
      <color rgb="FFFF0000"/>
      <name val="標楷體"/>
      <family val="4"/>
      <charset val="136"/>
    </font>
    <font>
      <b/>
      <sz val="12"/>
      <name val="華康細圓體(P)"/>
      <charset val="136"/>
    </font>
    <font>
      <b/>
      <sz val="14"/>
      <name val="標楷體"/>
      <family val="4"/>
      <charset val="136"/>
    </font>
    <font>
      <sz val="12"/>
      <name val="華康細圓體(P)"/>
      <charset val="136"/>
    </font>
    <font>
      <sz val="12"/>
      <color theme="0"/>
      <name val="新細明體"/>
      <family val="1"/>
      <charset val="136"/>
    </font>
    <font>
      <sz val="12"/>
      <color rgb="FFFF0000"/>
      <name val="標楷體"/>
      <family val="4"/>
      <charset val="136"/>
    </font>
    <font>
      <sz val="12"/>
      <color theme="0"/>
      <name val="華康細圓體(P)"/>
      <charset val="136"/>
    </font>
    <font>
      <sz val="12"/>
      <color theme="0"/>
      <name val="華康細圓體(P)"/>
      <family val="1"/>
      <charset val="136"/>
    </font>
    <font>
      <b/>
      <sz val="14"/>
      <color rgb="FFC00000"/>
      <name val="標楷體"/>
      <family val="4"/>
      <charset val="136"/>
    </font>
    <font>
      <sz val="14"/>
      <color rgb="FFFF0000"/>
      <name val="Wingdings"/>
      <charset val="2"/>
    </font>
    <font>
      <sz val="14"/>
      <name val="標楷體"/>
      <family val="4"/>
      <charset val="136"/>
    </font>
    <font>
      <sz val="12"/>
      <name val="標楷體"/>
      <family val="4"/>
      <charset val="2"/>
    </font>
    <font>
      <b/>
      <sz val="12"/>
      <name val="標楷體"/>
      <family val="4"/>
      <charset val="136"/>
    </font>
  </fonts>
  <fills count="24">
    <fill>
      <patternFill patternType="none"/>
    </fill>
    <fill>
      <patternFill patternType="gray125"/>
    </fill>
    <fill>
      <patternFill patternType="solid">
        <fgColor theme="6" tint="0.79998168889431442"/>
        <bgColor theme="6" tint="0.79998168889431442"/>
      </patternFill>
    </fill>
    <fill>
      <patternFill patternType="solid">
        <fgColor indexed="42"/>
        <bgColor indexed="24"/>
      </patternFill>
    </fill>
    <fill>
      <patternFill patternType="solid">
        <fgColor rgb="FFEBDCC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indexed="21"/>
      </patternFill>
    </fill>
    <fill>
      <patternFill patternType="gray125">
        <fgColor indexed="13"/>
      </patternFill>
    </fill>
    <fill>
      <patternFill patternType="lightGray">
        <fgColor indexed="13"/>
      </patternFill>
    </fill>
    <fill>
      <patternFill patternType="solid">
        <fgColor indexed="18"/>
        <bgColor indexed="24"/>
      </patternFill>
    </fill>
    <fill>
      <patternFill patternType="solid">
        <fgColor indexed="22"/>
        <bgColor indexed="24"/>
      </patternFill>
    </fill>
    <fill>
      <patternFill patternType="solid">
        <fgColor indexed="9"/>
        <bgColor indexed="24"/>
      </patternFill>
    </fill>
    <fill>
      <patternFill patternType="solid">
        <fgColor theme="1"/>
        <bgColor theme="1"/>
      </patternFill>
    </fill>
    <fill>
      <patternFill patternType="solid">
        <fgColor theme="5" tint="-0.249977111117893"/>
        <bgColor theme="5" tint="-0.249977111117893"/>
      </patternFill>
    </fill>
    <fill>
      <patternFill patternType="solid">
        <fgColor theme="5"/>
        <bgColor theme="5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6" tint="-0.499984740745262"/>
        <bgColor indexed="24"/>
      </patternFill>
    </fill>
    <fill>
      <patternFill patternType="solid">
        <fgColor theme="6" tint="0.59999389629810485"/>
        <bgColor indexed="24"/>
      </patternFill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 style="thin">
        <color theme="6"/>
      </left>
      <right style="thin">
        <color theme="6"/>
      </right>
      <top style="thin">
        <color theme="6"/>
      </top>
      <bottom/>
      <diagonal/>
    </border>
    <border>
      <left style="thin">
        <color theme="6"/>
      </left>
      <right/>
      <top style="medium">
        <color theme="6"/>
      </top>
      <bottom/>
      <diagonal/>
    </border>
    <border>
      <left style="thin">
        <color theme="6"/>
      </left>
      <right style="thin">
        <color theme="6"/>
      </right>
      <top style="medium">
        <color theme="6"/>
      </top>
      <bottom/>
      <diagonal/>
    </border>
    <border>
      <left style="thin">
        <color theme="6"/>
      </left>
      <right/>
      <top style="thin">
        <color theme="6"/>
      </top>
      <bottom style="thin">
        <color theme="6"/>
      </bottom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  <border>
      <left style="medium">
        <color rgb="FF634427"/>
      </left>
      <right/>
      <top style="medium">
        <color rgb="FF634427"/>
      </top>
      <bottom/>
      <diagonal/>
    </border>
    <border>
      <left/>
      <right/>
      <top style="medium">
        <color rgb="FF634427"/>
      </top>
      <bottom/>
      <diagonal/>
    </border>
    <border>
      <left/>
      <right style="medium">
        <color rgb="FF634427"/>
      </right>
      <top style="medium">
        <color rgb="FF634427"/>
      </top>
      <bottom/>
      <diagonal/>
    </border>
    <border>
      <left style="medium">
        <color rgb="FF634427"/>
      </left>
      <right/>
      <top/>
      <bottom style="medium">
        <color rgb="FF634427"/>
      </bottom>
      <diagonal/>
    </border>
    <border>
      <left/>
      <right/>
      <top/>
      <bottom style="medium">
        <color rgb="FF634427"/>
      </bottom>
      <diagonal/>
    </border>
    <border>
      <left/>
      <right style="medium">
        <color rgb="FF634427"/>
      </right>
      <top/>
      <bottom style="medium">
        <color rgb="FF634427"/>
      </bottom>
      <diagonal/>
    </border>
    <border>
      <left style="medium">
        <color rgb="FF634427"/>
      </left>
      <right/>
      <top/>
      <bottom/>
      <diagonal/>
    </border>
    <border>
      <left/>
      <right style="medium">
        <color rgb="FF634427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1">
    <xf numFmtId="0" fontId="0" fillId="0" borderId="0"/>
    <xf numFmtId="0" fontId="11" fillId="0" borderId="0"/>
    <xf numFmtId="177" fontId="17" fillId="0" borderId="0" applyFont="0" applyFill="0" applyBorder="0" applyAlignment="0" applyProtection="0"/>
    <xf numFmtId="0" fontId="16" fillId="0" borderId="0"/>
    <xf numFmtId="0" fontId="6" fillId="0" borderId="0"/>
    <xf numFmtId="0" fontId="23" fillId="0" borderId="0"/>
    <xf numFmtId="181" fontId="17" fillId="0" borderId="0"/>
    <xf numFmtId="183" fontId="16" fillId="0" borderId="0" applyFont="0" applyFill="0" applyBorder="0" applyAlignment="0" applyProtection="0"/>
    <xf numFmtId="9" fontId="40" fillId="0" borderId="0" applyFont="0" applyFill="0" applyBorder="0" applyAlignment="0" applyProtection="0">
      <alignment vertical="center"/>
    </xf>
    <xf numFmtId="0" fontId="1" fillId="0" borderId="0"/>
    <xf numFmtId="9" fontId="16" fillId="0" borderId="0" applyFont="0" applyFill="0" applyBorder="0" applyAlignment="0" applyProtection="0"/>
  </cellStyleXfs>
  <cellXfs count="139">
    <xf numFmtId="0" fontId="0" fillId="0" borderId="0" xfId="0"/>
    <xf numFmtId="0" fontId="5" fillId="0" borderId="0" xfId="0" applyFont="1"/>
    <xf numFmtId="0" fontId="7" fillId="0" borderId="0" xfId="0" applyFont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0" borderId="2" xfId="0" applyFont="1" applyBorder="1" applyAlignment="1">
      <alignment horizontal="right"/>
    </xf>
    <xf numFmtId="0" fontId="7" fillId="2" borderId="3" xfId="0" applyFont="1" applyFill="1" applyBorder="1"/>
    <xf numFmtId="176" fontId="7" fillId="2" borderId="3" xfId="0" applyNumberFormat="1" applyFont="1" applyFill="1" applyBorder="1"/>
    <xf numFmtId="176" fontId="7" fillId="2" borderId="4" xfId="0" applyNumberFormat="1" applyFont="1" applyFill="1" applyBorder="1"/>
    <xf numFmtId="0" fontId="7" fillId="2" borderId="4" xfId="0" applyNumberFormat="1" applyFont="1" applyFill="1" applyBorder="1" applyAlignment="1">
      <alignment horizontal="center"/>
    </xf>
    <xf numFmtId="0" fontId="7" fillId="0" borderId="1" xfId="0" applyFont="1" applyBorder="1"/>
    <xf numFmtId="176" fontId="7" fillId="0" borderId="1" xfId="0" applyNumberFormat="1" applyFont="1" applyBorder="1"/>
    <xf numFmtId="176" fontId="7" fillId="0" borderId="2" xfId="0" applyNumberFormat="1" applyFont="1" applyBorder="1"/>
    <xf numFmtId="0" fontId="7" fillId="0" borderId="2" xfId="0" applyNumberFormat="1" applyFont="1" applyBorder="1" applyAlignment="1">
      <alignment horizontal="center"/>
    </xf>
    <xf numFmtId="0" fontId="7" fillId="2" borderId="5" xfId="0" applyFont="1" applyFill="1" applyBorder="1"/>
    <xf numFmtId="176" fontId="7" fillId="2" borderId="5" xfId="0" applyNumberFormat="1" applyFont="1" applyFill="1" applyBorder="1"/>
    <xf numFmtId="176" fontId="7" fillId="2" borderId="6" xfId="0" applyNumberFormat="1" applyFont="1" applyFill="1" applyBorder="1"/>
    <xf numFmtId="0" fontId="7" fillId="2" borderId="6" xfId="0" applyNumberFormat="1" applyFont="1" applyFill="1" applyBorder="1" applyAlignment="1">
      <alignment horizontal="center"/>
    </xf>
    <xf numFmtId="0" fontId="9" fillId="0" borderId="0" xfId="0" applyFont="1"/>
    <xf numFmtId="0" fontId="0" fillId="0" borderId="0" xfId="0" applyFont="1"/>
    <xf numFmtId="0" fontId="10" fillId="0" borderId="1" xfId="0" applyFont="1" applyBorder="1"/>
    <xf numFmtId="0" fontId="10" fillId="0" borderId="1" xfId="0" applyFont="1" applyBorder="1" applyAlignment="1">
      <alignment horizontal="right"/>
    </xf>
    <xf numFmtId="0" fontId="9" fillId="2" borderId="3" xfId="0" applyFont="1" applyFill="1" applyBorder="1"/>
    <xf numFmtId="0" fontId="9" fillId="2" borderId="3" xfId="0" applyNumberFormat="1" applyFont="1" applyFill="1" applyBorder="1" applyAlignment="1">
      <alignment horizontal="center"/>
    </xf>
    <xf numFmtId="0" fontId="9" fillId="0" borderId="1" xfId="0" applyFont="1" applyBorder="1"/>
    <xf numFmtId="0" fontId="9" fillId="0" borderId="1" xfId="0" applyNumberFormat="1" applyFont="1" applyBorder="1" applyAlignment="1">
      <alignment horizontal="center"/>
    </xf>
    <xf numFmtId="0" fontId="9" fillId="2" borderId="5" xfId="0" applyFont="1" applyFill="1" applyBorder="1"/>
    <xf numFmtId="0" fontId="9" fillId="2" borderId="5" xfId="0" applyNumberFormat="1" applyFont="1" applyFill="1" applyBorder="1" applyAlignment="1">
      <alignment horizontal="center"/>
    </xf>
    <xf numFmtId="0" fontId="11" fillId="0" borderId="0" xfId="1" applyFont="1"/>
    <xf numFmtId="0" fontId="14" fillId="3" borderId="0" xfId="1" applyFont="1" applyFill="1" applyBorder="1" applyAlignment="1"/>
    <xf numFmtId="0" fontId="18" fillId="4" borderId="7" xfId="3" applyFont="1" applyFill="1" applyBorder="1" applyAlignment="1">
      <alignment horizontal="center" wrapText="1"/>
    </xf>
    <xf numFmtId="0" fontId="18" fillId="4" borderId="8" xfId="3" applyFont="1" applyFill="1" applyBorder="1" applyAlignment="1">
      <alignment horizontal="center" wrapText="1"/>
    </xf>
    <xf numFmtId="0" fontId="18" fillId="4" borderId="9" xfId="3" applyFont="1" applyFill="1" applyBorder="1" applyAlignment="1">
      <alignment horizontal="center" wrapText="1"/>
    </xf>
    <xf numFmtId="14" fontId="20" fillId="6" borderId="10" xfId="3" applyNumberFormat="1" applyFont="1" applyFill="1" applyBorder="1" applyAlignment="1">
      <alignment horizontal="center" wrapText="1"/>
    </xf>
    <xf numFmtId="4" fontId="20" fillId="6" borderId="11" xfId="3" applyNumberFormat="1" applyFont="1" applyFill="1" applyBorder="1" applyAlignment="1">
      <alignment horizontal="center" wrapText="1"/>
    </xf>
    <xf numFmtId="4" fontId="20" fillId="6" borderId="12" xfId="3" applyNumberFormat="1" applyFont="1" applyFill="1" applyBorder="1" applyAlignment="1">
      <alignment horizontal="center" wrapText="1"/>
    </xf>
    <xf numFmtId="14" fontId="20" fillId="6" borderId="7" xfId="3" applyNumberFormat="1" applyFont="1" applyFill="1" applyBorder="1" applyAlignment="1">
      <alignment horizontal="center" wrapText="1"/>
    </xf>
    <xf numFmtId="4" fontId="20" fillId="6" borderId="8" xfId="3" applyNumberFormat="1" applyFont="1" applyFill="1" applyBorder="1" applyAlignment="1">
      <alignment horizontal="center" wrapText="1"/>
    </xf>
    <xf numFmtId="4" fontId="20" fillId="6" borderId="9" xfId="3" applyNumberFormat="1" applyFont="1" applyFill="1" applyBorder="1" applyAlignment="1">
      <alignment horizontal="center" wrapText="1"/>
    </xf>
    <xf numFmtId="14" fontId="20" fillId="6" borderId="13" xfId="3" applyNumberFormat="1" applyFont="1" applyFill="1" applyBorder="1" applyAlignment="1">
      <alignment horizontal="center" wrapText="1"/>
    </xf>
    <xf numFmtId="4" fontId="20" fillId="6" borderId="0" xfId="3" applyNumberFormat="1" applyFont="1" applyFill="1" applyAlignment="1">
      <alignment horizontal="center" wrapText="1"/>
    </xf>
    <xf numFmtId="4" fontId="20" fillId="6" borderId="14" xfId="3" applyNumberFormat="1" applyFont="1" applyFill="1" applyBorder="1" applyAlignment="1">
      <alignment horizontal="center" wrapText="1"/>
    </xf>
    <xf numFmtId="0" fontId="6" fillId="0" borderId="0" xfId="4"/>
    <xf numFmtId="0" fontId="6" fillId="0" borderId="15" xfId="4" applyBorder="1"/>
    <xf numFmtId="1" fontId="6" fillId="0" borderId="0" xfId="4" applyNumberFormat="1"/>
    <xf numFmtId="0" fontId="11" fillId="0" borderId="15" xfId="4" applyFont="1" applyBorder="1"/>
    <xf numFmtId="0" fontId="11" fillId="0" borderId="15" xfId="4" applyFont="1" applyBorder="1" applyAlignment="1">
      <alignment horizontal="center"/>
    </xf>
    <xf numFmtId="0" fontId="11" fillId="0" borderId="0" xfId="4" applyFont="1"/>
    <xf numFmtId="180" fontId="6" fillId="0" borderId="0" xfId="4" applyNumberFormat="1"/>
    <xf numFmtId="0" fontId="25" fillId="0" borderId="0" xfId="5" applyFont="1"/>
    <xf numFmtId="0" fontId="25" fillId="8" borderId="0" xfId="5" applyFont="1" applyFill="1"/>
    <xf numFmtId="0" fontId="26" fillId="9" borderId="0" xfId="5" applyFont="1" applyFill="1" applyAlignment="1">
      <alignment horizontal="center"/>
    </xf>
    <xf numFmtId="0" fontId="27" fillId="9" borderId="0" xfId="5" applyFont="1" applyFill="1" applyAlignment="1">
      <alignment horizontal="center"/>
    </xf>
    <xf numFmtId="0" fontId="28" fillId="9" borderId="0" xfId="5" applyFont="1" applyFill="1" applyAlignment="1">
      <alignment horizontal="center"/>
    </xf>
    <xf numFmtId="182" fontId="12" fillId="10" borderId="16" xfId="6" applyNumberFormat="1" applyFont="1" applyFill="1" applyBorder="1" applyAlignment="1">
      <alignment horizontal="left"/>
    </xf>
    <xf numFmtId="182" fontId="12" fillId="10" borderId="17" xfId="6" applyNumberFormat="1" applyFont="1" applyFill="1" applyBorder="1" applyAlignment="1">
      <alignment horizontal="right"/>
    </xf>
    <xf numFmtId="182" fontId="12" fillId="10" borderId="18" xfId="6" applyNumberFormat="1" applyFont="1" applyFill="1" applyBorder="1" applyAlignment="1">
      <alignment horizontal="right"/>
    </xf>
    <xf numFmtId="182" fontId="14" fillId="11" borderId="19" xfId="6" applyNumberFormat="1" applyFont="1" applyFill="1" applyBorder="1" applyAlignment="1">
      <alignment horizontal="left"/>
    </xf>
    <xf numFmtId="182" fontId="29" fillId="11" borderId="0" xfId="6" applyNumberFormat="1" applyFont="1" applyFill="1" applyBorder="1" applyAlignment="1"/>
    <xf numFmtId="182" fontId="29" fillId="11" borderId="20" xfId="6" applyNumberFormat="1" applyFont="1" applyFill="1" applyBorder="1" applyAlignment="1"/>
    <xf numFmtId="182" fontId="25" fillId="0" borderId="0" xfId="6" applyNumberFormat="1" applyFont="1"/>
    <xf numFmtId="182" fontId="14" fillId="12" borderId="21" xfId="6" applyNumberFormat="1" applyFont="1" applyFill="1" applyBorder="1" applyAlignment="1">
      <alignment horizontal="left"/>
    </xf>
    <xf numFmtId="182" fontId="29" fillId="12" borderId="22" xfId="6" applyNumberFormat="1" applyFont="1" applyFill="1" applyBorder="1" applyAlignment="1"/>
    <xf numFmtId="182" fontId="29" fillId="12" borderId="23" xfId="6" applyNumberFormat="1" applyFont="1" applyFill="1" applyBorder="1" applyAlignment="1"/>
    <xf numFmtId="182" fontId="25" fillId="0" borderId="0" xfId="6" applyNumberFormat="1" applyFont="1" applyAlignment="1">
      <alignment horizontal="center"/>
    </xf>
    <xf numFmtId="182" fontId="25" fillId="0" borderId="0" xfId="6" quotePrefix="1" applyNumberFormat="1" applyFont="1"/>
    <xf numFmtId="0" fontId="30" fillId="13" borderId="24" xfId="3" applyFont="1" applyFill="1" applyBorder="1" applyAlignment="1">
      <alignment horizontal="left"/>
    </xf>
    <xf numFmtId="0" fontId="30" fillId="13" borderId="24" xfId="3" applyFont="1" applyFill="1" applyBorder="1" applyAlignment="1">
      <alignment horizontal="right"/>
    </xf>
    <xf numFmtId="0" fontId="25" fillId="0" borderId="0" xfId="3" applyFont="1"/>
    <xf numFmtId="58" fontId="30" fillId="14" borderId="0" xfId="3" applyNumberFormat="1" applyFont="1" applyFill="1" applyBorder="1" applyAlignment="1">
      <alignment horizontal="left"/>
    </xf>
    <xf numFmtId="184" fontId="31" fillId="14" borderId="0" xfId="7" applyNumberFormat="1" applyFont="1" applyFill="1" applyBorder="1" applyAlignment="1"/>
    <xf numFmtId="0" fontId="31" fillId="14" borderId="0" xfId="3" applyFont="1" applyFill="1" applyBorder="1" applyAlignment="1"/>
    <xf numFmtId="58" fontId="30" fillId="15" borderId="25" xfId="3" applyNumberFormat="1" applyFont="1" applyFill="1" applyBorder="1" applyAlignment="1">
      <alignment horizontal="left"/>
    </xf>
    <xf numFmtId="184" fontId="31" fillId="15" borderId="25" xfId="7" applyNumberFormat="1" applyFont="1" applyFill="1" applyBorder="1" applyAlignment="1"/>
    <xf numFmtId="0" fontId="31" fillId="15" borderId="25" xfId="3" applyFont="1" applyFill="1" applyBorder="1" applyAlignment="1"/>
    <xf numFmtId="58" fontId="30" fillId="14" borderId="25" xfId="3" applyNumberFormat="1" applyFont="1" applyFill="1" applyBorder="1" applyAlignment="1">
      <alignment horizontal="left"/>
    </xf>
    <xf numFmtId="184" fontId="31" fillId="14" borderId="25" xfId="7" applyNumberFormat="1" applyFont="1" applyFill="1" applyBorder="1" applyAlignment="1"/>
    <xf numFmtId="0" fontId="31" fillId="14" borderId="25" xfId="3" applyFont="1" applyFill="1" applyBorder="1" applyAlignment="1"/>
    <xf numFmtId="58" fontId="30" fillId="14" borderId="26" xfId="3" applyNumberFormat="1" applyFont="1" applyFill="1" applyBorder="1" applyAlignment="1">
      <alignment horizontal="left"/>
    </xf>
    <xf numFmtId="0" fontId="31" fillId="14" borderId="26" xfId="3" applyFont="1" applyFill="1" applyBorder="1" applyAlignment="1"/>
    <xf numFmtId="58" fontId="25" fillId="0" borderId="0" xfId="3" applyNumberFormat="1" applyFont="1" applyFill="1" applyBorder="1" applyAlignment="1"/>
    <xf numFmtId="185" fontId="25" fillId="0" borderId="0" xfId="7" applyNumberFormat="1" applyFont="1" applyFill="1" applyBorder="1" applyAlignment="1"/>
    <xf numFmtId="184" fontId="25" fillId="0" borderId="0" xfId="7" applyNumberFormat="1" applyFont="1" applyFill="1" applyBorder="1" applyAlignment="1"/>
    <xf numFmtId="184" fontId="25" fillId="0" borderId="0" xfId="3" applyNumberFormat="1" applyFont="1" applyFill="1" applyBorder="1" applyAlignment="1"/>
    <xf numFmtId="58" fontId="25" fillId="0" borderId="27" xfId="3" applyNumberFormat="1" applyFont="1" applyFill="1" applyBorder="1" applyAlignment="1"/>
    <xf numFmtId="185" fontId="25" fillId="0" borderId="27" xfId="7" applyNumberFormat="1" applyFont="1" applyFill="1" applyBorder="1" applyAlignment="1"/>
    <xf numFmtId="184" fontId="25" fillId="0" borderId="27" xfId="7" applyNumberFormat="1" applyFont="1" applyFill="1" applyBorder="1" applyAlignment="1"/>
    <xf numFmtId="184" fontId="25" fillId="0" borderId="27" xfId="3" applyNumberFormat="1" applyFont="1" applyFill="1" applyBorder="1" applyAlignment="1"/>
    <xf numFmtId="0" fontId="32" fillId="18" borderId="24" xfId="3" applyFont="1" applyFill="1" applyBorder="1" applyAlignment="1">
      <alignment horizontal="right"/>
    </xf>
    <xf numFmtId="0" fontId="15" fillId="19" borderId="0" xfId="1" applyFont="1" applyFill="1" applyBorder="1" applyAlignment="1"/>
    <xf numFmtId="0" fontId="12" fillId="18" borderId="0" xfId="1" applyFont="1" applyFill="1" applyBorder="1" applyAlignment="1">
      <alignment horizontal="center" vertical="center" wrapText="1"/>
    </xf>
    <xf numFmtId="0" fontId="33" fillId="0" borderId="0" xfId="0" applyFont="1" applyAlignment="1">
      <alignment horizontal="right"/>
    </xf>
    <xf numFmtId="0" fontId="34" fillId="0" borderId="0" xfId="0" applyFont="1" applyAlignment="1">
      <alignment horizontal="right"/>
    </xf>
    <xf numFmtId="0" fontId="25" fillId="0" borderId="0" xfId="5" applyFont="1" applyAlignment="1">
      <alignment horizontal="left" indent="2"/>
    </xf>
    <xf numFmtId="0" fontId="5" fillId="0" borderId="0" xfId="0" applyFont="1" applyAlignment="1">
      <alignment wrapText="1"/>
    </xf>
    <xf numFmtId="0" fontId="5" fillId="21" borderId="29" xfId="0" applyFont="1" applyFill="1" applyBorder="1"/>
    <xf numFmtId="0" fontId="5" fillId="21" borderId="30" xfId="0" applyFont="1" applyFill="1" applyBorder="1"/>
    <xf numFmtId="0" fontId="5" fillId="21" borderId="28" xfId="0" applyFont="1" applyFill="1" applyBorder="1"/>
    <xf numFmtId="0" fontId="35" fillId="20" borderId="31" xfId="0" applyFont="1" applyFill="1" applyBorder="1"/>
    <xf numFmtId="0" fontId="36" fillId="20" borderId="32" xfId="0" applyFont="1" applyFill="1" applyBorder="1" applyAlignment="1">
      <alignment horizontal="right"/>
    </xf>
    <xf numFmtId="0" fontId="36" fillId="20" borderId="33" xfId="0" applyFont="1" applyFill="1" applyBorder="1" applyAlignment="1">
      <alignment horizontal="right"/>
    </xf>
    <xf numFmtId="0" fontId="3" fillId="21" borderId="31" xfId="0" applyFont="1" applyFill="1" applyBorder="1"/>
    <xf numFmtId="0" fontId="5" fillId="21" borderId="32" xfId="0" applyFont="1" applyFill="1" applyBorder="1"/>
    <xf numFmtId="0" fontId="5" fillId="21" borderId="33" xfId="0" applyFont="1" applyFill="1" applyBorder="1"/>
    <xf numFmtId="0" fontId="3" fillId="0" borderId="31" xfId="0" applyFont="1" applyBorder="1"/>
    <xf numFmtId="0" fontId="5" fillId="0" borderId="32" xfId="0" applyFont="1" applyBorder="1"/>
    <xf numFmtId="0" fontId="5" fillId="0" borderId="33" xfId="0" applyFont="1" applyBorder="1"/>
    <xf numFmtId="0" fontId="5" fillId="21" borderId="31" xfId="0" applyFont="1" applyFill="1" applyBorder="1"/>
    <xf numFmtId="0" fontId="5" fillId="0" borderId="31" xfId="0" applyFont="1" applyBorder="1"/>
    <xf numFmtId="0" fontId="0" fillId="0" borderId="0" xfId="0" applyAlignment="1">
      <alignment wrapText="1"/>
    </xf>
    <xf numFmtId="0" fontId="37" fillId="0" borderId="0" xfId="0" applyFont="1"/>
    <xf numFmtId="0" fontId="38" fillId="0" borderId="0" xfId="0" applyFont="1"/>
    <xf numFmtId="0" fontId="39" fillId="0" borderId="0" xfId="0" applyFont="1"/>
    <xf numFmtId="0" fontId="3" fillId="0" borderId="0" xfId="1" applyFont="1"/>
    <xf numFmtId="0" fontId="32" fillId="18" borderId="24" xfId="3" applyFont="1" applyFill="1" applyBorder="1" applyAlignment="1">
      <alignment horizontal="center" wrapText="1"/>
    </xf>
    <xf numFmtId="0" fontId="12" fillId="17" borderId="0" xfId="1" applyFont="1" applyFill="1" applyAlignment="1">
      <alignment horizontal="center" vertical="center"/>
    </xf>
    <xf numFmtId="2" fontId="11" fillId="16" borderId="0" xfId="1" applyNumberFormat="1" applyFont="1" applyFill="1" applyAlignment="1">
      <alignment horizontal="center" vertical="center"/>
    </xf>
    <xf numFmtId="179" fontId="11" fillId="5" borderId="0" xfId="1" applyNumberFormat="1" applyFont="1" applyFill="1" applyAlignment="1">
      <alignment horizontal="center" vertical="center"/>
    </xf>
    <xf numFmtId="178" fontId="19" fillId="22" borderId="0" xfId="1" applyNumberFormat="1" applyFont="1" applyFill="1"/>
    <xf numFmtId="0" fontId="41" fillId="0" borderId="0" xfId="0" applyFont="1"/>
    <xf numFmtId="0" fontId="42" fillId="0" borderId="0" xfId="1" applyFont="1"/>
    <xf numFmtId="10" fontId="11" fillId="0" borderId="0" xfId="8" applyNumberFormat="1" applyFont="1" applyAlignment="1"/>
    <xf numFmtId="0" fontId="3" fillId="0" borderId="0" xfId="1" applyFont="1" applyAlignment="1">
      <alignment horizontal="left" indent="1"/>
    </xf>
    <xf numFmtId="0" fontId="1" fillId="0" borderId="0" xfId="9"/>
    <xf numFmtId="0" fontId="45" fillId="0" borderId="35" xfId="9" applyFont="1" applyBorder="1" applyAlignment="1">
      <alignment horizontal="center" vertical="center"/>
    </xf>
    <xf numFmtId="186" fontId="47" fillId="0" borderId="35" xfId="10" applyNumberFormat="1" applyFont="1" applyBorder="1" applyAlignment="1">
      <alignment horizontal="center" vertical="center"/>
    </xf>
    <xf numFmtId="186" fontId="47" fillId="0" borderId="0" xfId="10" applyNumberFormat="1" applyFont="1" applyBorder="1" applyAlignment="1">
      <alignment horizontal="center" vertical="center"/>
    </xf>
    <xf numFmtId="0" fontId="1" fillId="0" borderId="0" xfId="9" applyFont="1"/>
    <xf numFmtId="0" fontId="48" fillId="0" borderId="0" xfId="9" applyFont="1"/>
    <xf numFmtId="0" fontId="49" fillId="0" borderId="0" xfId="5" applyFont="1" applyAlignment="1">
      <alignment horizontal="right"/>
    </xf>
    <xf numFmtId="0" fontId="25" fillId="0" borderId="0" xfId="5" applyFont="1" applyAlignment="1">
      <alignment horizontal="center"/>
    </xf>
    <xf numFmtId="0" fontId="50" fillId="0" borderId="34" xfId="9" applyFont="1" applyBorder="1" applyAlignment="1">
      <alignment horizontal="center" vertical="center"/>
    </xf>
    <xf numFmtId="0" fontId="51" fillId="0" borderId="34" xfId="9" applyFont="1" applyBorder="1" applyAlignment="1">
      <alignment horizontal="center" vertical="center"/>
    </xf>
    <xf numFmtId="0" fontId="51" fillId="0" borderId="17" xfId="9" applyFont="1" applyBorder="1" applyAlignment="1">
      <alignment horizontal="center" vertical="center"/>
    </xf>
    <xf numFmtId="0" fontId="52" fillId="0" borderId="0" xfId="5" applyFont="1" applyAlignment="1">
      <alignment horizontal="left"/>
    </xf>
    <xf numFmtId="0" fontId="25" fillId="0" borderId="0" xfId="5" applyFont="1" applyAlignment="1">
      <alignment horizontal="left"/>
    </xf>
    <xf numFmtId="182" fontId="55" fillId="0" borderId="0" xfId="6" applyNumberFormat="1" applyFont="1" applyAlignment="1">
      <alignment horizontal="left" vertical="center" indent="1"/>
    </xf>
    <xf numFmtId="0" fontId="24" fillId="7" borderId="0" xfId="5" quotePrefix="1" applyFont="1" applyFill="1" applyAlignment="1">
      <alignment horizontal="center"/>
    </xf>
    <xf numFmtId="0" fontId="45" fillId="23" borderId="15" xfId="9" applyFont="1" applyFill="1" applyBorder="1" applyAlignment="1">
      <alignment horizontal="center" vertical="center"/>
    </xf>
  </cellXfs>
  <cellStyles count="11">
    <cellStyle name="一般" xfId="0" builtinId="0"/>
    <cellStyle name="一般 2" xfId="3" xr:uid="{00000000-0005-0000-0000-000001000000}"/>
    <cellStyle name="一般 3" xfId="4" xr:uid="{00000000-0005-0000-0000-000002000000}"/>
    <cellStyle name="一般_EXA05" xfId="9" xr:uid="{B9221ABC-015A-4639-9A35-B0D2BE7ECE7A}"/>
    <cellStyle name="一般_美化統計圖" xfId="1" xr:uid="{00000000-0005-0000-0000-000003000000}"/>
    <cellStyle name="一般_排行榜統計表" xfId="6" xr:uid="{00000000-0005-0000-0000-000004000000}"/>
    <cellStyle name="一般_排行榜統計表_1" xfId="5" xr:uid="{00000000-0005-0000-0000-000005000000}"/>
    <cellStyle name="千分位 2" xfId="7" xr:uid="{00000000-0005-0000-0000-000006000000}"/>
    <cellStyle name="百分比" xfId="8" builtinId="5"/>
    <cellStyle name="百分比 2" xfId="10" xr:uid="{F4A533FE-734C-418D-B7BD-7253CF3D48FE}"/>
    <cellStyle name="貨幣[0]_迴歸預測" xfId="2" xr:uid="{00000000-0005-0000-0000-000008000000}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華康細圓體(P)"/>
        <scheme val="none"/>
      </font>
      <numFmt numFmtId="186" formatCode="#,##0_);[Red]\(#,##0\)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華康細圓體(P)"/>
        <scheme val="none"/>
      </font>
      <numFmt numFmtId="186" formatCode="#,##0_);[Red]\(#,##0\)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auto="1"/>
        <name val="華康細圓體(P)"/>
        <scheme val="none"/>
      </font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/>
        <bottom/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top/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華康細圓體(P)"/>
        <family val="1"/>
        <charset val="136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Medium9"/>
  <colors>
    <mruColors>
      <color rgb="FFFFFFCC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7.xml"/><Relationship Id="rId13" Type="http://schemas.openxmlformats.org/officeDocument/2006/relationships/chartsheet" Target="chartsheets/sheet2.xml"/><Relationship Id="rId18" Type="http://schemas.openxmlformats.org/officeDocument/2006/relationships/externalLink" Target="externalLinks/externalLink1.xml"/><Relationship Id="rId26" Type="http://schemas.openxmlformats.org/officeDocument/2006/relationships/customXml" Target="../customXml/item2.xml"/><Relationship Id="rId3" Type="http://schemas.openxmlformats.org/officeDocument/2006/relationships/chartsheet" Target="chartsheets/sheet1.xml"/><Relationship Id="rId21" Type="http://schemas.openxmlformats.org/officeDocument/2006/relationships/styles" Target="styles.xml"/><Relationship Id="rId7" Type="http://schemas.openxmlformats.org/officeDocument/2006/relationships/worksheet" Target="worksheets/sheet6.xml"/><Relationship Id="rId12" Type="http://schemas.openxmlformats.org/officeDocument/2006/relationships/worksheet" Target="worksheets/sheet11.xml"/><Relationship Id="rId17" Type="http://schemas.openxmlformats.org/officeDocument/2006/relationships/worksheet" Target="worksheets/sheet13.xml"/><Relationship Id="rId25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chartsheet" Target="chartsheets/sheet4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11" Type="http://schemas.openxmlformats.org/officeDocument/2006/relationships/worksheet" Target="worksheets/sheet10.xml"/><Relationship Id="rId24" Type="http://schemas.openxmlformats.org/officeDocument/2006/relationships/calcChain" Target="calcChain.xml"/><Relationship Id="rId5" Type="http://schemas.openxmlformats.org/officeDocument/2006/relationships/worksheet" Target="worksheets/sheet4.xml"/><Relationship Id="rId15" Type="http://schemas.openxmlformats.org/officeDocument/2006/relationships/chartsheet" Target="chartsheets/sheet3.xml"/><Relationship Id="rId23" Type="http://schemas.openxmlformats.org/officeDocument/2006/relationships/sheetMetadata" Target="metadata.xml"/><Relationship Id="rId10" Type="http://schemas.openxmlformats.org/officeDocument/2006/relationships/worksheet" Target="worksheets/sheet9.xml"/><Relationship Id="rId19" Type="http://schemas.openxmlformats.org/officeDocument/2006/relationships/externalLink" Target="externalLinks/externalLink2.xml"/><Relationship Id="rId4" Type="http://schemas.openxmlformats.org/officeDocument/2006/relationships/worksheet" Target="worksheets/sheet3.xml"/><Relationship Id="rId9" Type="http://schemas.openxmlformats.org/officeDocument/2006/relationships/worksheet" Target="worksheets/sheet8.xml"/><Relationship Id="rId14" Type="http://schemas.openxmlformats.org/officeDocument/2006/relationships/worksheet" Target="worksheets/sheet12.xml"/><Relationship Id="rId22" Type="http://schemas.openxmlformats.org/officeDocument/2006/relationships/sharedStrings" Target="sharedStrings.xml"/><Relationship Id="rId27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8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10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15.xml"/></Relationships>
</file>

<file path=xl/charts/_rels/chart1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基本圖!$C$4</c:f>
              <c:strCache>
                <c:ptCount val="1"/>
                <c:pt idx="0">
                  <c:v>北區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(基本圖!$B$5:$B$6,基本圖!$B$8:$B$10)</c:f>
              <c:strCache>
                <c:ptCount val="5"/>
                <c:pt idx="0">
                  <c:v>一月</c:v>
                </c:pt>
                <c:pt idx="1">
                  <c:v>二月</c:v>
                </c:pt>
                <c:pt idx="2">
                  <c:v>四月</c:v>
                </c:pt>
                <c:pt idx="3">
                  <c:v>五月</c:v>
                </c:pt>
                <c:pt idx="4">
                  <c:v>六月</c:v>
                </c:pt>
              </c:strCache>
            </c:strRef>
          </c:cat>
          <c:val>
            <c:numRef>
              <c:f>(基本圖!$C$5:$C$6,基本圖!$C$8:$C$10)</c:f>
              <c:numCache>
                <c:formatCode>General</c:formatCode>
                <c:ptCount val="5"/>
                <c:pt idx="0">
                  <c:v>234</c:v>
                </c:pt>
                <c:pt idx="1">
                  <c:v>212</c:v>
                </c:pt>
                <c:pt idx="2">
                  <c:v>250</c:v>
                </c:pt>
                <c:pt idx="3">
                  <c:v>186</c:v>
                </c:pt>
                <c:pt idx="4">
                  <c:v>208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BF-44DD-B8C9-9C5FAC0221B8}"/>
            </c:ext>
          </c:extLst>
        </c:ser>
        <c:ser>
          <c:idx val="1"/>
          <c:order val="1"/>
          <c:tx>
            <c:strRef>
              <c:f>基本圖!$D$4</c:f>
              <c:strCache>
                <c:ptCount val="1"/>
                <c:pt idx="0">
                  <c:v>中區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dLbl>
              <c:idx val="4"/>
              <c:dLblPos val="outEnd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0-0CBF-44DD-B8C9-9C5FAC0221B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(基本圖!$B$5:$B$6,基本圖!$B$8:$B$10)</c:f>
              <c:strCache>
                <c:ptCount val="5"/>
                <c:pt idx="0">
                  <c:v>一月</c:v>
                </c:pt>
                <c:pt idx="1">
                  <c:v>二月</c:v>
                </c:pt>
                <c:pt idx="2">
                  <c:v>四月</c:v>
                </c:pt>
                <c:pt idx="3">
                  <c:v>五月</c:v>
                </c:pt>
                <c:pt idx="4">
                  <c:v>六月</c:v>
                </c:pt>
              </c:strCache>
            </c:strRef>
          </c:cat>
          <c:val>
            <c:numRef>
              <c:f>(基本圖!$D$5:$D$6,基本圖!$D$8:$D$10)</c:f>
              <c:numCache>
                <c:formatCode>General</c:formatCode>
                <c:ptCount val="5"/>
                <c:pt idx="0">
                  <c:v>241</c:v>
                </c:pt>
                <c:pt idx="1">
                  <c:v>220</c:v>
                </c:pt>
                <c:pt idx="2">
                  <c:v>201</c:v>
                </c:pt>
                <c:pt idx="3">
                  <c:v>245</c:v>
                </c:pt>
                <c:pt idx="4">
                  <c:v>287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BF-44DD-B8C9-9C5FAC0221B8}"/>
            </c:ext>
          </c:extLst>
        </c:ser>
        <c:ser>
          <c:idx val="3"/>
          <c:order val="2"/>
          <c:tx>
            <c:strRef>
              <c:f>基本圖!$E$4</c:f>
              <c:strCache>
                <c:ptCount val="1"/>
                <c:pt idx="0">
                  <c:v>南區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(基本圖!$B$5:$B$6,基本圖!$B$8:$B$10)</c:f>
              <c:strCache>
                <c:ptCount val="5"/>
                <c:pt idx="0">
                  <c:v>一月</c:v>
                </c:pt>
                <c:pt idx="1">
                  <c:v>二月</c:v>
                </c:pt>
                <c:pt idx="2">
                  <c:v>四月</c:v>
                </c:pt>
                <c:pt idx="3">
                  <c:v>五月</c:v>
                </c:pt>
                <c:pt idx="4">
                  <c:v>六月</c:v>
                </c:pt>
              </c:strCache>
            </c:strRef>
          </c:cat>
          <c:val>
            <c:numRef>
              <c:f>(基本圖!$E$5:$E$6,基本圖!$E$8:$E$10)</c:f>
              <c:numCache>
                <c:formatCode>General</c:formatCode>
                <c:ptCount val="5"/>
                <c:pt idx="0">
                  <c:v>177</c:v>
                </c:pt>
                <c:pt idx="1">
                  <c:v>254</c:v>
                </c:pt>
                <c:pt idx="2">
                  <c:v>244</c:v>
                </c:pt>
                <c:pt idx="3">
                  <c:v>176</c:v>
                </c:pt>
                <c:pt idx="4">
                  <c:v>198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C-0CBF-44DD-B8C9-9C5FAC0221B8}"/>
            </c:ext>
          </c:extLst>
        </c:ser>
        <c:ser>
          <c:idx val="2"/>
          <c:order val="3"/>
          <c:tx>
            <c:strRef>
              <c:f>基本圖!$G$4</c:f>
              <c:strCache>
                <c:ptCount val="1"/>
                <c:pt idx="0">
                  <c:v>東區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(基本圖!$B$5:$B$6,基本圖!$B$8:$B$10)</c:f>
              <c:strCache>
                <c:ptCount val="5"/>
                <c:pt idx="0">
                  <c:v>一月</c:v>
                </c:pt>
                <c:pt idx="1">
                  <c:v>二月</c:v>
                </c:pt>
                <c:pt idx="2">
                  <c:v>四月</c:v>
                </c:pt>
                <c:pt idx="3">
                  <c:v>五月</c:v>
                </c:pt>
                <c:pt idx="4">
                  <c:v>六月</c:v>
                </c:pt>
              </c:strCache>
            </c:strRef>
          </c:cat>
          <c:val>
            <c:numRef>
              <c:f>(基本圖!$G$5:$G$6,基本圖!$G$8:$G$10)</c:f>
              <c:numCache>
                <c:formatCode>General</c:formatCode>
                <c:ptCount val="5"/>
                <c:pt idx="0">
                  <c:v>125</c:v>
                </c:pt>
                <c:pt idx="1">
                  <c:v>154</c:v>
                </c:pt>
                <c:pt idx="2">
                  <c:v>211</c:v>
                </c:pt>
                <c:pt idx="3">
                  <c:v>16</c:v>
                </c:pt>
                <c:pt idx="4">
                  <c:v>243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F-0CBF-44DD-B8C9-9C5FAC0221B8}"/>
            </c:ext>
          </c:extLst>
        </c:ser>
        <c:dLbls>
          <c:dLblPos val="outEnd"/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69776671"/>
        <c:axId val="2069777919"/>
      </c:barChart>
      <c:catAx>
        <c:axId val="206977667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9777919"/>
        <c:crosses val="autoZero"/>
        <c:auto val="1"/>
        <c:lblAlgn val="ctr"/>
        <c:lblOffset val="100"/>
        <c:noMultiLvlLbl val="0"/>
      </c:catAx>
      <c:valAx>
        <c:axId val="2069777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206977667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>
                <a:solidFill>
                  <a:schemeClr val="dk1"/>
                </a:solidFill>
                <a:latin typeface="+mn-lt"/>
                <a:ea typeface="+mn-ea"/>
                <a:cs typeface="+mn-cs"/>
              </a:defRPr>
            </a:pPr>
            <a:r>
              <a:rPr lang="zh-TW" altLang="en-US">
                <a:solidFill>
                  <a:schemeClr val="dk1"/>
                </a:solidFill>
                <a:latin typeface="+mn-lt"/>
                <a:ea typeface="+mn-ea"/>
                <a:cs typeface="+mn-cs"/>
              </a:rPr>
              <a:t>業績與人力統計圖</a:t>
            </a:r>
            <a:endParaRPr lang="zh-TW" altLang="en-US"/>
          </a:p>
        </c:rich>
      </c:tx>
      <c:overlay val="1"/>
      <c:spPr>
        <a:gradFill rotWithShape="1">
          <a:gsLst>
            <a:gs pos="0">
              <a:schemeClr val="accent1">
                <a:tint val="50000"/>
                <a:satMod val="300000"/>
              </a:schemeClr>
            </a:gs>
            <a:gs pos="35000">
              <a:schemeClr val="accent1">
                <a:tint val="37000"/>
                <a:satMod val="300000"/>
              </a:schemeClr>
            </a:gs>
            <a:gs pos="100000">
              <a:schemeClr val="accent1">
                <a:tint val="15000"/>
                <a:satMod val="350000"/>
              </a:schemeClr>
            </a:gs>
          </a:gsLst>
          <a:lin ang="16200000" scaled="1"/>
        </a:gradFill>
        <a:ln w="9525" cap="flat" cmpd="sng" algn="ctr">
          <a:solidFill>
            <a:schemeClr val="accent1">
              <a:shade val="95000"/>
              <a:satMod val="105000"/>
            </a:schemeClr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副座標軸!$E$3</c:f>
              <c:strCache>
                <c:ptCount val="1"/>
                <c:pt idx="0">
                  <c:v>合計業績</c:v>
                </c:pt>
              </c:strCache>
            </c:strRef>
          </c:tx>
          <c:invertIfNegative val="0"/>
          <c:cat>
            <c:strRef>
              <c:f>副座標軸!$A$4:$A$8</c:f>
              <c:strCache>
                <c:ptCount val="5"/>
                <c:pt idx="0">
                  <c:v>2008年</c:v>
                </c:pt>
                <c:pt idx="1">
                  <c:v>2009年</c:v>
                </c:pt>
                <c:pt idx="2">
                  <c:v>2010年</c:v>
                </c:pt>
                <c:pt idx="3">
                  <c:v>2011年</c:v>
                </c:pt>
                <c:pt idx="4">
                  <c:v>2012年</c:v>
                </c:pt>
              </c:strCache>
            </c:strRef>
          </c:cat>
          <c:val>
            <c:numRef>
              <c:f>副座標軸!$E$4:$E$8</c:f>
              <c:numCache>
                <c:formatCode>"$"#,##0</c:formatCode>
                <c:ptCount val="5"/>
                <c:pt idx="0">
                  <c:v>18450</c:v>
                </c:pt>
                <c:pt idx="1">
                  <c:v>20240</c:v>
                </c:pt>
                <c:pt idx="2">
                  <c:v>19770</c:v>
                </c:pt>
                <c:pt idx="3">
                  <c:v>18410</c:v>
                </c:pt>
                <c:pt idx="4">
                  <c:v>23020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CE7-4D30-A2C8-E400E9B5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21132928"/>
        <c:axId val="121134464"/>
      </c:barChart>
      <c:lineChart>
        <c:grouping val="standard"/>
        <c:varyColors val="0"/>
        <c:ser>
          <c:idx val="1"/>
          <c:order val="1"/>
          <c:tx>
            <c:strRef>
              <c:f>副座標軸!$F$3</c:f>
              <c:strCache>
                <c:ptCount val="1"/>
                <c:pt idx="0">
                  <c:v>業務人力</c:v>
                </c:pt>
              </c:strCache>
            </c:strRef>
          </c:tx>
          <c:cat>
            <c:strRef>
              <c:f>副座標軸!$A$4:$A$8</c:f>
              <c:strCache>
                <c:ptCount val="5"/>
                <c:pt idx="0">
                  <c:v>2008年</c:v>
                </c:pt>
                <c:pt idx="1">
                  <c:v>2009年</c:v>
                </c:pt>
                <c:pt idx="2">
                  <c:v>2010年</c:v>
                </c:pt>
                <c:pt idx="3">
                  <c:v>2011年</c:v>
                </c:pt>
                <c:pt idx="4">
                  <c:v>2012年</c:v>
                </c:pt>
              </c:strCache>
            </c:strRef>
          </c:cat>
          <c:val>
            <c:numRef>
              <c:f>副座標軸!$F$4:$F$8</c:f>
              <c:numCache>
                <c:formatCode>General</c:formatCode>
                <c:ptCount val="5"/>
                <c:pt idx="0">
                  <c:v>8</c:v>
                </c:pt>
                <c:pt idx="1">
                  <c:v>12</c:v>
                </c:pt>
                <c:pt idx="2">
                  <c:v>10</c:v>
                </c:pt>
                <c:pt idx="3">
                  <c:v>12</c:v>
                </c:pt>
                <c:pt idx="4">
                  <c:v>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E7-4D30-A2C8-E400E9B5E0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21146752"/>
        <c:axId val="121145216"/>
      </c:lineChart>
      <c:catAx>
        <c:axId val="121132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1134464"/>
        <c:crosses val="autoZero"/>
        <c:auto val="1"/>
        <c:lblAlgn val="ctr"/>
        <c:lblOffset val="100"/>
        <c:noMultiLvlLbl val="0"/>
      </c:catAx>
      <c:valAx>
        <c:axId val="121134464"/>
        <c:scaling>
          <c:orientation val="minMax"/>
          <c:min val="10000"/>
        </c:scaling>
        <c:delete val="0"/>
        <c:axPos val="l"/>
        <c:majorGridlines/>
        <c:title>
          <c:tx>
            <c:rich>
              <a:bodyPr rot="0" vert="wordArtVertRtl"/>
              <a:lstStyle/>
              <a:p>
                <a:pPr>
                  <a:defRPr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zh-TW" altLang="en-US">
                    <a:solidFill>
                      <a:schemeClr val="dk1"/>
                    </a:solidFill>
                    <a:latin typeface="+mn-lt"/>
                    <a:ea typeface="+mn-ea"/>
                    <a:cs typeface="+mn-cs"/>
                  </a:rPr>
                  <a:t>千元</a:t>
                </a:r>
                <a:endParaRPr lang="zh-TW" altLang="en-US"/>
              </a:p>
            </c:rich>
          </c:tx>
          <c:overlay val="0"/>
          <c:spPr>
            <a:gradFill rotWithShape="1">
              <a:gsLst>
                <a:gs pos="0">
                  <a:schemeClr val="dk1">
                    <a:tint val="50000"/>
                    <a:satMod val="300000"/>
                  </a:schemeClr>
                </a:gs>
                <a:gs pos="35000">
                  <a:schemeClr val="dk1">
                    <a:tint val="37000"/>
                    <a:satMod val="300000"/>
                  </a:schemeClr>
                </a:gs>
                <a:gs pos="100000">
                  <a:schemeClr val="dk1">
                    <a:tint val="15000"/>
                    <a:satMod val="350000"/>
                  </a:schemeClr>
                </a:gs>
              </a:gsLst>
              <a:lin ang="16200000" scaled="1"/>
            </a:gradFill>
            <a:ln w="9525" cap="flat" cmpd="sng" algn="ctr">
              <a:noFill/>
              <a:prstDash val="solid"/>
            </a:ln>
            <a:effectLst>
              <a:outerShdw blurRad="40000" dist="20000" dir="5400000" rotWithShape="0">
                <a:srgbClr val="000000">
                  <a:alpha val="38000"/>
                </a:srgbClr>
              </a:outerShdw>
            </a:effectLst>
          </c:spPr>
        </c:title>
        <c:numFmt formatCode="General" sourceLinked="0"/>
        <c:majorTickMark val="out"/>
        <c:minorTickMark val="none"/>
        <c:tickLblPos val="nextTo"/>
        <c:crossAx val="121132928"/>
        <c:crosses val="autoZero"/>
        <c:crossBetween val="between"/>
        <c:dispUnits>
          <c:builtInUnit val="thousands"/>
        </c:dispUnits>
      </c:valAx>
      <c:valAx>
        <c:axId val="121145216"/>
        <c:scaling>
          <c:orientation val="minMax"/>
          <c:min val="6"/>
        </c:scaling>
        <c:delete val="0"/>
        <c:axPos val="r"/>
        <c:numFmt formatCode="General" sourceLinked="1"/>
        <c:majorTickMark val="out"/>
        <c:minorTickMark val="none"/>
        <c:tickLblPos val="nextTo"/>
        <c:crossAx val="121146752"/>
        <c:crosses val="max"/>
        <c:crossBetween val="between"/>
      </c:valAx>
      <c:catAx>
        <c:axId val="121146752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121145216"/>
        <c:crosses val="autoZero"/>
        <c:auto val="1"/>
        <c:lblAlgn val="ctr"/>
        <c:lblOffset val="100"/>
        <c:noMultiLvlLbl val="0"/>
      </c:catAx>
    </c:plotArea>
    <c:legend>
      <c:legendPos val="b"/>
      <c:overlay val="0"/>
    </c:legend>
    <c:plotVisOnly val="1"/>
    <c:dispBlanksAs val="gap"/>
    <c:showDLblsOverMax val="0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7968421902289686"/>
          <c:y val="0.10364589513950452"/>
          <c:w val="0.76186108865708269"/>
          <c:h val="0.60757938530054378"/>
        </c:manualLayout>
      </c:layout>
      <c:scatterChart>
        <c:scatterStyle val="smoothMarker"/>
        <c:varyColors val="0"/>
        <c:ser>
          <c:idx val="0"/>
          <c:order val="0"/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trendlineType val="linear"/>
            <c:dispRSqr val="0"/>
            <c:dispEq val="0"/>
          </c:trendline>
          <c:trendline>
            <c:trendlineType val="linear"/>
            <c:dispRSqr val="1"/>
            <c:dispEq val="1"/>
            <c:trendlineLbl>
              <c:numFmt formatCode="General" sourceLinked="0"/>
            </c:trendlineLbl>
          </c:trendline>
          <c:xVal>
            <c:numRef>
              <c:f>趨勢線!$A$2:$A$7</c:f>
              <c:numCache>
                <c:formatCode>General</c:formatCode>
                <c:ptCount val="6"/>
                <c:pt idx="0">
                  <c:v>0</c:v>
                </c:pt>
                <c:pt idx="1">
                  <c:v>0.42</c:v>
                </c:pt>
                <c:pt idx="2">
                  <c:v>0.84</c:v>
                </c:pt>
                <c:pt idx="3">
                  <c:v>1.25</c:v>
                </c:pt>
                <c:pt idx="4">
                  <c:v>1.65</c:v>
                </c:pt>
                <c:pt idx="5">
                  <c:v>2.09</c:v>
                </c:pt>
              </c:numCache>
            </c:numRef>
          </c:xVal>
          <c:yVal>
            <c:numRef>
              <c:f>趨勢線!$B$2:$B$7</c:f>
              <c:numCache>
                <c:formatCode>General</c:formatCode>
                <c:ptCount val="6"/>
                <c:pt idx="0">
                  <c:v>0</c:v>
                </c:pt>
                <c:pt idx="1">
                  <c:v>0.25800000000000001</c:v>
                </c:pt>
                <c:pt idx="2">
                  <c:v>0.47299999999999998</c:v>
                </c:pt>
                <c:pt idx="3">
                  <c:v>0.65400000000000003</c:v>
                </c:pt>
                <c:pt idx="4">
                  <c:v>0.83199999999999996</c:v>
                </c:pt>
                <c:pt idx="5">
                  <c:v>0.96499999999999997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D6D6-4303-B40A-EA921BB308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072512"/>
        <c:axId val="126890368"/>
      </c:scatterChart>
      <c:valAx>
        <c:axId val="12707251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en-US"/>
                  <a:t>Conc.(10-5M)</a:t>
                </a:r>
              </a:p>
            </c:rich>
          </c:tx>
          <c:layout>
            <c:manualLayout>
              <c:xMode val="edge"/>
              <c:yMode val="edge"/>
              <c:x val="0.46478315742447091"/>
              <c:y val="0.847037067734954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6890368"/>
        <c:crosses val="autoZero"/>
        <c:crossBetween val="midCat"/>
      </c:valAx>
      <c:valAx>
        <c:axId val="126890368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50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en-US"/>
                  <a:t>Absorbance</a:t>
                </a:r>
              </a:p>
            </c:rich>
          </c:tx>
          <c:layout>
            <c:manualLayout>
              <c:xMode val="edge"/>
              <c:yMode val="edge"/>
              <c:x val="3.833271904841682E-2"/>
              <c:y val="0.28591978634249665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50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7072512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5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Methyl Orange</a:t>
            </a:r>
          </a:p>
        </c:rich>
      </c:tx>
      <c:layout>
        <c:manualLayout>
          <c:xMode val="edge"/>
          <c:yMode val="edge"/>
          <c:x val="0.39770101077790804"/>
          <c:y val="3.574011143343924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3416421687042968"/>
          <c:y val="0.24303175412021752"/>
          <c:w val="0.80258951163560599"/>
          <c:h val="0.4681935263198308"/>
        </c:manualLayout>
      </c:layout>
      <c:scatterChart>
        <c:scatterStyle val="smoothMarker"/>
        <c:varyColors val="0"/>
        <c:ser>
          <c:idx val="0"/>
          <c:order val="0"/>
          <c:tx>
            <c:strRef>
              <c:f>兩組數據比較!$B$1</c:f>
              <c:strCache>
                <c:ptCount val="1"/>
                <c:pt idx="0">
                  <c:v>吸收度a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dLbls>
            <c:dLbl>
              <c:idx val="4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/>
                  </a:pPr>
                  <a:endParaRPr lang="zh-TW"/>
                </a:p>
              </c:txPr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4518-4FF5-920E-CD670CF1B19C}"/>
                </c:ext>
              </c:extLst>
            </c:dLbl>
            <c:spPr>
              <a:noFill/>
              <a:ln>
                <a:noFill/>
              </a:ln>
              <a:effectLst/>
            </c:sp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兩組數據比較!$A$2:$A$11</c:f>
              <c:numCache>
                <c:formatCode>General</c:formatCode>
                <c:ptCount val="10"/>
                <c:pt idx="0">
                  <c:v>380</c:v>
                </c:pt>
                <c:pt idx="1">
                  <c:v>400</c:v>
                </c:pt>
                <c:pt idx="2">
                  <c:v>420</c:v>
                </c:pt>
                <c:pt idx="3">
                  <c:v>440</c:v>
                </c:pt>
                <c:pt idx="4">
                  <c:v>460</c:v>
                </c:pt>
                <c:pt idx="5">
                  <c:v>480</c:v>
                </c:pt>
                <c:pt idx="6">
                  <c:v>500</c:v>
                </c:pt>
                <c:pt idx="7">
                  <c:v>520</c:v>
                </c:pt>
                <c:pt idx="8">
                  <c:v>540</c:v>
                </c:pt>
                <c:pt idx="9">
                  <c:v>560</c:v>
                </c:pt>
              </c:numCache>
            </c:numRef>
          </c:xVal>
          <c:yVal>
            <c:numRef>
              <c:f>兩組數據比較!$B$2:$B$11</c:f>
              <c:numCache>
                <c:formatCode>General</c:formatCode>
                <c:ptCount val="10"/>
                <c:pt idx="0">
                  <c:v>0.34200000000000003</c:v>
                </c:pt>
                <c:pt idx="1">
                  <c:v>0.53800000000000003</c:v>
                </c:pt>
                <c:pt idx="2">
                  <c:v>0.69699999999999995</c:v>
                </c:pt>
                <c:pt idx="3">
                  <c:v>0.82599999999999996</c:v>
                </c:pt>
                <c:pt idx="4">
                  <c:v>0.91900000000000004</c:v>
                </c:pt>
                <c:pt idx="5">
                  <c:v>0.85199999999999998</c:v>
                </c:pt>
                <c:pt idx="6">
                  <c:v>0.60499999999999998</c:v>
                </c:pt>
                <c:pt idx="7">
                  <c:v>0.30399999999999999</c:v>
                </c:pt>
                <c:pt idx="8">
                  <c:v>0.10100000000000001</c:v>
                </c:pt>
                <c:pt idx="9">
                  <c:v>2.3E-2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4518-4FF5-920E-CD670CF1B19C}"/>
            </c:ext>
          </c:extLst>
        </c:ser>
        <c:ser>
          <c:idx val="1"/>
          <c:order val="1"/>
          <c:tx>
            <c:strRef>
              <c:f>兩組數據比較!$C$1</c:f>
              <c:strCache>
                <c:ptCount val="1"/>
                <c:pt idx="0">
                  <c:v>波長遠</c:v>
                </c:pt>
              </c:strCache>
            </c:strRef>
          </c:tx>
          <c:spPr>
            <a:ln w="12700">
              <a:solidFill>
                <a:srgbClr val="FF00FF"/>
              </a:solidFill>
              <a:prstDash val="solid"/>
            </a:ln>
          </c:spPr>
          <c:marker>
            <c:symbol val="squar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numRef>
              <c:f>兩組數據比較!$C$2:$C$11</c:f>
              <c:numCache>
                <c:formatCode>0</c:formatCode>
                <c:ptCount val="10"/>
                <c:pt idx="0">
                  <c:v>396.5349597017721</c:v>
                </c:pt>
                <c:pt idx="1">
                  <c:v>410.09762997563956</c:v>
                </c:pt>
                <c:pt idx="2">
                  <c:v>438.33818279163125</c:v>
                </c:pt>
                <c:pt idx="3">
                  <c:v>452.42478898808452</c:v>
                </c:pt>
                <c:pt idx="4">
                  <c:v>476.19556727629794</c:v>
                </c:pt>
                <c:pt idx="5">
                  <c:v>494.33470424731087</c:v>
                </c:pt>
                <c:pt idx="6">
                  <c:v>515.84343862526532</c:v>
                </c:pt>
                <c:pt idx="7">
                  <c:v>538.78141735503527</c:v>
                </c:pt>
                <c:pt idx="8">
                  <c:v>559.82502905068816</c:v>
                </c:pt>
                <c:pt idx="9">
                  <c:v>570.72956767842402</c:v>
                </c:pt>
              </c:numCache>
            </c:numRef>
          </c:xVal>
          <c:yVal>
            <c:numRef>
              <c:f>兩組數據比較!$D$2:$D$11</c:f>
              <c:numCache>
                <c:formatCode>General</c:formatCode>
                <c:ptCount val="10"/>
                <c:pt idx="0">
                  <c:v>0.34200000000000003</c:v>
                </c:pt>
                <c:pt idx="1">
                  <c:v>0.53800000000000003</c:v>
                </c:pt>
                <c:pt idx="2">
                  <c:v>0.69699999999999995</c:v>
                </c:pt>
                <c:pt idx="3">
                  <c:v>0.82599999999999996</c:v>
                </c:pt>
                <c:pt idx="4">
                  <c:v>0.91900000000000004</c:v>
                </c:pt>
                <c:pt idx="5">
                  <c:v>0.85199999999999998</c:v>
                </c:pt>
                <c:pt idx="6">
                  <c:v>0.60499999999999998</c:v>
                </c:pt>
                <c:pt idx="7">
                  <c:v>0.30399999999999999</c:v>
                </c:pt>
                <c:pt idx="8">
                  <c:v>0.10100000000000001</c:v>
                </c:pt>
                <c:pt idx="9">
                  <c:v>2.3E-2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4518-4FF5-920E-CD670CF1B19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41824"/>
        <c:axId val="126948480"/>
      </c:scatterChart>
      <c:valAx>
        <c:axId val="126941824"/>
        <c:scaling>
          <c:orientation val="minMax"/>
          <c:min val="360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Wavelength(nm)</a:t>
                </a:r>
              </a:p>
            </c:rich>
          </c:tx>
          <c:layout>
            <c:manualLayout>
              <c:xMode val="edge"/>
              <c:yMode val="edge"/>
              <c:x val="0.42165901602725198"/>
              <c:y val="0.8470370677349541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zh-TW"/>
          </a:p>
        </c:txPr>
        <c:crossAx val="126948480"/>
        <c:crosses val="autoZero"/>
        <c:crossBetween val="midCat"/>
      </c:valAx>
      <c:valAx>
        <c:axId val="12694848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Absorbance</a:t>
                </a:r>
              </a:p>
            </c:rich>
          </c:tx>
          <c:layout>
            <c:manualLayout>
              <c:xMode val="edge"/>
              <c:yMode val="edge"/>
              <c:x val="3.833271904841682E-2"/>
              <c:y val="0.35382566652852604"/>
            </c:manualLayout>
          </c:layout>
          <c:overlay val="0"/>
          <c:spPr>
            <a:noFill/>
            <a:ln w="25400">
              <a:noFill/>
            </a:ln>
          </c:spPr>
        </c:title>
        <c:numFmt formatCode="0.0" sourceLinked="0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/>
            </a:pPr>
            <a:endParaRPr lang="zh-TW"/>
          </a:p>
        </c:txPr>
        <c:crossAx val="126941824"/>
        <c:crossesAt val="460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900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2516185476815399"/>
          <c:y val="3.6593416019076043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2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0.11437104303118228"/>
          <c:y val="0.22954121644889447"/>
          <c:w val="0.82794689846486302"/>
          <c:h val="0.5023293287504792"/>
        </c:manualLayout>
      </c:layout>
      <c:scatterChart>
        <c:scatterStyle val="lineMarker"/>
        <c:varyColors val="0"/>
        <c:ser>
          <c:idx val="0"/>
          <c:order val="0"/>
          <c:tx>
            <c:strRef>
              <c:f>兩組數據比較!$A$19:$A$20</c:f>
              <c:strCache>
                <c:ptCount val="1"/>
                <c:pt idx="0">
                  <c:v>conc.(ug) OD412</c:v>
                </c:pt>
              </c:strCache>
            </c:strRef>
          </c:tx>
          <c:spPr>
            <a:ln w="28575">
              <a:noFill/>
            </a:ln>
          </c:spPr>
          <c:marker>
            <c:symbol val="diamond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trendline>
            <c:spPr>
              <a:ln w="25400">
                <a:solidFill>
                  <a:srgbClr val="000000"/>
                </a:solidFill>
                <a:prstDash val="sysDash"/>
              </a:ln>
            </c:spPr>
            <c:trendlineType val="linear"/>
            <c:forward val="2.5"/>
            <c:dispRSqr val="0"/>
            <c:dispEq val="1"/>
            <c:trendlineLbl>
              <c:numFmt formatCode="General" sourceLinked="0"/>
              <c:spPr>
                <a:noFill/>
                <a:ln w="25400">
                  <a:noFill/>
                </a:ln>
              </c:spPr>
              <c:txPr>
                <a:bodyPr/>
                <a:lstStyle/>
                <a:p>
                  <a:pPr>
                    <a:defRPr sz="1025" b="0" i="0" u="none" strike="noStrike" baseline="0">
                      <a:solidFill>
                        <a:srgbClr val="000000"/>
                      </a:solidFill>
                      <a:latin typeface="新細明體"/>
                      <a:ea typeface="新細明體"/>
                      <a:cs typeface="新細明體"/>
                    </a:defRPr>
                  </a:pPr>
                  <a:endParaRPr lang="zh-TW"/>
                </a:p>
              </c:txPr>
            </c:trendlineLbl>
          </c:trendline>
          <c:xVal>
            <c:numRef>
              <c:f>兩組數據比較!$B$19:$F$19</c:f>
              <c:numCache>
                <c:formatCode>General</c:formatCode>
                <c:ptCount val="5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</c:numCache>
            </c:numRef>
          </c:xVal>
          <c:yVal>
            <c:numRef>
              <c:f>兩組數據比較!$B$20:$F$20</c:f>
              <c:numCache>
                <c:formatCode>General</c:formatCode>
                <c:ptCount val="5"/>
                <c:pt idx="0">
                  <c:v>0</c:v>
                </c:pt>
                <c:pt idx="1">
                  <c:v>0.26600000000000001</c:v>
                </c:pt>
                <c:pt idx="2">
                  <c:v>0.47</c:v>
                </c:pt>
                <c:pt idx="3">
                  <c:v>0.60899999999999999</c:v>
                </c:pt>
                <c:pt idx="4">
                  <c:v>0.69799999999999995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89-4462-AB6C-2E1A62613F7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973824"/>
        <c:axId val="126992384"/>
      </c:scatterChart>
      <c:valAx>
        <c:axId val="12697382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 sz="1025" b="0" i="0" u="none" strike="noStrike" baseline="0">
                    <a:solidFill>
                      <a:srgbClr val="000000"/>
                    </a:solidFill>
                    <a:latin typeface="新細明體"/>
                    <a:ea typeface="新細明體"/>
                    <a:cs typeface="新細明體"/>
                  </a:defRPr>
                </a:pPr>
                <a:r>
                  <a:rPr lang="en-US" altLang="en-US"/>
                  <a:t>conc. vs. OD</a:t>
                </a:r>
              </a:p>
            </c:rich>
          </c:tx>
          <c:layout>
            <c:manualLayout>
              <c:xMode val="edge"/>
              <c:yMode val="edge"/>
              <c:x val="0.4351071449402158"/>
              <c:y val="0.85828452815947032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6992384"/>
        <c:crosses val="autoZero"/>
        <c:crossBetween val="midCat"/>
      </c:valAx>
      <c:valAx>
        <c:axId val="126992384"/>
        <c:scaling>
          <c:orientation val="minMax"/>
        </c:scaling>
        <c:delete val="0"/>
        <c:axPos val="l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2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6973824"/>
        <c:crosses val="autoZero"/>
        <c:crossBetween val="midCat"/>
        <c:majorUnit val="0.1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2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" r="0.75" t="1" header="0.5" footer="0.5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ㄧ次微分!$B$2</c:f>
              <c:strCache>
                <c:ptCount val="1"/>
                <c:pt idx="0">
                  <c:v>PH值</c:v>
                </c:pt>
              </c:strCache>
            </c:strRef>
          </c:tx>
          <c:marker>
            <c:symbol val="none"/>
          </c:marker>
          <c:xVal>
            <c:numRef>
              <c:f>ㄧ次微分!$A$3:$A$94</c:f>
              <c:numCache>
                <c:formatCode>General</c:formatCode>
                <c:ptCount val="9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20.2</c:v>
                </c:pt>
                <c:pt idx="12">
                  <c:v>20.399999999999999</c:v>
                </c:pt>
                <c:pt idx="13">
                  <c:v>20.6</c:v>
                </c:pt>
                <c:pt idx="14">
                  <c:v>20.8</c:v>
                </c:pt>
                <c:pt idx="15">
                  <c:v>21</c:v>
                </c:pt>
                <c:pt idx="16">
                  <c:v>21.2</c:v>
                </c:pt>
                <c:pt idx="17">
                  <c:v>21.4</c:v>
                </c:pt>
                <c:pt idx="18">
                  <c:v>21.6</c:v>
                </c:pt>
                <c:pt idx="19">
                  <c:v>21.8</c:v>
                </c:pt>
                <c:pt idx="20">
                  <c:v>22</c:v>
                </c:pt>
                <c:pt idx="21">
                  <c:v>22.2</c:v>
                </c:pt>
                <c:pt idx="22">
                  <c:v>22.4</c:v>
                </c:pt>
                <c:pt idx="23">
                  <c:v>22.6</c:v>
                </c:pt>
                <c:pt idx="24">
                  <c:v>22.8</c:v>
                </c:pt>
                <c:pt idx="25">
                  <c:v>23</c:v>
                </c:pt>
                <c:pt idx="26">
                  <c:v>23.2</c:v>
                </c:pt>
                <c:pt idx="27">
                  <c:v>23.4</c:v>
                </c:pt>
                <c:pt idx="28">
                  <c:v>23.6</c:v>
                </c:pt>
                <c:pt idx="29">
                  <c:v>23.8</c:v>
                </c:pt>
                <c:pt idx="30">
                  <c:v>24</c:v>
                </c:pt>
                <c:pt idx="31">
                  <c:v>24.2</c:v>
                </c:pt>
                <c:pt idx="32">
                  <c:v>24.4</c:v>
                </c:pt>
                <c:pt idx="33">
                  <c:v>24.6</c:v>
                </c:pt>
                <c:pt idx="34">
                  <c:v>24.8</c:v>
                </c:pt>
                <c:pt idx="35">
                  <c:v>25</c:v>
                </c:pt>
                <c:pt idx="36">
                  <c:v>25.2</c:v>
                </c:pt>
                <c:pt idx="37">
                  <c:v>25.4</c:v>
                </c:pt>
                <c:pt idx="38">
                  <c:v>25.6</c:v>
                </c:pt>
                <c:pt idx="39">
                  <c:v>25.8</c:v>
                </c:pt>
                <c:pt idx="40">
                  <c:v>26</c:v>
                </c:pt>
                <c:pt idx="41">
                  <c:v>26.2</c:v>
                </c:pt>
                <c:pt idx="42">
                  <c:v>26.4</c:v>
                </c:pt>
                <c:pt idx="43">
                  <c:v>26.6</c:v>
                </c:pt>
                <c:pt idx="44">
                  <c:v>26.8</c:v>
                </c:pt>
                <c:pt idx="45">
                  <c:v>27</c:v>
                </c:pt>
                <c:pt idx="46">
                  <c:v>29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37</c:v>
                </c:pt>
                <c:pt idx="51">
                  <c:v>39</c:v>
                </c:pt>
                <c:pt idx="52">
                  <c:v>41</c:v>
                </c:pt>
                <c:pt idx="53">
                  <c:v>42</c:v>
                </c:pt>
                <c:pt idx="54">
                  <c:v>42.2</c:v>
                </c:pt>
                <c:pt idx="55">
                  <c:v>42.4</c:v>
                </c:pt>
                <c:pt idx="56">
                  <c:v>42.6</c:v>
                </c:pt>
                <c:pt idx="57">
                  <c:v>42.8</c:v>
                </c:pt>
                <c:pt idx="58">
                  <c:v>43</c:v>
                </c:pt>
                <c:pt idx="59">
                  <c:v>43.2</c:v>
                </c:pt>
                <c:pt idx="60">
                  <c:v>43.4</c:v>
                </c:pt>
                <c:pt idx="61">
                  <c:v>43.6</c:v>
                </c:pt>
                <c:pt idx="62">
                  <c:v>43.8</c:v>
                </c:pt>
                <c:pt idx="63">
                  <c:v>44</c:v>
                </c:pt>
                <c:pt idx="64">
                  <c:v>44.2</c:v>
                </c:pt>
                <c:pt idx="65">
                  <c:v>44.4</c:v>
                </c:pt>
                <c:pt idx="66">
                  <c:v>44.6</c:v>
                </c:pt>
                <c:pt idx="67">
                  <c:v>44.8</c:v>
                </c:pt>
                <c:pt idx="68">
                  <c:v>45</c:v>
                </c:pt>
                <c:pt idx="69">
                  <c:v>45.2</c:v>
                </c:pt>
                <c:pt idx="70">
                  <c:v>45.4</c:v>
                </c:pt>
                <c:pt idx="71">
                  <c:v>45.6</c:v>
                </c:pt>
                <c:pt idx="72">
                  <c:v>45.8</c:v>
                </c:pt>
                <c:pt idx="73">
                  <c:v>46</c:v>
                </c:pt>
                <c:pt idx="74">
                  <c:v>46.2</c:v>
                </c:pt>
                <c:pt idx="75">
                  <c:v>46.4</c:v>
                </c:pt>
                <c:pt idx="76">
                  <c:v>46.6</c:v>
                </c:pt>
                <c:pt idx="77">
                  <c:v>46.8</c:v>
                </c:pt>
                <c:pt idx="78">
                  <c:v>47</c:v>
                </c:pt>
                <c:pt idx="79">
                  <c:v>47.2</c:v>
                </c:pt>
                <c:pt idx="80">
                  <c:v>47.4</c:v>
                </c:pt>
                <c:pt idx="81">
                  <c:v>47.6</c:v>
                </c:pt>
                <c:pt idx="82">
                  <c:v>47.8</c:v>
                </c:pt>
                <c:pt idx="83">
                  <c:v>48</c:v>
                </c:pt>
                <c:pt idx="84">
                  <c:v>48.2</c:v>
                </c:pt>
                <c:pt idx="85">
                  <c:v>48.4</c:v>
                </c:pt>
                <c:pt idx="86">
                  <c:v>48.6</c:v>
                </c:pt>
                <c:pt idx="87">
                  <c:v>48.8</c:v>
                </c:pt>
                <c:pt idx="88">
                  <c:v>49</c:v>
                </c:pt>
                <c:pt idx="89">
                  <c:v>49.2</c:v>
                </c:pt>
                <c:pt idx="90">
                  <c:v>49.4</c:v>
                </c:pt>
                <c:pt idx="91">
                  <c:v>49.6</c:v>
                </c:pt>
              </c:numCache>
            </c:numRef>
          </c:xVal>
          <c:yVal>
            <c:numRef>
              <c:f>ㄧ次微分!$B$3:$B$94</c:f>
              <c:numCache>
                <c:formatCode>General</c:formatCode>
                <c:ptCount val="92"/>
                <c:pt idx="0">
                  <c:v>1.92</c:v>
                </c:pt>
                <c:pt idx="1">
                  <c:v>1.9650000000000001</c:v>
                </c:pt>
                <c:pt idx="2">
                  <c:v>2.02</c:v>
                </c:pt>
                <c:pt idx="3">
                  <c:v>2.0750000000000002</c:v>
                </c:pt>
                <c:pt idx="4">
                  <c:v>2.14</c:v>
                </c:pt>
                <c:pt idx="5">
                  <c:v>2.2149999999999999</c:v>
                </c:pt>
                <c:pt idx="6">
                  <c:v>2.29</c:v>
                </c:pt>
                <c:pt idx="7">
                  <c:v>2.39</c:v>
                </c:pt>
                <c:pt idx="8">
                  <c:v>2.5</c:v>
                </c:pt>
                <c:pt idx="9">
                  <c:v>2.64</c:v>
                </c:pt>
                <c:pt idx="10">
                  <c:v>2.84</c:v>
                </c:pt>
                <c:pt idx="11">
                  <c:v>2.855</c:v>
                </c:pt>
                <c:pt idx="12">
                  <c:v>2.88</c:v>
                </c:pt>
                <c:pt idx="13">
                  <c:v>2.91</c:v>
                </c:pt>
                <c:pt idx="14">
                  <c:v>2.94</c:v>
                </c:pt>
                <c:pt idx="15">
                  <c:v>2.97</c:v>
                </c:pt>
                <c:pt idx="16">
                  <c:v>2.99</c:v>
                </c:pt>
                <c:pt idx="17">
                  <c:v>3.03</c:v>
                </c:pt>
                <c:pt idx="18">
                  <c:v>3.06</c:v>
                </c:pt>
                <c:pt idx="19">
                  <c:v>3.11</c:v>
                </c:pt>
                <c:pt idx="20">
                  <c:v>3.1549999999999998</c:v>
                </c:pt>
                <c:pt idx="21">
                  <c:v>3.19</c:v>
                </c:pt>
                <c:pt idx="22">
                  <c:v>3.24</c:v>
                </c:pt>
                <c:pt idx="23">
                  <c:v>3.3</c:v>
                </c:pt>
                <c:pt idx="24">
                  <c:v>3.355</c:v>
                </c:pt>
                <c:pt idx="25">
                  <c:v>3.45</c:v>
                </c:pt>
                <c:pt idx="26">
                  <c:v>3.5</c:v>
                </c:pt>
                <c:pt idx="27">
                  <c:v>3.58</c:v>
                </c:pt>
                <c:pt idx="28">
                  <c:v>3.7</c:v>
                </c:pt>
                <c:pt idx="29">
                  <c:v>3.8050000000000002</c:v>
                </c:pt>
                <c:pt idx="30">
                  <c:v>3.97</c:v>
                </c:pt>
                <c:pt idx="31">
                  <c:v>4.0650000000000004</c:v>
                </c:pt>
                <c:pt idx="32">
                  <c:v>4.2</c:v>
                </c:pt>
                <c:pt idx="33">
                  <c:v>4.3499999999999996</c:v>
                </c:pt>
                <c:pt idx="34">
                  <c:v>4.4749999999999996</c:v>
                </c:pt>
                <c:pt idx="35">
                  <c:v>4.57</c:v>
                </c:pt>
                <c:pt idx="36">
                  <c:v>4.6399999999999997</c:v>
                </c:pt>
                <c:pt idx="37">
                  <c:v>4.71</c:v>
                </c:pt>
                <c:pt idx="38">
                  <c:v>4.79</c:v>
                </c:pt>
                <c:pt idx="39">
                  <c:v>4.8499999999999996</c:v>
                </c:pt>
                <c:pt idx="40">
                  <c:v>4.9050000000000002</c:v>
                </c:pt>
                <c:pt idx="41">
                  <c:v>4.9400000000000004</c:v>
                </c:pt>
                <c:pt idx="42">
                  <c:v>4.97</c:v>
                </c:pt>
                <c:pt idx="43">
                  <c:v>5.04</c:v>
                </c:pt>
                <c:pt idx="44">
                  <c:v>5.0599999999999996</c:v>
                </c:pt>
                <c:pt idx="45">
                  <c:v>5.09</c:v>
                </c:pt>
                <c:pt idx="46">
                  <c:v>5.21</c:v>
                </c:pt>
                <c:pt idx="47">
                  <c:v>5.44</c:v>
                </c:pt>
                <c:pt idx="48">
                  <c:v>5.6</c:v>
                </c:pt>
                <c:pt idx="49">
                  <c:v>5.73</c:v>
                </c:pt>
                <c:pt idx="50">
                  <c:v>5.81</c:v>
                </c:pt>
                <c:pt idx="51">
                  <c:v>6.01</c:v>
                </c:pt>
                <c:pt idx="52">
                  <c:v>6.23</c:v>
                </c:pt>
                <c:pt idx="53">
                  <c:v>6.35</c:v>
                </c:pt>
                <c:pt idx="54">
                  <c:v>6.43</c:v>
                </c:pt>
                <c:pt idx="55">
                  <c:v>6.45</c:v>
                </c:pt>
                <c:pt idx="56">
                  <c:v>6.47</c:v>
                </c:pt>
                <c:pt idx="57">
                  <c:v>6.5</c:v>
                </c:pt>
                <c:pt idx="58">
                  <c:v>6.52</c:v>
                </c:pt>
                <c:pt idx="59">
                  <c:v>6.53</c:v>
                </c:pt>
                <c:pt idx="60">
                  <c:v>6.57</c:v>
                </c:pt>
                <c:pt idx="61">
                  <c:v>6.6</c:v>
                </c:pt>
                <c:pt idx="62">
                  <c:v>6.61</c:v>
                </c:pt>
                <c:pt idx="63">
                  <c:v>6.63</c:v>
                </c:pt>
                <c:pt idx="64">
                  <c:v>6.65</c:v>
                </c:pt>
                <c:pt idx="65">
                  <c:v>6.69</c:v>
                </c:pt>
                <c:pt idx="66">
                  <c:v>6.74</c:v>
                </c:pt>
                <c:pt idx="67">
                  <c:v>6.77</c:v>
                </c:pt>
                <c:pt idx="68">
                  <c:v>6.8</c:v>
                </c:pt>
                <c:pt idx="69">
                  <c:v>6.82</c:v>
                </c:pt>
                <c:pt idx="70">
                  <c:v>6.86</c:v>
                </c:pt>
                <c:pt idx="71">
                  <c:v>6.88</c:v>
                </c:pt>
                <c:pt idx="72">
                  <c:v>6.9</c:v>
                </c:pt>
                <c:pt idx="73">
                  <c:v>6.96</c:v>
                </c:pt>
                <c:pt idx="74">
                  <c:v>7.04</c:v>
                </c:pt>
                <c:pt idx="75">
                  <c:v>7.1</c:v>
                </c:pt>
                <c:pt idx="76">
                  <c:v>7.15</c:v>
                </c:pt>
                <c:pt idx="77">
                  <c:v>7.24</c:v>
                </c:pt>
                <c:pt idx="78">
                  <c:v>7.33</c:v>
                </c:pt>
                <c:pt idx="79">
                  <c:v>7.5</c:v>
                </c:pt>
                <c:pt idx="80">
                  <c:v>7.59</c:v>
                </c:pt>
                <c:pt idx="81">
                  <c:v>7.78</c:v>
                </c:pt>
                <c:pt idx="82">
                  <c:v>8.0500000000000007</c:v>
                </c:pt>
                <c:pt idx="83">
                  <c:v>8.56</c:v>
                </c:pt>
                <c:pt idx="84">
                  <c:v>8.93</c:v>
                </c:pt>
                <c:pt idx="85">
                  <c:v>9.1199999999999992</c:v>
                </c:pt>
                <c:pt idx="86">
                  <c:v>9.4</c:v>
                </c:pt>
                <c:pt idx="87">
                  <c:v>9.5399999999999991</c:v>
                </c:pt>
                <c:pt idx="88">
                  <c:v>9.66</c:v>
                </c:pt>
                <c:pt idx="89">
                  <c:v>9.8000000000000007</c:v>
                </c:pt>
                <c:pt idx="90">
                  <c:v>10.07</c:v>
                </c:pt>
                <c:pt idx="91">
                  <c:v>10.43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BC8-4AC7-9EC8-B250ADD46C92}"/>
            </c:ext>
          </c:extLst>
        </c:ser>
        <c:ser>
          <c:idx val="1"/>
          <c:order val="1"/>
          <c:tx>
            <c:strRef>
              <c:f>ㄧ次微分!$F$2</c:f>
              <c:strCache>
                <c:ptCount val="1"/>
                <c:pt idx="0">
                  <c:v>△E/△V</c:v>
                </c:pt>
              </c:strCache>
            </c:strRef>
          </c:tx>
          <c:marker>
            <c:symbol val="none"/>
          </c:marker>
          <c:xVal>
            <c:numRef>
              <c:f>ㄧ次微分!$A$3:$A$94</c:f>
              <c:numCache>
                <c:formatCode>General</c:formatCode>
                <c:ptCount val="9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20.2</c:v>
                </c:pt>
                <c:pt idx="12">
                  <c:v>20.399999999999999</c:v>
                </c:pt>
                <c:pt idx="13">
                  <c:v>20.6</c:v>
                </c:pt>
                <c:pt idx="14">
                  <c:v>20.8</c:v>
                </c:pt>
                <c:pt idx="15">
                  <c:v>21</c:v>
                </c:pt>
                <c:pt idx="16">
                  <c:v>21.2</c:v>
                </c:pt>
                <c:pt idx="17">
                  <c:v>21.4</c:v>
                </c:pt>
                <c:pt idx="18">
                  <c:v>21.6</c:v>
                </c:pt>
                <c:pt idx="19">
                  <c:v>21.8</c:v>
                </c:pt>
                <c:pt idx="20">
                  <c:v>22</c:v>
                </c:pt>
                <c:pt idx="21">
                  <c:v>22.2</c:v>
                </c:pt>
                <c:pt idx="22">
                  <c:v>22.4</c:v>
                </c:pt>
                <c:pt idx="23">
                  <c:v>22.6</c:v>
                </c:pt>
                <c:pt idx="24">
                  <c:v>22.8</c:v>
                </c:pt>
                <c:pt idx="25">
                  <c:v>23</c:v>
                </c:pt>
                <c:pt idx="26">
                  <c:v>23.2</c:v>
                </c:pt>
                <c:pt idx="27">
                  <c:v>23.4</c:v>
                </c:pt>
                <c:pt idx="28">
                  <c:v>23.6</c:v>
                </c:pt>
                <c:pt idx="29">
                  <c:v>23.8</c:v>
                </c:pt>
                <c:pt idx="30">
                  <c:v>24</c:v>
                </c:pt>
                <c:pt idx="31">
                  <c:v>24.2</c:v>
                </c:pt>
                <c:pt idx="32">
                  <c:v>24.4</c:v>
                </c:pt>
                <c:pt idx="33">
                  <c:v>24.6</c:v>
                </c:pt>
                <c:pt idx="34">
                  <c:v>24.8</c:v>
                </c:pt>
                <c:pt idx="35">
                  <c:v>25</c:v>
                </c:pt>
                <c:pt idx="36">
                  <c:v>25.2</c:v>
                </c:pt>
                <c:pt idx="37">
                  <c:v>25.4</c:v>
                </c:pt>
                <c:pt idx="38">
                  <c:v>25.6</c:v>
                </c:pt>
                <c:pt idx="39">
                  <c:v>25.8</c:v>
                </c:pt>
                <c:pt idx="40">
                  <c:v>26</c:v>
                </c:pt>
                <c:pt idx="41">
                  <c:v>26.2</c:v>
                </c:pt>
                <c:pt idx="42">
                  <c:v>26.4</c:v>
                </c:pt>
                <c:pt idx="43">
                  <c:v>26.6</c:v>
                </c:pt>
                <c:pt idx="44">
                  <c:v>26.8</c:v>
                </c:pt>
                <c:pt idx="45">
                  <c:v>27</c:v>
                </c:pt>
                <c:pt idx="46">
                  <c:v>29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37</c:v>
                </c:pt>
                <c:pt idx="51">
                  <c:v>39</c:v>
                </c:pt>
                <c:pt idx="52">
                  <c:v>41</c:v>
                </c:pt>
                <c:pt idx="53">
                  <c:v>42</c:v>
                </c:pt>
                <c:pt idx="54">
                  <c:v>42.2</c:v>
                </c:pt>
                <c:pt idx="55">
                  <c:v>42.4</c:v>
                </c:pt>
                <c:pt idx="56">
                  <c:v>42.6</c:v>
                </c:pt>
                <c:pt idx="57">
                  <c:v>42.8</c:v>
                </c:pt>
                <c:pt idx="58">
                  <c:v>43</c:v>
                </c:pt>
                <c:pt idx="59">
                  <c:v>43.2</c:v>
                </c:pt>
                <c:pt idx="60">
                  <c:v>43.4</c:v>
                </c:pt>
                <c:pt idx="61">
                  <c:v>43.6</c:v>
                </c:pt>
                <c:pt idx="62">
                  <c:v>43.8</c:v>
                </c:pt>
                <c:pt idx="63">
                  <c:v>44</c:v>
                </c:pt>
                <c:pt idx="64">
                  <c:v>44.2</c:v>
                </c:pt>
                <c:pt idx="65">
                  <c:v>44.4</c:v>
                </c:pt>
                <c:pt idx="66">
                  <c:v>44.6</c:v>
                </c:pt>
                <c:pt idx="67">
                  <c:v>44.8</c:v>
                </c:pt>
                <c:pt idx="68">
                  <c:v>45</c:v>
                </c:pt>
                <c:pt idx="69">
                  <c:v>45.2</c:v>
                </c:pt>
                <c:pt idx="70">
                  <c:v>45.4</c:v>
                </c:pt>
                <c:pt idx="71">
                  <c:v>45.6</c:v>
                </c:pt>
                <c:pt idx="72">
                  <c:v>45.8</c:v>
                </c:pt>
                <c:pt idx="73">
                  <c:v>46</c:v>
                </c:pt>
                <c:pt idx="74">
                  <c:v>46.2</c:v>
                </c:pt>
                <c:pt idx="75">
                  <c:v>46.4</c:v>
                </c:pt>
                <c:pt idx="76">
                  <c:v>46.6</c:v>
                </c:pt>
                <c:pt idx="77">
                  <c:v>46.8</c:v>
                </c:pt>
                <c:pt idx="78">
                  <c:v>47</c:v>
                </c:pt>
                <c:pt idx="79">
                  <c:v>47.2</c:v>
                </c:pt>
                <c:pt idx="80">
                  <c:v>47.4</c:v>
                </c:pt>
                <c:pt idx="81">
                  <c:v>47.6</c:v>
                </c:pt>
                <c:pt idx="82">
                  <c:v>47.8</c:v>
                </c:pt>
                <c:pt idx="83">
                  <c:v>48</c:v>
                </c:pt>
                <c:pt idx="84">
                  <c:v>48.2</c:v>
                </c:pt>
                <c:pt idx="85">
                  <c:v>48.4</c:v>
                </c:pt>
                <c:pt idx="86">
                  <c:v>48.6</c:v>
                </c:pt>
                <c:pt idx="87">
                  <c:v>48.8</c:v>
                </c:pt>
                <c:pt idx="88">
                  <c:v>49</c:v>
                </c:pt>
                <c:pt idx="89">
                  <c:v>49.2</c:v>
                </c:pt>
                <c:pt idx="90">
                  <c:v>49.4</c:v>
                </c:pt>
                <c:pt idx="91">
                  <c:v>49.6</c:v>
                </c:pt>
              </c:numCache>
            </c:numRef>
          </c:xVal>
          <c:yVal>
            <c:numRef>
              <c:f>ㄧ次微分!$F$3:$F$93</c:f>
              <c:numCache>
                <c:formatCode>General</c:formatCode>
                <c:ptCount val="91"/>
                <c:pt idx="0">
                  <c:v>2.2500000000000075E-2</c:v>
                </c:pt>
                <c:pt idx="1">
                  <c:v>2.7499999999999969E-2</c:v>
                </c:pt>
                <c:pt idx="2">
                  <c:v>2.750000000000008E-2</c:v>
                </c:pt>
                <c:pt idx="3">
                  <c:v>3.2499999999999973E-2</c:v>
                </c:pt>
                <c:pt idx="4">
                  <c:v>3.7499999999999867E-2</c:v>
                </c:pt>
                <c:pt idx="5">
                  <c:v>3.7500000000000089E-2</c:v>
                </c:pt>
                <c:pt idx="6">
                  <c:v>5.0000000000000044E-2</c:v>
                </c:pt>
                <c:pt idx="7">
                  <c:v>5.4999999999999938E-2</c:v>
                </c:pt>
                <c:pt idx="8">
                  <c:v>7.0000000000000062E-2</c:v>
                </c:pt>
                <c:pt idx="9">
                  <c:v>9.9999999999999867E-2</c:v>
                </c:pt>
                <c:pt idx="10">
                  <c:v>7.5000000000000885E-2</c:v>
                </c:pt>
                <c:pt idx="11">
                  <c:v>0.125</c:v>
                </c:pt>
                <c:pt idx="12">
                  <c:v>0.14999999999999911</c:v>
                </c:pt>
                <c:pt idx="13">
                  <c:v>0.14999999999999955</c:v>
                </c:pt>
                <c:pt idx="14">
                  <c:v>0.15000000000000177</c:v>
                </c:pt>
                <c:pt idx="15">
                  <c:v>0.10000000000000045</c:v>
                </c:pt>
                <c:pt idx="16">
                  <c:v>0.19999999999999868</c:v>
                </c:pt>
                <c:pt idx="17">
                  <c:v>0.14999999999999911</c:v>
                </c:pt>
                <c:pt idx="18">
                  <c:v>0.25</c:v>
                </c:pt>
                <c:pt idx="19">
                  <c:v>0.22500000000000045</c:v>
                </c:pt>
                <c:pt idx="20">
                  <c:v>0.17500000000000132</c:v>
                </c:pt>
                <c:pt idx="21">
                  <c:v>0.25000000000000222</c:v>
                </c:pt>
                <c:pt idx="22">
                  <c:v>0.29999999999999377</c:v>
                </c:pt>
                <c:pt idx="23">
                  <c:v>0.2750000000000018</c:v>
                </c:pt>
                <c:pt idx="24">
                  <c:v>0.47500000000000264</c:v>
                </c:pt>
                <c:pt idx="25">
                  <c:v>0.25</c:v>
                </c:pt>
                <c:pt idx="26">
                  <c:v>0.4000000000000018</c:v>
                </c:pt>
                <c:pt idx="27">
                  <c:v>0.59999999999999198</c:v>
                </c:pt>
                <c:pt idx="28">
                  <c:v>0.5250000000000018</c:v>
                </c:pt>
                <c:pt idx="29">
                  <c:v>0.82500000000000306</c:v>
                </c:pt>
                <c:pt idx="30">
                  <c:v>0.47500000000000264</c:v>
                </c:pt>
                <c:pt idx="31">
                  <c:v>0.67500000000000138</c:v>
                </c:pt>
                <c:pt idx="32">
                  <c:v>0.74999999999998668</c:v>
                </c:pt>
                <c:pt idx="33">
                  <c:v>0.62500000000000222</c:v>
                </c:pt>
                <c:pt idx="34">
                  <c:v>0.47500000000000486</c:v>
                </c:pt>
                <c:pt idx="35">
                  <c:v>0.3499999999999982</c:v>
                </c:pt>
                <c:pt idx="36">
                  <c:v>0.35000000000000264</c:v>
                </c:pt>
                <c:pt idx="37">
                  <c:v>0.39999999999999469</c:v>
                </c:pt>
                <c:pt idx="38">
                  <c:v>0.2999999999999991</c:v>
                </c:pt>
                <c:pt idx="39">
                  <c:v>0.27500000000000402</c:v>
                </c:pt>
                <c:pt idx="40">
                  <c:v>0.17500000000000132</c:v>
                </c:pt>
                <c:pt idx="41">
                  <c:v>0.14999999999999733</c:v>
                </c:pt>
                <c:pt idx="42">
                  <c:v>0.34999999999999643</c:v>
                </c:pt>
                <c:pt idx="43">
                  <c:v>9.9999999999998229E-2</c:v>
                </c:pt>
                <c:pt idx="44">
                  <c:v>0.15000000000000177</c:v>
                </c:pt>
                <c:pt idx="45">
                  <c:v>6.0000000000000053E-2</c:v>
                </c:pt>
                <c:pt idx="46">
                  <c:v>0.11500000000000021</c:v>
                </c:pt>
                <c:pt idx="47">
                  <c:v>7.9999999999999627E-2</c:v>
                </c:pt>
                <c:pt idx="48">
                  <c:v>6.5000000000000391E-2</c:v>
                </c:pt>
                <c:pt idx="49">
                  <c:v>3.9999999999999591E-2</c:v>
                </c:pt>
                <c:pt idx="50">
                  <c:v>0.10000000000000009</c:v>
                </c:pt>
                <c:pt idx="51">
                  <c:v>0.11000000000000032</c:v>
                </c:pt>
                <c:pt idx="52">
                  <c:v>0.11999999999999922</c:v>
                </c:pt>
                <c:pt idx="53">
                  <c:v>0.39999999999999469</c:v>
                </c:pt>
                <c:pt idx="54">
                  <c:v>0.10000000000000445</c:v>
                </c:pt>
                <c:pt idx="55">
                  <c:v>9.9999999999996453E-2</c:v>
                </c:pt>
                <c:pt idx="56">
                  <c:v>0.15000000000000444</c:v>
                </c:pt>
                <c:pt idx="57">
                  <c:v>9.9999999999996453E-2</c:v>
                </c:pt>
                <c:pt idx="58">
                  <c:v>5.0000000000002667E-2</c:v>
                </c:pt>
                <c:pt idx="59">
                  <c:v>0.20000000000000445</c:v>
                </c:pt>
                <c:pt idx="60">
                  <c:v>0.14999999999999467</c:v>
                </c:pt>
                <c:pt idx="61">
                  <c:v>5.0000000000004444E-2</c:v>
                </c:pt>
                <c:pt idx="62">
                  <c:v>9.9999999999996453E-2</c:v>
                </c:pt>
                <c:pt idx="63">
                  <c:v>0.10000000000000089</c:v>
                </c:pt>
                <c:pt idx="64">
                  <c:v>0.20000000000000445</c:v>
                </c:pt>
                <c:pt idx="65">
                  <c:v>0.24999999999999556</c:v>
                </c:pt>
                <c:pt idx="66">
                  <c:v>0.15</c:v>
                </c:pt>
                <c:pt idx="67">
                  <c:v>0.14999999999999911</c:v>
                </c:pt>
                <c:pt idx="68">
                  <c:v>0.10000000000000089</c:v>
                </c:pt>
                <c:pt idx="69">
                  <c:v>0.20000000000000445</c:v>
                </c:pt>
                <c:pt idx="70">
                  <c:v>9.9999999999996453E-2</c:v>
                </c:pt>
                <c:pt idx="71">
                  <c:v>0.10000000000000445</c:v>
                </c:pt>
                <c:pt idx="72">
                  <c:v>0.29999999999999377</c:v>
                </c:pt>
                <c:pt idx="73">
                  <c:v>0.39999999999999469</c:v>
                </c:pt>
                <c:pt idx="74">
                  <c:v>0.30000000000000443</c:v>
                </c:pt>
                <c:pt idx="75">
                  <c:v>0.25</c:v>
                </c:pt>
                <c:pt idx="76">
                  <c:v>0.45000000000000889</c:v>
                </c:pt>
                <c:pt idx="77">
                  <c:v>0.44999999999999291</c:v>
                </c:pt>
                <c:pt idx="78">
                  <c:v>0.84999999999998754</c:v>
                </c:pt>
                <c:pt idx="79">
                  <c:v>0.45000000000000889</c:v>
                </c:pt>
                <c:pt idx="80">
                  <c:v>0.94999999999998841</c:v>
                </c:pt>
                <c:pt idx="81">
                  <c:v>1.3500000000000312</c:v>
                </c:pt>
                <c:pt idx="82">
                  <c:v>2.5499999999999625</c:v>
                </c:pt>
                <c:pt idx="83">
                  <c:v>1.8499999999999699</c:v>
                </c:pt>
                <c:pt idx="84">
                  <c:v>0.95000000000001772</c:v>
                </c:pt>
                <c:pt idx="85">
                  <c:v>1.3999999999999857</c:v>
                </c:pt>
                <c:pt idx="86">
                  <c:v>0.70000000000000884</c:v>
                </c:pt>
                <c:pt idx="87">
                  <c:v>0.59999999999999643</c:v>
                </c:pt>
                <c:pt idx="88">
                  <c:v>0.69999999999999285</c:v>
                </c:pt>
                <c:pt idx="89">
                  <c:v>1.3500000000000267</c:v>
                </c:pt>
                <c:pt idx="90">
                  <c:v>1.7999999999999716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BC8-4AC7-9EC8-B250ADD46C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6675200"/>
        <c:axId val="127078400"/>
      </c:scatterChart>
      <c:valAx>
        <c:axId val="12667520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27078400"/>
        <c:crosses val="autoZero"/>
        <c:crossBetween val="midCat"/>
      </c:valAx>
      <c:valAx>
        <c:axId val="127078400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26675200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46332168478940133"/>
          <c:y val="3.8693201324517978E-2"/>
        </c:manualLayout>
      </c:layout>
      <c:overlay val="0"/>
      <c:spPr>
        <a:noFill/>
        <a:ln w="25400">
          <a:noFill/>
        </a:ln>
      </c:spPr>
      <c:txPr>
        <a:bodyPr/>
        <a:lstStyle/>
        <a:p>
          <a:pPr>
            <a:defRPr sz="1075" b="0" i="0" u="none" strike="noStrike" baseline="0">
              <a:solidFill>
                <a:srgbClr val="000000"/>
              </a:solidFill>
              <a:latin typeface="新細明體"/>
              <a:ea typeface="新細明體"/>
              <a:cs typeface="新細明體"/>
            </a:defRPr>
          </a:pPr>
          <a:endParaRPr lang="zh-TW"/>
        </a:p>
      </c:txPr>
    </c:title>
    <c:autoTitleDeleted val="0"/>
    <c:plotArea>
      <c:layout>
        <c:manualLayout>
          <c:layoutTarget val="inner"/>
          <c:xMode val="edge"/>
          <c:yMode val="edge"/>
          <c:x val="9.2235343405514397E-2"/>
          <c:y val="0.28375059303638828"/>
          <c:w val="0.70356261946531906"/>
          <c:h val="0.49441391210885854"/>
        </c:manualLayout>
      </c:layout>
      <c:scatterChart>
        <c:scatterStyle val="smoothMarker"/>
        <c:varyColors val="0"/>
        <c:ser>
          <c:idx val="0"/>
          <c:order val="0"/>
          <c:tx>
            <c:strRef>
              <c:f>數據不連續!$B$2</c:f>
              <c:strCache>
                <c:ptCount val="1"/>
                <c:pt idx="0">
                  <c:v>PH值</c:v>
                </c:pt>
              </c:strCache>
            </c:strRef>
          </c:tx>
          <c:spPr>
            <a:ln w="12700">
              <a:solidFill>
                <a:srgbClr val="000080"/>
              </a:solidFill>
              <a:prstDash val="solid"/>
            </a:ln>
          </c:spPr>
          <c:marker>
            <c:symbol val="none"/>
          </c:marker>
          <c:xVal>
            <c:numRef>
              <c:f>(數據不連續!$A$3:$A$49,數據不連續!$C$3:$C$47)</c:f>
              <c:numCache>
                <c:formatCode>General</c:formatCode>
                <c:ptCount val="92"/>
                <c:pt idx="0">
                  <c:v>0</c:v>
                </c:pt>
                <c:pt idx="1">
                  <c:v>2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10</c:v>
                </c:pt>
                <c:pt idx="6">
                  <c:v>12</c:v>
                </c:pt>
                <c:pt idx="7">
                  <c:v>14</c:v>
                </c:pt>
                <c:pt idx="8">
                  <c:v>16</c:v>
                </c:pt>
                <c:pt idx="9">
                  <c:v>18</c:v>
                </c:pt>
                <c:pt idx="10">
                  <c:v>20</c:v>
                </c:pt>
                <c:pt idx="11">
                  <c:v>20.2</c:v>
                </c:pt>
                <c:pt idx="12">
                  <c:v>20.399999999999999</c:v>
                </c:pt>
                <c:pt idx="13">
                  <c:v>20.6</c:v>
                </c:pt>
                <c:pt idx="14">
                  <c:v>20.8</c:v>
                </c:pt>
                <c:pt idx="15">
                  <c:v>21</c:v>
                </c:pt>
                <c:pt idx="16">
                  <c:v>21.2</c:v>
                </c:pt>
                <c:pt idx="17">
                  <c:v>21.4</c:v>
                </c:pt>
                <c:pt idx="18">
                  <c:v>21.6</c:v>
                </c:pt>
                <c:pt idx="19">
                  <c:v>21.8</c:v>
                </c:pt>
                <c:pt idx="20">
                  <c:v>22</c:v>
                </c:pt>
                <c:pt idx="21">
                  <c:v>22.2</c:v>
                </c:pt>
                <c:pt idx="22">
                  <c:v>22.4</c:v>
                </c:pt>
                <c:pt idx="23">
                  <c:v>22.6</c:v>
                </c:pt>
                <c:pt idx="24">
                  <c:v>22.8</c:v>
                </c:pt>
                <c:pt idx="25">
                  <c:v>23</c:v>
                </c:pt>
                <c:pt idx="26">
                  <c:v>23.2</c:v>
                </c:pt>
                <c:pt idx="27">
                  <c:v>23.4</c:v>
                </c:pt>
                <c:pt idx="28">
                  <c:v>23.6</c:v>
                </c:pt>
                <c:pt idx="29">
                  <c:v>23.8</c:v>
                </c:pt>
                <c:pt idx="30">
                  <c:v>24</c:v>
                </c:pt>
                <c:pt idx="31">
                  <c:v>24.2</c:v>
                </c:pt>
                <c:pt idx="32">
                  <c:v>24.4</c:v>
                </c:pt>
                <c:pt idx="33">
                  <c:v>24.6</c:v>
                </c:pt>
                <c:pt idx="34">
                  <c:v>24.8</c:v>
                </c:pt>
                <c:pt idx="35">
                  <c:v>25</c:v>
                </c:pt>
                <c:pt idx="36">
                  <c:v>25.2</c:v>
                </c:pt>
                <c:pt idx="37">
                  <c:v>25.4</c:v>
                </c:pt>
                <c:pt idx="38">
                  <c:v>25.6</c:v>
                </c:pt>
                <c:pt idx="39">
                  <c:v>25.8</c:v>
                </c:pt>
                <c:pt idx="40">
                  <c:v>26</c:v>
                </c:pt>
                <c:pt idx="41">
                  <c:v>26.2</c:v>
                </c:pt>
                <c:pt idx="42">
                  <c:v>26.4</c:v>
                </c:pt>
                <c:pt idx="43">
                  <c:v>26.6</c:v>
                </c:pt>
                <c:pt idx="44">
                  <c:v>26.8</c:v>
                </c:pt>
                <c:pt idx="45">
                  <c:v>27</c:v>
                </c:pt>
                <c:pt idx="46">
                  <c:v>29</c:v>
                </c:pt>
                <c:pt idx="47">
                  <c:v>31</c:v>
                </c:pt>
                <c:pt idx="48">
                  <c:v>33</c:v>
                </c:pt>
                <c:pt idx="49">
                  <c:v>35</c:v>
                </c:pt>
                <c:pt idx="50">
                  <c:v>37</c:v>
                </c:pt>
                <c:pt idx="51">
                  <c:v>39</c:v>
                </c:pt>
                <c:pt idx="52">
                  <c:v>41</c:v>
                </c:pt>
                <c:pt idx="53">
                  <c:v>42</c:v>
                </c:pt>
                <c:pt idx="54">
                  <c:v>42.2</c:v>
                </c:pt>
                <c:pt idx="55">
                  <c:v>42.4</c:v>
                </c:pt>
                <c:pt idx="56">
                  <c:v>42.6</c:v>
                </c:pt>
                <c:pt idx="57">
                  <c:v>42.8</c:v>
                </c:pt>
                <c:pt idx="58">
                  <c:v>43</c:v>
                </c:pt>
                <c:pt idx="59">
                  <c:v>43.2</c:v>
                </c:pt>
                <c:pt idx="60">
                  <c:v>43.4</c:v>
                </c:pt>
                <c:pt idx="61">
                  <c:v>43.6</c:v>
                </c:pt>
                <c:pt idx="62">
                  <c:v>43.8</c:v>
                </c:pt>
                <c:pt idx="63">
                  <c:v>44</c:v>
                </c:pt>
                <c:pt idx="64">
                  <c:v>44.2</c:v>
                </c:pt>
                <c:pt idx="65">
                  <c:v>44.4</c:v>
                </c:pt>
                <c:pt idx="66">
                  <c:v>44.6</c:v>
                </c:pt>
                <c:pt idx="67">
                  <c:v>44.8</c:v>
                </c:pt>
                <c:pt idx="68">
                  <c:v>45</c:v>
                </c:pt>
                <c:pt idx="69">
                  <c:v>45.2</c:v>
                </c:pt>
                <c:pt idx="70">
                  <c:v>45.4</c:v>
                </c:pt>
                <c:pt idx="71">
                  <c:v>45.6</c:v>
                </c:pt>
                <c:pt idx="72">
                  <c:v>45.8</c:v>
                </c:pt>
                <c:pt idx="73">
                  <c:v>46</c:v>
                </c:pt>
                <c:pt idx="74">
                  <c:v>46.2</c:v>
                </c:pt>
                <c:pt idx="75">
                  <c:v>46.4</c:v>
                </c:pt>
                <c:pt idx="76">
                  <c:v>46.6</c:v>
                </c:pt>
                <c:pt idx="77">
                  <c:v>46.8</c:v>
                </c:pt>
                <c:pt idx="78">
                  <c:v>47</c:v>
                </c:pt>
                <c:pt idx="79">
                  <c:v>47.2</c:v>
                </c:pt>
                <c:pt idx="80">
                  <c:v>47.4</c:v>
                </c:pt>
                <c:pt idx="81">
                  <c:v>47.6</c:v>
                </c:pt>
                <c:pt idx="82">
                  <c:v>47.8</c:v>
                </c:pt>
                <c:pt idx="83">
                  <c:v>48</c:v>
                </c:pt>
                <c:pt idx="84">
                  <c:v>48.2</c:v>
                </c:pt>
                <c:pt idx="85">
                  <c:v>48.4</c:v>
                </c:pt>
                <c:pt idx="86">
                  <c:v>48.6</c:v>
                </c:pt>
                <c:pt idx="87">
                  <c:v>48.8</c:v>
                </c:pt>
                <c:pt idx="88">
                  <c:v>49</c:v>
                </c:pt>
                <c:pt idx="89">
                  <c:v>49.2</c:v>
                </c:pt>
                <c:pt idx="90">
                  <c:v>49.4</c:v>
                </c:pt>
                <c:pt idx="91">
                  <c:v>49.6</c:v>
                </c:pt>
              </c:numCache>
            </c:numRef>
          </c:xVal>
          <c:yVal>
            <c:numRef>
              <c:f>(數據不連續!$B$3:$B$49,數據不連續!$D$3:$D$47)</c:f>
              <c:numCache>
                <c:formatCode>General</c:formatCode>
                <c:ptCount val="92"/>
                <c:pt idx="0">
                  <c:v>1.92</c:v>
                </c:pt>
                <c:pt idx="1">
                  <c:v>1.9650000000000001</c:v>
                </c:pt>
                <c:pt idx="2">
                  <c:v>2.02</c:v>
                </c:pt>
                <c:pt idx="3">
                  <c:v>2.0750000000000002</c:v>
                </c:pt>
                <c:pt idx="4">
                  <c:v>2.14</c:v>
                </c:pt>
                <c:pt idx="5">
                  <c:v>2.2149999999999999</c:v>
                </c:pt>
                <c:pt idx="6">
                  <c:v>2.29</c:v>
                </c:pt>
                <c:pt idx="7">
                  <c:v>2.39</c:v>
                </c:pt>
                <c:pt idx="8">
                  <c:v>2.5</c:v>
                </c:pt>
                <c:pt idx="9">
                  <c:v>2.64</c:v>
                </c:pt>
                <c:pt idx="10">
                  <c:v>2.84</c:v>
                </c:pt>
                <c:pt idx="11">
                  <c:v>2.855</c:v>
                </c:pt>
                <c:pt idx="12">
                  <c:v>2.88</c:v>
                </c:pt>
                <c:pt idx="13">
                  <c:v>2.91</c:v>
                </c:pt>
                <c:pt idx="14">
                  <c:v>2.94</c:v>
                </c:pt>
                <c:pt idx="15">
                  <c:v>2.97</c:v>
                </c:pt>
                <c:pt idx="16">
                  <c:v>2.99</c:v>
                </c:pt>
                <c:pt idx="17">
                  <c:v>3.03</c:v>
                </c:pt>
                <c:pt idx="18">
                  <c:v>3.06</c:v>
                </c:pt>
                <c:pt idx="19">
                  <c:v>3.11</c:v>
                </c:pt>
                <c:pt idx="20">
                  <c:v>3.1549999999999998</c:v>
                </c:pt>
                <c:pt idx="21">
                  <c:v>3.19</c:v>
                </c:pt>
                <c:pt idx="22">
                  <c:v>3.24</c:v>
                </c:pt>
                <c:pt idx="23">
                  <c:v>3.3</c:v>
                </c:pt>
                <c:pt idx="24">
                  <c:v>3.355</c:v>
                </c:pt>
                <c:pt idx="25">
                  <c:v>3.45</c:v>
                </c:pt>
                <c:pt idx="26">
                  <c:v>3.5</c:v>
                </c:pt>
                <c:pt idx="27">
                  <c:v>3.58</c:v>
                </c:pt>
                <c:pt idx="28">
                  <c:v>3.7</c:v>
                </c:pt>
                <c:pt idx="29">
                  <c:v>3.8050000000000002</c:v>
                </c:pt>
                <c:pt idx="30">
                  <c:v>3.97</c:v>
                </c:pt>
                <c:pt idx="31">
                  <c:v>4.0650000000000004</c:v>
                </c:pt>
                <c:pt idx="32">
                  <c:v>4.2</c:v>
                </c:pt>
                <c:pt idx="33">
                  <c:v>4.3499999999999996</c:v>
                </c:pt>
                <c:pt idx="34">
                  <c:v>4.4749999999999996</c:v>
                </c:pt>
                <c:pt idx="35">
                  <c:v>4.57</c:v>
                </c:pt>
                <c:pt idx="36">
                  <c:v>4.6399999999999997</c:v>
                </c:pt>
                <c:pt idx="37">
                  <c:v>4.71</c:v>
                </c:pt>
                <c:pt idx="38">
                  <c:v>4.79</c:v>
                </c:pt>
                <c:pt idx="39">
                  <c:v>4.8499999999999996</c:v>
                </c:pt>
                <c:pt idx="40">
                  <c:v>4.9050000000000002</c:v>
                </c:pt>
                <c:pt idx="41">
                  <c:v>4.9400000000000004</c:v>
                </c:pt>
                <c:pt idx="42">
                  <c:v>4.97</c:v>
                </c:pt>
                <c:pt idx="43">
                  <c:v>5.04</c:v>
                </c:pt>
                <c:pt idx="44">
                  <c:v>5.0599999999999996</c:v>
                </c:pt>
                <c:pt idx="45">
                  <c:v>5.09</c:v>
                </c:pt>
                <c:pt idx="46">
                  <c:v>5.21</c:v>
                </c:pt>
                <c:pt idx="47">
                  <c:v>5.44</c:v>
                </c:pt>
                <c:pt idx="48">
                  <c:v>5.6</c:v>
                </c:pt>
                <c:pt idx="49">
                  <c:v>5.73</c:v>
                </c:pt>
                <c:pt idx="50">
                  <c:v>5.81</c:v>
                </c:pt>
                <c:pt idx="51">
                  <c:v>6.01</c:v>
                </c:pt>
                <c:pt idx="52">
                  <c:v>6.23</c:v>
                </c:pt>
                <c:pt idx="53">
                  <c:v>6.35</c:v>
                </c:pt>
                <c:pt idx="54">
                  <c:v>6.43</c:v>
                </c:pt>
                <c:pt idx="55">
                  <c:v>6.45</c:v>
                </c:pt>
                <c:pt idx="56">
                  <c:v>6.47</c:v>
                </c:pt>
                <c:pt idx="57">
                  <c:v>6.5</c:v>
                </c:pt>
                <c:pt idx="58">
                  <c:v>6.52</c:v>
                </c:pt>
                <c:pt idx="59">
                  <c:v>6.53</c:v>
                </c:pt>
                <c:pt idx="60">
                  <c:v>6.57</c:v>
                </c:pt>
                <c:pt idx="61">
                  <c:v>6.6</c:v>
                </c:pt>
                <c:pt idx="62">
                  <c:v>6.61</c:v>
                </c:pt>
                <c:pt idx="63">
                  <c:v>6.63</c:v>
                </c:pt>
                <c:pt idx="64">
                  <c:v>6.65</c:v>
                </c:pt>
                <c:pt idx="65">
                  <c:v>6.69</c:v>
                </c:pt>
                <c:pt idx="66">
                  <c:v>6.74</c:v>
                </c:pt>
                <c:pt idx="67">
                  <c:v>6.77</c:v>
                </c:pt>
                <c:pt idx="68">
                  <c:v>6.8</c:v>
                </c:pt>
                <c:pt idx="69">
                  <c:v>6.82</c:v>
                </c:pt>
                <c:pt idx="70">
                  <c:v>6.86</c:v>
                </c:pt>
                <c:pt idx="71">
                  <c:v>6.88</c:v>
                </c:pt>
                <c:pt idx="72">
                  <c:v>6.9</c:v>
                </c:pt>
                <c:pt idx="73">
                  <c:v>6.96</c:v>
                </c:pt>
                <c:pt idx="74">
                  <c:v>7.04</c:v>
                </c:pt>
                <c:pt idx="75">
                  <c:v>7.1</c:v>
                </c:pt>
                <c:pt idx="76">
                  <c:v>7.15</c:v>
                </c:pt>
                <c:pt idx="77">
                  <c:v>7.24</c:v>
                </c:pt>
                <c:pt idx="78">
                  <c:v>7.33</c:v>
                </c:pt>
                <c:pt idx="79">
                  <c:v>7.5</c:v>
                </c:pt>
                <c:pt idx="80">
                  <c:v>7.59</c:v>
                </c:pt>
                <c:pt idx="81">
                  <c:v>7.78</c:v>
                </c:pt>
                <c:pt idx="82">
                  <c:v>8.0500000000000007</c:v>
                </c:pt>
                <c:pt idx="83">
                  <c:v>8.56</c:v>
                </c:pt>
                <c:pt idx="84">
                  <c:v>8.93</c:v>
                </c:pt>
                <c:pt idx="85">
                  <c:v>9.1199999999999992</c:v>
                </c:pt>
                <c:pt idx="86">
                  <c:v>9.4</c:v>
                </c:pt>
                <c:pt idx="87">
                  <c:v>9.5399999999999991</c:v>
                </c:pt>
                <c:pt idx="88">
                  <c:v>9.66</c:v>
                </c:pt>
                <c:pt idx="89">
                  <c:v>9.8000000000000007</c:v>
                </c:pt>
                <c:pt idx="90">
                  <c:v>10.07</c:v>
                </c:pt>
                <c:pt idx="91">
                  <c:v>10.43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D02-4C87-95D2-224B29B45D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7132800"/>
        <c:axId val="127134336"/>
      </c:scatterChart>
      <c:valAx>
        <c:axId val="127132800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7134336"/>
        <c:crosses val="autoZero"/>
        <c:crossBetween val="midCat"/>
      </c:valAx>
      <c:valAx>
        <c:axId val="127134336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General" sourceLinked="1"/>
        <c:majorTickMark val="in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75" b="0" i="0" u="none" strike="noStrike" baseline="0">
                <a:solidFill>
                  <a:srgbClr val="000000"/>
                </a:solidFill>
                <a:latin typeface="新細明體"/>
                <a:ea typeface="新細明體"/>
                <a:cs typeface="新細明體"/>
              </a:defRPr>
            </a:pPr>
            <a:endParaRPr lang="zh-TW"/>
          </a:p>
        </c:txPr>
        <c:crossAx val="127132800"/>
        <c:crosses val="autoZero"/>
        <c:crossBetween val="midCat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000000"/>
      </a:solidFill>
      <a:prstDash val="solid"/>
    </a:ln>
  </c:spPr>
  <c:txPr>
    <a:bodyPr/>
    <a:lstStyle/>
    <a:p>
      <a:pPr>
        <a:defRPr sz="1075" b="0" i="0" u="none" strike="noStrike" baseline="0">
          <a:solidFill>
            <a:srgbClr val="000000"/>
          </a:solidFill>
          <a:latin typeface="新細明體"/>
          <a:ea typeface="新細明體"/>
          <a:cs typeface="新細明體"/>
        </a:defRPr>
      </a:pPr>
      <a:endParaRPr lang="zh-TW"/>
    </a:p>
  </c:txPr>
  <c:printSettings>
    <c:headerFooter alignWithMargins="0"/>
    <c:pageMargins b="1" l="0.75000000000000022" r="0.75000000000000022" t="1" header="0.5" footer="0.5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>
        <c:manualLayout>
          <c:layoutTarget val="inner"/>
          <c:xMode val="edge"/>
          <c:yMode val="edge"/>
          <c:x val="6.5446591293526687E-2"/>
          <c:y val="3.8257248998794548E-2"/>
          <c:w val="0.91677120398666045"/>
          <c:h val="0.86881437354799151"/>
        </c:manualLayout>
      </c:layout>
      <c:bar3DChart>
        <c:barDir val="col"/>
        <c:grouping val="clustered"/>
        <c:varyColors val="0"/>
        <c:ser>
          <c:idx val="0"/>
          <c:order val="0"/>
          <c:tx>
            <c:strRef>
              <c:f>動態圖表!$B$10</c:f>
              <c:strCache>
                <c:ptCount val="1"/>
                <c:pt idx="0">
                  <c:v>總計</c:v>
                </c:pt>
              </c:strCache>
            </c:strRef>
          </c:tx>
          <c:invertIfNegative val="0"/>
          <c:cat>
            <c:strRef>
              <c:f>動態圖表!$C$4:$F$4</c:f>
              <c:strCache>
                <c:ptCount val="4"/>
                <c:pt idx="0">
                  <c:v>林宸佑</c:v>
                </c:pt>
                <c:pt idx="1">
                  <c:v>林宸旭</c:v>
                </c:pt>
                <c:pt idx="2">
                  <c:v>林向宏</c:v>
                </c:pt>
                <c:pt idx="3">
                  <c:v>黃睦詠</c:v>
                </c:pt>
              </c:strCache>
            </c:strRef>
          </c:cat>
          <c:val>
            <c:numRef>
              <c:f>動態圖表!$C$10:$F$10</c:f>
              <c:numCache>
                <c:formatCode>General_)</c:formatCode>
                <c:ptCount val="4"/>
                <c:pt idx="0">
                  <c:v>92</c:v>
                </c:pt>
                <c:pt idx="1">
                  <c:v>94</c:v>
                </c:pt>
                <c:pt idx="2">
                  <c:v>85</c:v>
                </c:pt>
                <c:pt idx="3">
                  <c:v>84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B7B-4883-AFB0-853F4639FB2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27212928"/>
        <c:axId val="127231104"/>
        <c:axId val="0"/>
      </c:bar3DChart>
      <c:catAx>
        <c:axId val="127212928"/>
        <c:scaling>
          <c:orientation val="minMax"/>
        </c:scaling>
        <c:delete val="0"/>
        <c:axPos val="b"/>
        <c:numFmt formatCode="General" sourceLinked="0"/>
        <c:majorTickMark val="out"/>
        <c:minorTickMark val="none"/>
        <c:tickLblPos val="nextTo"/>
        <c:crossAx val="127231104"/>
        <c:crosses val="autoZero"/>
        <c:auto val="1"/>
        <c:lblAlgn val="ctr"/>
        <c:lblOffset val="100"/>
        <c:noMultiLvlLbl val="0"/>
      </c:catAx>
      <c:valAx>
        <c:axId val="127231104"/>
        <c:scaling>
          <c:orientation val="minMax"/>
        </c:scaling>
        <c:delete val="0"/>
        <c:axPos val="l"/>
        <c:majorGridlines/>
        <c:numFmt formatCode="General_)" sourceLinked="1"/>
        <c:majorTickMark val="out"/>
        <c:minorTickMark val="none"/>
        <c:tickLblPos val="nextTo"/>
        <c:crossAx val="12721292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2000"/>
      </a:pPr>
      <a:endParaRPr lang="zh-TW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pieChart>
        <c:varyColors val="1"/>
        <c:ser>
          <c:idx val="0"/>
          <c:order val="0"/>
          <c:dLbls>
            <c:spPr>
              <a:noFill/>
              <a:ln>
                <a:noFill/>
              </a:ln>
              <a:effectLst/>
            </c:spPr>
            <c:dLblPos val="ctr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動態圖表!$B$5:$B$9</c:f>
              <c:strCache>
                <c:ptCount val="5"/>
                <c:pt idx="0">
                  <c:v>北區</c:v>
                </c:pt>
                <c:pt idx="1">
                  <c:v>中區</c:v>
                </c:pt>
                <c:pt idx="2">
                  <c:v>南區</c:v>
                </c:pt>
                <c:pt idx="3">
                  <c:v>東區</c:v>
                </c:pt>
                <c:pt idx="4">
                  <c:v>海外</c:v>
                </c:pt>
              </c:strCache>
            </c:strRef>
          </c:cat>
          <c:val>
            <c:numRef>
              <c:f>動態圖表!$K$5:$K$9</c:f>
              <c:numCache>
                <c:formatCode>General</c:formatCode>
                <c:ptCount val="5"/>
                <c:pt idx="0">
                  <c:v>36</c:v>
                </c:pt>
                <c:pt idx="1">
                  <c:v>15</c:v>
                </c:pt>
                <c:pt idx="2">
                  <c:v>22</c:v>
                </c:pt>
                <c:pt idx="3">
                  <c:v>11</c:v>
                </c:pt>
                <c:pt idx="4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A8B-4053-A738-2BF91984B86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view3D>
      <c:rotX val="15"/>
      <c:hPercent val="69"/>
      <c:rotY val="20"/>
      <c:depthPercent val="100"/>
      <c:rAngAx val="1"/>
    </c:view3D>
    <c:floor>
      <c:thickness val="0"/>
      <c:spPr>
        <a:solidFill>
          <a:srgbClr val="C0C0C0"/>
        </a:solidFill>
        <a:ln w="3175">
          <a:solidFill>
            <a:srgbClr val="000000"/>
          </a:solidFill>
          <a:prstDash val="solid"/>
        </a:ln>
      </c:spPr>
    </c:floor>
    <c:sideWall>
      <c:thickness val="0"/>
      <c:spPr>
        <a:gradFill rotWithShape="0">
          <a:gsLst>
            <a:gs pos="0">
              <a:srgbClr val="3366FF"/>
            </a:gs>
            <a:gs pos="100000">
              <a:srgbClr val="3366FF">
                <a:gamma/>
                <a:shade val="46275"/>
                <a:invGamma/>
              </a:srgbClr>
            </a:gs>
          </a:gsLst>
          <a:path path="rect">
            <a:fillToRect l="50000" t="50000" r="50000" b="50000"/>
          </a:path>
        </a:gradFill>
        <a:ln w="3175">
          <a:solidFill>
            <a:srgbClr val="000000"/>
          </a:solidFill>
          <a:prstDash val="solid"/>
        </a:ln>
      </c:spPr>
    </c:sideWall>
    <c:backWall>
      <c:thickness val="0"/>
      <c:spPr>
        <a:gradFill rotWithShape="0">
          <a:gsLst>
            <a:gs pos="0">
              <a:srgbClr val="3366FF"/>
            </a:gs>
            <a:gs pos="100000">
              <a:srgbClr val="3366FF">
                <a:gamma/>
                <a:shade val="46275"/>
                <a:invGamma/>
              </a:srgbClr>
            </a:gs>
          </a:gsLst>
          <a:path path="rect">
            <a:fillToRect l="50000" t="50000" r="50000" b="50000"/>
          </a:path>
        </a:gradFill>
        <a:ln w="3175">
          <a:solidFill>
            <a:srgbClr val="000000"/>
          </a:solidFill>
          <a:prstDash val="solid"/>
        </a:ln>
      </c:spPr>
    </c:backWall>
    <c:plotArea>
      <c:layout>
        <c:manualLayout>
          <c:layoutTarget val="inner"/>
          <c:xMode val="edge"/>
          <c:yMode val="edge"/>
          <c:x val="4.6345811051693414E-2"/>
          <c:y val="0.21872265966754156"/>
          <c:w val="0.80392156862745112"/>
          <c:h val="0.64157194425499964"/>
        </c:manualLayout>
      </c:layout>
      <c:bar3DChart>
        <c:barDir val="col"/>
        <c:grouping val="clustered"/>
        <c:varyColors val="1"/>
        <c:ser>
          <c:idx val="0"/>
          <c:order val="0"/>
          <c:tx>
            <c:v>總計</c:v>
          </c:tx>
          <c:spPr>
            <a:solidFill>
              <a:srgbClr val="8080FF"/>
            </a:solidFill>
            <a:ln w="12700">
              <a:solidFill>
                <a:srgbClr val="000000"/>
              </a:solidFill>
              <a:prstDash val="solid"/>
            </a:ln>
          </c:spPr>
          <c:invertIfNegative val="0"/>
          <c:dPt>
            <c:idx val="1"/>
            <c:invertIfNegative val="0"/>
            <c:bubble3D val="0"/>
            <c:spPr>
              <a:solidFill>
                <a:srgbClr val="80206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1-DD34-4202-9A2B-6D6A7E087A02}"/>
              </c:ext>
            </c:extLst>
          </c:dPt>
          <c:dPt>
            <c:idx val="2"/>
            <c:invertIfNegative val="0"/>
            <c:bubble3D val="0"/>
            <c:spPr>
              <a:solidFill>
                <a:srgbClr val="FFFFC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3-DD34-4202-9A2B-6D6A7E087A02}"/>
              </c:ext>
            </c:extLst>
          </c:dPt>
          <c:dPt>
            <c:idx val="3"/>
            <c:invertIfNegative val="0"/>
            <c:bubble3D val="0"/>
            <c:spPr>
              <a:solidFill>
                <a:srgbClr val="A0E0E0"/>
              </a:solidFill>
              <a:ln w="12700">
                <a:solidFill>
                  <a:srgbClr val="000000"/>
                </a:solidFill>
                <a:prstDash val="solid"/>
              </a:ln>
            </c:spPr>
            <c:extLst>
              <c:ext xmlns:c16="http://schemas.microsoft.com/office/drawing/2014/chart" uri="{C3380CC4-5D6E-409C-BE32-E72D297353CC}">
                <c16:uniqueId val="{00000005-DD34-4202-9A2B-6D6A7E087A02}"/>
              </c:ext>
            </c:extLst>
          </c:dPt>
          <c:cat>
            <c:strLit>
              <c:ptCount val="4"/>
              <c:pt idx="0">
                <c:v>林宸佑</c:v>
              </c:pt>
              <c:pt idx="1">
                <c:v>林宸旭</c:v>
              </c:pt>
              <c:pt idx="2">
                <c:v>林向宏</c:v>
              </c:pt>
              <c:pt idx="3">
                <c:v>黃睦詠</c:v>
              </c:pt>
            </c:strLit>
          </c:cat>
          <c:val>
            <c:numLit>
              <c:formatCode>General</c:formatCode>
              <c:ptCount val="4"/>
              <c:pt idx="0">
                <c:v>92</c:v>
              </c:pt>
              <c:pt idx="1">
                <c:v>94</c:v>
              </c:pt>
              <c:pt idx="2">
                <c:v>85</c:v>
              </c:pt>
              <c:pt idx="3">
                <c:v>84</c:v>
              </c:pt>
            </c:numLit>
          </c:val>
          <c:extLst>
            <c:ext xmlns:c16="http://schemas.microsoft.com/office/drawing/2014/chart" uri="{C3380CC4-5D6E-409C-BE32-E72D297353CC}">
              <c16:uniqueId val="{00000006-DD34-4202-9A2B-6D6A7E087A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0"/>
        <c:gapDepth val="0"/>
        <c:shape val="box"/>
        <c:axId val="169547648"/>
        <c:axId val="169549184"/>
        <c:axId val="0"/>
      </c:bar3DChart>
      <c:catAx>
        <c:axId val="169547648"/>
        <c:scaling>
          <c:orientation val="minMax"/>
        </c:scaling>
        <c:delete val="0"/>
        <c:axPos val="b"/>
        <c:numFmt formatCode="General" sourceLinked="1"/>
        <c:majorTickMark val="in"/>
        <c:minorTickMark val="none"/>
        <c:tickLblPos val="low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b="1" cap="none" spc="0">
                <a:ln w="1905"/>
                <a:gradFill>
                  <a:gsLst>
                    <a:gs pos="0">
                      <a:schemeClr val="accent6">
                        <a:shade val="20000"/>
                        <a:satMod val="200000"/>
                      </a:schemeClr>
                    </a:gs>
                    <a:gs pos="78000">
                      <a:schemeClr val="accent6">
                        <a:tint val="90000"/>
                        <a:shade val="89000"/>
                        <a:satMod val="220000"/>
                      </a:schemeClr>
                    </a:gs>
                    <a:gs pos="100000">
                      <a:schemeClr val="accent6">
                        <a:tint val="12000"/>
                        <a:satMod val="255000"/>
                      </a:schemeClr>
                    </a:gs>
                  </a:gsLst>
                  <a:lin ang="5400000"/>
                </a:gradFill>
                <a:effectLst>
                  <a:innerShdw blurRad="69850" dist="43180" dir="5400000">
                    <a:srgbClr val="000000">
                      <a:alpha val="65000"/>
                    </a:srgbClr>
                  </a:innerShdw>
                </a:effectLst>
              </a:defRPr>
            </a:pPr>
            <a:endParaRPr lang="zh-TW"/>
          </a:p>
        </c:txPr>
        <c:crossAx val="169549184"/>
        <c:crosses val="autoZero"/>
        <c:auto val="0"/>
        <c:lblAlgn val="ctr"/>
        <c:lblOffset val="100"/>
        <c:tickLblSkip val="1"/>
        <c:tickMarkSkip val="1"/>
        <c:noMultiLvlLbl val="0"/>
      </c:catAx>
      <c:valAx>
        <c:axId val="169549184"/>
        <c:scaling>
          <c:orientation val="minMax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numFmt formatCode="#,##0_);[Red]\(#,##0\)" sourceLinked="0"/>
        <c:majorTickMark val="in"/>
        <c:minorTickMark val="none"/>
        <c:tickLblPos val="nextTo"/>
        <c:spPr>
          <a:noFill/>
          <a:ln w="38100" cap="flat" cmpd="sng" algn="ctr">
            <a:solidFill>
              <a:schemeClr val="accent2"/>
            </a:solidFill>
            <a:prstDash val="solid"/>
          </a:ln>
          <a:effectLst>
            <a:outerShdw blurRad="40000" dist="23000" dir="5400000" rotWithShape="0">
              <a:srgbClr val="000000">
                <a:alpha val="35000"/>
              </a:srgbClr>
            </a:outerShdw>
          </a:effectLst>
        </c:spPr>
        <c:txPr>
          <a:bodyPr rot="0" vert="horz"/>
          <a:lstStyle/>
          <a:p>
            <a:pPr>
              <a:defRPr b="1" cap="none" spc="0">
                <a:ln w="10541" cmpd="sng">
                  <a:solidFill>
                    <a:schemeClr val="accent1">
                      <a:shade val="88000"/>
                      <a:satMod val="110000"/>
                    </a:schemeClr>
                  </a:solidFill>
                  <a:prstDash val="solid"/>
                </a:ln>
                <a:gradFill>
                  <a:gsLst>
                    <a:gs pos="0">
                      <a:schemeClr val="accent1">
                        <a:tint val="40000"/>
                        <a:satMod val="250000"/>
                      </a:schemeClr>
                    </a:gs>
                    <a:gs pos="9000">
                      <a:schemeClr val="accent1">
                        <a:tint val="52000"/>
                        <a:satMod val="300000"/>
                      </a:schemeClr>
                    </a:gs>
                    <a:gs pos="50000">
                      <a:schemeClr val="accent1">
                        <a:shade val="20000"/>
                        <a:satMod val="300000"/>
                      </a:schemeClr>
                    </a:gs>
                    <a:gs pos="79000">
                      <a:schemeClr val="accent1">
                        <a:tint val="52000"/>
                        <a:satMod val="300000"/>
                      </a:schemeClr>
                    </a:gs>
                    <a:gs pos="100000">
                      <a:schemeClr val="accent1">
                        <a:tint val="40000"/>
                        <a:satMod val="250000"/>
                      </a:schemeClr>
                    </a:gs>
                  </a:gsLst>
                  <a:lin ang="5400000"/>
                </a:gradFill>
                <a:effectLst/>
                <a:latin typeface="+mn-lt"/>
                <a:ea typeface="+mn-ea"/>
                <a:cs typeface="+mn-cs"/>
              </a:defRPr>
            </a:pPr>
            <a:endParaRPr lang="zh-TW"/>
          </a:p>
        </c:txPr>
        <c:crossAx val="169547648"/>
        <c:crosses val="autoZero"/>
        <c:crossBetween val="between"/>
      </c:valAx>
      <c:spPr>
        <a:gradFill rotWithShape="0">
          <a:gsLst>
            <a:gs pos="0">
              <a:srgbClr val="FFFF99"/>
            </a:gs>
            <a:gs pos="50000">
              <a:srgbClr val="A0E0E0"/>
            </a:gs>
            <a:gs pos="100000">
              <a:srgbClr val="FFFF99"/>
            </a:gs>
          </a:gsLst>
          <a:lin ang="2700000" scaled="1"/>
        </a:gra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83719548425430834"/>
          <c:y val="1.8372703412073504E-2"/>
          <c:w val="0.15121806298276902"/>
          <c:h val="0.19772528433945771"/>
        </c:manualLayout>
      </c:layout>
      <c:overlay val="0"/>
      <c:spPr>
        <a:solidFill>
          <a:schemeClr val="accent2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  <c:txPr>
        <a:bodyPr/>
        <a:lstStyle/>
        <a:p>
          <a:pPr>
            <a:defRPr sz="160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gradFill>
      <a:gsLst>
        <a:gs pos="0">
          <a:srgbClr val="FF3399"/>
        </a:gs>
        <a:gs pos="25000">
          <a:srgbClr val="FF6633"/>
        </a:gs>
        <a:gs pos="50000">
          <a:srgbClr val="FFFF00"/>
        </a:gs>
        <a:gs pos="75000">
          <a:srgbClr val="01A78F"/>
        </a:gs>
        <a:gs pos="100000">
          <a:srgbClr val="3366FF"/>
        </a:gs>
      </a:gsLst>
      <a:lin ang="5400000" scaled="0"/>
    </a:gradFill>
    <a:ln w="3175">
      <a:solidFill>
        <a:srgbClr val="000000"/>
      </a:solidFill>
      <a:prstDash val="solid"/>
    </a:ln>
    <a:effectLst>
      <a:outerShdw dist="35921" dir="2700000" algn="br">
        <a:srgbClr val="000000"/>
      </a:outerShdw>
    </a:effectLst>
  </c:spPr>
  <c:txPr>
    <a:bodyPr/>
    <a:lstStyle/>
    <a:p>
      <a:pPr>
        <a:defRPr sz="2800" b="0" i="0" u="none" strike="noStrike" baseline="0">
          <a:solidFill>
            <a:srgbClr val="000000"/>
          </a:solidFill>
          <a:latin typeface="標楷體"/>
          <a:ea typeface="標楷體"/>
          <a:cs typeface="標楷體"/>
        </a:defRPr>
      </a:pPr>
      <a:endParaRPr lang="zh-TW"/>
    </a:p>
  </c:txPr>
  <c:userShapes r:id="rId1"/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overlay val="0"/>
    </c:title>
    <c:autoTitleDeleted val="0"/>
    <c:view3D>
      <c:rotX val="15"/>
      <c:rotY val="20"/>
      <c:rAngAx val="1"/>
    </c:view3D>
    <c:floor>
      <c:thickness val="0"/>
      <c:spPr>
        <a:solidFill>
          <a:schemeClr val="accent4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floor>
    <c:sideWall>
      <c:thickness val="0"/>
      <c:spPr>
        <a:solidFill>
          <a:schemeClr val="accent6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sideWall>
    <c:backWall>
      <c:thickness val="0"/>
      <c:spPr>
        <a:solidFill>
          <a:schemeClr val="accent6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backWall>
    <c:plotArea>
      <c:layout/>
      <c:bar3DChart>
        <c:barDir val="col"/>
        <c:grouping val="clustered"/>
        <c:varyColors val="0"/>
        <c:ser>
          <c:idx val="0"/>
          <c:order val="0"/>
          <c:tx>
            <c:v>北區</c:v>
          </c:tx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Lit>
              <c:ptCount val="4"/>
              <c:pt idx="0">
                <c:v>林宸佑</c:v>
              </c:pt>
              <c:pt idx="1">
                <c:v>林宸旭</c:v>
              </c:pt>
              <c:pt idx="2">
                <c:v>林向宏</c:v>
              </c:pt>
              <c:pt idx="3">
                <c:v>黃睦詠</c:v>
              </c:pt>
            </c:strLit>
          </c:cat>
          <c:val>
            <c:numLit>
              <c:formatCode>General</c:formatCode>
              <c:ptCount val="4"/>
              <c:pt idx="0">
                <c:v>36</c:v>
              </c:pt>
              <c:pt idx="1">
                <c:v>44</c:v>
              </c:pt>
              <c:pt idx="2">
                <c:v>34</c:v>
              </c:pt>
              <c:pt idx="3">
                <c:v>37</c:v>
              </c:pt>
            </c:numLit>
          </c:val>
          <c:shape val="pyramidToMax"/>
          <c:extLst>
            <c:ext xmlns:c16="http://schemas.microsoft.com/office/drawing/2014/chart" uri="{C3380CC4-5D6E-409C-BE32-E72D297353CC}">
              <c16:uniqueId val="{00000000-7D46-4754-BB55-EAA8FA1DDCE4}"/>
            </c:ext>
          </c:extLst>
        </c:ser>
        <c:ser>
          <c:idx val="1"/>
          <c:order val="1"/>
          <c:tx>
            <c:v>中區</c:v>
          </c:tx>
          <c:invertIfNegative val="0"/>
          <c:cat>
            <c:strLit>
              <c:ptCount val="4"/>
              <c:pt idx="0">
                <c:v>林宸佑</c:v>
              </c:pt>
              <c:pt idx="1">
                <c:v>林宸旭</c:v>
              </c:pt>
              <c:pt idx="2">
                <c:v>林向宏</c:v>
              </c:pt>
              <c:pt idx="3">
                <c:v>黃睦詠</c:v>
              </c:pt>
            </c:strLit>
          </c:cat>
          <c:val>
            <c:numLit>
              <c:formatCode>General</c:formatCode>
              <c:ptCount val="4"/>
              <c:pt idx="0">
                <c:v>15</c:v>
              </c:pt>
              <c:pt idx="1">
                <c:v>6</c:v>
              </c:pt>
              <c:pt idx="2">
                <c:v>14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1-7D46-4754-BB55-EAA8FA1DDCE4}"/>
            </c:ext>
          </c:extLst>
        </c:ser>
        <c:ser>
          <c:idx val="2"/>
          <c:order val="2"/>
          <c:tx>
            <c:v>南區</c:v>
          </c:tx>
          <c:invertIfNegative val="0"/>
          <c:cat>
            <c:strLit>
              <c:ptCount val="4"/>
              <c:pt idx="0">
                <c:v>林宸佑</c:v>
              </c:pt>
              <c:pt idx="1">
                <c:v>林宸旭</c:v>
              </c:pt>
              <c:pt idx="2">
                <c:v>林向宏</c:v>
              </c:pt>
              <c:pt idx="3">
                <c:v>黃睦詠</c:v>
              </c:pt>
            </c:strLit>
          </c:cat>
          <c:val>
            <c:numLit>
              <c:formatCode>General</c:formatCode>
              <c:ptCount val="4"/>
              <c:pt idx="0">
                <c:v>22</c:v>
              </c:pt>
              <c:pt idx="1">
                <c:v>20</c:v>
              </c:pt>
              <c:pt idx="2">
                <c:v>20</c:v>
              </c:pt>
              <c:pt idx="3">
                <c:v>17</c:v>
              </c:pt>
            </c:numLit>
          </c:val>
          <c:extLst>
            <c:ext xmlns:c16="http://schemas.microsoft.com/office/drawing/2014/chart" uri="{C3380CC4-5D6E-409C-BE32-E72D297353CC}">
              <c16:uniqueId val="{00000002-7D46-4754-BB55-EAA8FA1DDCE4}"/>
            </c:ext>
          </c:extLst>
        </c:ser>
        <c:ser>
          <c:idx val="3"/>
          <c:order val="3"/>
          <c:tx>
            <c:v>東區</c:v>
          </c:tx>
          <c:invertIfNegative val="0"/>
          <c:cat>
            <c:strLit>
              <c:ptCount val="4"/>
              <c:pt idx="0">
                <c:v>林宸佑</c:v>
              </c:pt>
              <c:pt idx="1">
                <c:v>林宸旭</c:v>
              </c:pt>
              <c:pt idx="2">
                <c:v>林向宏</c:v>
              </c:pt>
              <c:pt idx="3">
                <c:v>黃睦詠</c:v>
              </c:pt>
            </c:strLit>
          </c:cat>
          <c:val>
            <c:numLit>
              <c:formatCode>General</c:formatCode>
              <c:ptCount val="4"/>
              <c:pt idx="0">
                <c:v>11</c:v>
              </c:pt>
              <c:pt idx="1">
                <c:v>13</c:v>
              </c:pt>
              <c:pt idx="2">
                <c:v>8</c:v>
              </c:pt>
              <c:pt idx="3">
                <c:v>9</c:v>
              </c:pt>
            </c:numLit>
          </c:val>
          <c:extLst>
            <c:ext xmlns:c16="http://schemas.microsoft.com/office/drawing/2014/chart" uri="{C3380CC4-5D6E-409C-BE32-E72D297353CC}">
              <c16:uniqueId val="{00000003-7D46-4754-BB55-EAA8FA1DDCE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69241984"/>
        <c:axId val="169256064"/>
        <c:axId val="0"/>
      </c:bar3DChart>
      <c:catAx>
        <c:axId val="169241984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extTo"/>
        <c:crossAx val="169256064"/>
        <c:crosses val="autoZero"/>
        <c:auto val="1"/>
        <c:lblAlgn val="ctr"/>
        <c:lblOffset val="100"/>
        <c:noMultiLvlLbl val="0"/>
      </c:catAx>
      <c:valAx>
        <c:axId val="169256064"/>
        <c:scaling>
          <c:orientation val="minMax"/>
        </c:scaling>
        <c:delete val="0"/>
        <c:axPos val="l"/>
        <c:majorGridlines/>
        <c:title>
          <c:overlay val="0"/>
        </c:title>
        <c:numFmt formatCode="General" sourceLinked="1"/>
        <c:majorTickMark val="none"/>
        <c:minorTickMark val="none"/>
        <c:tickLblPos val="nextTo"/>
        <c:crossAx val="1692419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25400" cap="flat" cmpd="sng" algn="ctr">
            <a:solidFill>
              <a:schemeClr val="accent4"/>
            </a:solidFill>
            <a:prstDash val="solid"/>
          </a:ln>
          <a:effectLst>
            <a:outerShdw blurRad="40000" dist="20000" dir="5400000" rotWithShape="0">
              <a:srgbClr val="000000">
                <a:alpha val="38000"/>
              </a:srgbClr>
            </a:outerShdw>
          </a:effectLst>
        </c:spPr>
      </c:dTable>
      <c:spPr>
        <a:solidFill>
          <a:schemeClr val="accent2"/>
        </a:solidFill>
        <a:ln w="38100" cap="flat" cmpd="sng" algn="ctr">
          <a:solidFill>
            <a:schemeClr val="lt1"/>
          </a:solidFill>
          <a:prstDash val="solid"/>
        </a:ln>
        <a:effectLst>
          <a:outerShdw blurRad="40000" dist="20000" dir="5400000" rotWithShape="0">
            <a:srgbClr val="000000">
              <a:alpha val="38000"/>
            </a:srgbClr>
          </a:outerShdw>
        </a:effectLst>
      </c:spPr>
    </c:plotArea>
    <c:plotVisOnly val="1"/>
    <c:dispBlanksAs val="gap"/>
    <c:showDLblsOverMax val="0"/>
  </c:chart>
  <c:spPr>
    <a:solidFill>
      <a:schemeClr val="accent2"/>
    </a:solidFill>
    <a:ln w="38100" cap="flat" cmpd="sng" algn="ctr">
      <a:solidFill>
        <a:schemeClr val="lt1"/>
      </a:solidFill>
      <a:prstDash val="solid"/>
    </a:ln>
    <a:effectLst>
      <a:outerShdw blurRad="40000" dist="20000" dir="5400000" rotWithShape="0">
        <a:srgbClr val="000000">
          <a:alpha val="38000"/>
        </a:srgbClr>
      </a:outerShdw>
    </a:effectLst>
  </c:spPr>
  <c:txPr>
    <a:bodyPr/>
    <a:lstStyle/>
    <a:p>
      <a:pPr>
        <a:defRPr sz="1400">
          <a:solidFill>
            <a:schemeClr val="lt1"/>
          </a:solidFill>
          <a:latin typeface="+mn-lt"/>
          <a:ea typeface="+mn-ea"/>
          <a:cs typeface="+mn-cs"/>
        </a:defRPr>
      </a:pPr>
      <a:endParaRPr lang="zh-TW"/>
    </a:p>
  </c:txPr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挑戰題!$B$2</c:f>
          <c:strCache>
            <c:ptCount val="1"/>
            <c:pt idx="0">
              <c:v>北高兩市評比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挑戰題!$C$3</c:f>
              <c:strCache>
                <c:ptCount val="1"/>
                <c:pt idx="0">
                  <c:v>台北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hade val="51000"/>
                    <a:satMod val="130000"/>
                  </a:schemeClr>
                </a:gs>
                <a:gs pos="80000">
                  <a:schemeClr val="accent1">
                    <a:shade val="93000"/>
                    <a:satMod val="130000"/>
                  </a:schemeClr>
                </a:gs>
                <a:gs pos="100000">
                  <a:schemeClr val="accent1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挑戰題!$B$4:$B$10</c:f>
              <c:strCache>
                <c:ptCount val="7"/>
                <c:pt idx="0">
                  <c:v>交通</c:v>
                </c:pt>
                <c:pt idx="1">
                  <c:v>治安</c:v>
                </c:pt>
                <c:pt idx="2">
                  <c:v>經濟</c:v>
                </c:pt>
                <c:pt idx="3">
                  <c:v>稅收</c:v>
                </c:pt>
                <c:pt idx="4">
                  <c:v>福利</c:v>
                </c:pt>
                <c:pt idx="5">
                  <c:v>婦女</c:v>
                </c:pt>
                <c:pt idx="6">
                  <c:v>兩岸</c:v>
                </c:pt>
              </c:strCache>
            </c:strRef>
          </c:cat>
          <c:val>
            <c:numRef>
              <c:f>挑戰題!$C$4:$C$10</c:f>
              <c:numCache>
                <c:formatCode>#,##0_);[Red]\(#,##0\)</c:formatCode>
                <c:ptCount val="7"/>
                <c:pt idx="0">
                  <c:v>2000</c:v>
                </c:pt>
                <c:pt idx="1">
                  <c:v>3000</c:v>
                </c:pt>
                <c:pt idx="2">
                  <c:v>7000</c:v>
                </c:pt>
                <c:pt idx="3">
                  <c:v>5000</c:v>
                </c:pt>
                <c:pt idx="4">
                  <c:v>7000</c:v>
                </c:pt>
                <c:pt idx="5">
                  <c:v>8000</c:v>
                </c:pt>
                <c:pt idx="6">
                  <c:v>4000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01A-4F5D-B3ED-07F1B4A87A6D}"/>
            </c:ext>
          </c:extLst>
        </c:ser>
        <c:ser>
          <c:idx val="1"/>
          <c:order val="1"/>
          <c:tx>
            <c:strRef>
              <c:f>挑戰題!$D$3</c:f>
              <c:strCache>
                <c:ptCount val="1"/>
                <c:pt idx="0">
                  <c:v>高雄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hade val="51000"/>
                    <a:satMod val="130000"/>
                  </a:schemeClr>
                </a:gs>
                <a:gs pos="80000">
                  <a:schemeClr val="accent2">
                    <a:shade val="93000"/>
                    <a:satMod val="130000"/>
                  </a:schemeClr>
                </a:gs>
                <a:gs pos="100000">
                  <a:schemeClr val="accent2">
                    <a:shade val="94000"/>
                    <a:satMod val="135000"/>
                  </a:schemeClr>
                </a:gs>
              </a:gsLst>
              <a:lin ang="16200000" scaled="0"/>
            </a:gradFill>
            <a:ln>
              <a:noFill/>
            </a:ln>
            <a:effectLst>
              <a:outerShdw blurRad="40000" dist="23000" dir="5400000" rotWithShape="0">
                <a:srgbClr val="000000">
                  <a:alpha val="35000"/>
                </a:srgbClr>
              </a:outerShdw>
            </a:effectLst>
            <a:scene3d>
              <a:camera prst="orthographicFront">
                <a:rot lat="0" lon="0" rev="0"/>
              </a:camera>
              <a:lightRig rig="threePt" dir="t">
                <a:rot lat="0" lon="0" rev="1200000"/>
              </a:lightRig>
            </a:scene3d>
            <a:sp3d>
              <a:bevelT w="63500" h="25400"/>
            </a:sp3d>
          </c:spPr>
          <c:invertIfNegative val="0"/>
          <c:dLbls>
            <c:numFmt formatCode="#,##0;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  <c:dLblPos val="in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挑戰題!$B$4:$B$10</c:f>
              <c:strCache>
                <c:ptCount val="7"/>
                <c:pt idx="0">
                  <c:v>交通</c:v>
                </c:pt>
                <c:pt idx="1">
                  <c:v>治安</c:v>
                </c:pt>
                <c:pt idx="2">
                  <c:v>經濟</c:v>
                </c:pt>
                <c:pt idx="3">
                  <c:v>稅收</c:v>
                </c:pt>
                <c:pt idx="4">
                  <c:v>福利</c:v>
                </c:pt>
                <c:pt idx="5">
                  <c:v>婦女</c:v>
                </c:pt>
                <c:pt idx="6">
                  <c:v>兩岸</c:v>
                </c:pt>
              </c:strCache>
            </c:strRef>
          </c:cat>
          <c:val>
            <c:numLit>
              <c:formatCode>General</c:formatCode>
              <c:ptCount val="7"/>
              <c:pt idx="0">
                <c:v>-6000</c:v>
              </c:pt>
              <c:pt idx="1">
                <c:v>-8000</c:v>
              </c:pt>
              <c:pt idx="2">
                <c:v>-3000</c:v>
              </c:pt>
              <c:pt idx="3">
                <c:v>-2000</c:v>
              </c:pt>
              <c:pt idx="4">
                <c:v>-8000</c:v>
              </c:pt>
              <c:pt idx="5">
                <c:v>-3000</c:v>
              </c:pt>
              <c:pt idx="6">
                <c:v>-2000</c:v>
              </c:pt>
            </c:numLit>
          </c:val>
          <c:extLst>
            <c:ext xmlns:c16="http://schemas.microsoft.com/office/drawing/2014/chart" uri="{C3380CC4-5D6E-409C-BE32-E72D297353CC}">
              <c16:uniqueId val="{00000001-701A-4F5D-B3ED-07F1B4A87A6D}"/>
            </c:ext>
          </c:extLst>
        </c:ser>
        <c:dLbls>
          <c:dLblPos val="inEnd"/>
          <c:showLegendKey val="0"/>
          <c:showVal val="1"/>
          <c:showCatName val="0"/>
          <c:showSerName val="0"/>
          <c:showPercent val="0"/>
          <c:showBubbleSize val="0"/>
        </c:dLbls>
        <c:gapWidth val="0"/>
        <c:overlap val="100"/>
        <c:axId val="670780592"/>
        <c:axId val="854401712"/>
      </c:barChart>
      <c:catAx>
        <c:axId val="6707805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854401712"/>
        <c:crosses val="autoZero"/>
        <c:auto val="1"/>
        <c:lblAlgn val="ctr"/>
        <c:lblOffset val="100"/>
        <c:noMultiLvlLbl val="0"/>
      </c:catAx>
      <c:valAx>
        <c:axId val="854401712"/>
        <c:scaling>
          <c:orientation val="minMax"/>
          <c:max val="10000"/>
          <c:min val="-10000"/>
        </c:scaling>
        <c:delete val="0"/>
        <c:axPos val="b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#,##0;#,##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670780592"/>
        <c:crosses val="autoZero"/>
        <c:crossBetween val="between"/>
        <c:majorUnit val="2000"/>
        <c:minorUnit val="1000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cap="all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TW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2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ize="5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200-000000000000}">
  <sheetPr codeName="圖表1"/>
  <sheetViews>
    <sheetView zoomScale="103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C00-000000000000}">
  <sheetPr codeName="圖表11"/>
  <sheetViews>
    <sheetView zoomScale="103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E00-000000000000}">
  <sheetPr codeName="圖表13"/>
  <sheetViews>
    <sheetView zoomScale="107" workbookViewId="0" zoomToFit="1"/>
  </sheetViews>
  <pageMargins left="0.75" right="0.75" top="1" bottom="1" header="0.5" footer="0.5"/>
  <pageSetup orientation="landscape" horizontalDpi="4294967292" verticalDpi="300" r:id="rId1"/>
  <headerFooter alignWithMargins="0">
    <oddHeader>&amp;A</oddHeader>
    <oddFooter>第&amp;P頁</oddFooter>
  </headerFooter>
  <drawing r:id="rId2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 codeName="圖表14"/>
  <sheetViews>
    <sheetView zoomScale="103" workbookViewId="0" zoomToFit="1"/>
  </sheetViews>
  <pageMargins left="0.7" right="0.7" top="0.75" bottom="0.75" header="0.3" footer="0.3"/>
  <drawing r:id="rId1"/>
</chartsheet>
</file>

<file path=xl/ctrlProps/ctrlProp1.xml><?xml version="1.0" encoding="utf-8"?>
<formControlPr xmlns="http://schemas.microsoft.com/office/spreadsheetml/2009/9/main" objectType="Drop" dropStyle="combo" dx="20" fmlaLink="$K$13" fmlaRange="圖片動作" noThreeD="1" sel="8" val="0"/>
</file>

<file path=xl/ctrlProps/ctrlProp2.xml><?xml version="1.0" encoding="utf-8"?>
<formControlPr xmlns="http://schemas.microsoft.com/office/spreadsheetml/2009/9/main" objectType="Drop" dropStyle="combo" dx="20" fmlaLink="$K$16" fmlaRange="$C$12:$C$15" noThreeD="1" sel="1" val="0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openxmlformats.org/officeDocument/2006/relationships/image" Target="../media/image1.emf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10.png"/><Relationship Id="rId3" Type="http://schemas.openxmlformats.org/officeDocument/2006/relationships/image" Target="../media/image5.png"/><Relationship Id="rId7" Type="http://schemas.openxmlformats.org/officeDocument/2006/relationships/image" Target="../media/image9.png"/><Relationship Id="rId2" Type="http://schemas.openxmlformats.org/officeDocument/2006/relationships/image" Target="../media/image4.png"/><Relationship Id="rId1" Type="http://schemas.openxmlformats.org/officeDocument/2006/relationships/image" Target="../media/image3.png"/><Relationship Id="rId6" Type="http://schemas.openxmlformats.org/officeDocument/2006/relationships/image" Target="../media/image8.png"/><Relationship Id="rId5" Type="http://schemas.openxmlformats.org/officeDocument/2006/relationships/image" Target="../media/image7.png"/><Relationship Id="rId10" Type="http://schemas.openxmlformats.org/officeDocument/2006/relationships/image" Target="../media/image12.png"/><Relationship Id="rId4" Type="http://schemas.openxmlformats.org/officeDocument/2006/relationships/image" Target="../media/image6.png"/><Relationship Id="rId9" Type="http://schemas.openxmlformats.org/officeDocument/2006/relationships/image" Target="../media/image1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image" Target="../media/image16.png"/><Relationship Id="rId1" Type="http://schemas.openxmlformats.org/officeDocument/2006/relationships/image" Target="../media/image15.emf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19.png"/><Relationship Id="rId2" Type="http://schemas.openxmlformats.org/officeDocument/2006/relationships/image" Target="../media/image18.png"/><Relationship Id="rId1" Type="http://schemas.openxmlformats.org/officeDocument/2006/relationships/image" Target="../media/image17.png"/><Relationship Id="rId4" Type="http://schemas.openxmlformats.org/officeDocument/2006/relationships/image" Target="../media/image20.png"/></Relationships>
</file>

<file path=xl/drawings/_rels/drawing7.xml.rels><?xml version="1.0" encoding="UTF-8" standalone="yes"?>
<Relationships xmlns="http://schemas.openxmlformats.org/package/2006/relationships"><Relationship Id="rId2" Type="http://schemas.openxmlformats.org/officeDocument/2006/relationships/image" Target="../media/image22.png"/><Relationship Id="rId1" Type="http://schemas.openxmlformats.org/officeDocument/2006/relationships/image" Target="../media/image2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9.xml.rels><?xml version="1.0" encoding="UTF-8" standalone="yes"?>
<Relationships xmlns="http://schemas.openxmlformats.org/package/2006/relationships"><Relationship Id="rId3" Type="http://schemas.openxmlformats.org/officeDocument/2006/relationships/image" Target="../media/image23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3.xml.rels><?xml version="1.0" encoding="UTF-8" standalone="yes"?>
<Relationships xmlns="http://schemas.openxmlformats.org/package/2006/relationships"><Relationship Id="rId8" Type="http://schemas.openxmlformats.org/officeDocument/2006/relationships/image" Target="../media/image30.emf"/><Relationship Id="rId13" Type="http://schemas.openxmlformats.org/officeDocument/2006/relationships/image" Target="../media/image35.png"/><Relationship Id="rId3" Type="http://schemas.openxmlformats.org/officeDocument/2006/relationships/image" Target="../media/image26.jpeg"/><Relationship Id="rId7" Type="http://schemas.openxmlformats.org/officeDocument/2006/relationships/image" Target="../media/image29.emf"/><Relationship Id="rId12" Type="http://schemas.openxmlformats.org/officeDocument/2006/relationships/image" Target="../media/image34.png"/><Relationship Id="rId2" Type="http://schemas.openxmlformats.org/officeDocument/2006/relationships/image" Target="../media/image25.jpeg"/><Relationship Id="rId1" Type="http://schemas.openxmlformats.org/officeDocument/2006/relationships/image" Target="../media/image24.jpeg"/><Relationship Id="rId6" Type="http://schemas.openxmlformats.org/officeDocument/2006/relationships/image" Target="../media/image28.png"/><Relationship Id="rId11" Type="http://schemas.openxmlformats.org/officeDocument/2006/relationships/image" Target="../media/image33.png"/><Relationship Id="rId5" Type="http://schemas.openxmlformats.org/officeDocument/2006/relationships/chart" Target="../charts/chart9.xml"/><Relationship Id="rId10" Type="http://schemas.openxmlformats.org/officeDocument/2006/relationships/image" Target="../media/image32.png"/><Relationship Id="rId4" Type="http://schemas.openxmlformats.org/officeDocument/2006/relationships/image" Target="../media/image27.jpeg"/><Relationship Id="rId9" Type="http://schemas.openxmlformats.org/officeDocument/2006/relationships/image" Target="../media/image3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7.xml.rels><?xml version="1.0" encoding="UTF-8" standalone="yes"?>
<Relationships xmlns="http://schemas.openxmlformats.org/package/2006/relationships"><Relationship Id="rId3" Type="http://schemas.openxmlformats.org/officeDocument/2006/relationships/image" Target="../media/image39.png"/><Relationship Id="rId2" Type="http://schemas.openxmlformats.org/officeDocument/2006/relationships/image" Target="../media/image38.png"/><Relationship Id="rId1" Type="http://schemas.openxmlformats.org/officeDocument/2006/relationships/chart" Target="../charts/chart12.xml"/><Relationship Id="rId6" Type="http://schemas.openxmlformats.org/officeDocument/2006/relationships/image" Target="../media/image42.png"/><Relationship Id="rId5" Type="http://schemas.openxmlformats.org/officeDocument/2006/relationships/image" Target="../media/image41.png"/><Relationship Id="rId4" Type="http://schemas.openxmlformats.org/officeDocument/2006/relationships/image" Target="../media/image40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vmlDrawing2.vml.rels><?xml version="1.0" encoding="UTF-8" standalone="yes"?>
<Relationships xmlns="http://schemas.openxmlformats.org/package/2006/relationships"><Relationship Id="rId2" Type="http://schemas.openxmlformats.org/officeDocument/2006/relationships/image" Target="../media/image37.emf"/><Relationship Id="rId1" Type="http://schemas.openxmlformats.org/officeDocument/2006/relationships/image" Target="../media/image36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617220</xdr:colOff>
          <xdr:row>9</xdr:row>
          <xdr:rowOff>198120</xdr:rowOff>
        </xdr:from>
        <xdr:to>
          <xdr:col>11</xdr:col>
          <xdr:colOff>45720</xdr:colOff>
          <xdr:row>10</xdr:row>
          <xdr:rowOff>198120</xdr:rowOff>
        </xdr:to>
        <xdr:sp macro="" textlink="">
          <xdr:nvSpPr>
            <xdr:cNvPr id="1026" name="Drop Dow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00000000-0008-0000-0000-000002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579119</xdr:colOff>
          <xdr:row>0</xdr:row>
          <xdr:rowOff>44773</xdr:rowOff>
        </xdr:from>
        <xdr:to>
          <xdr:col>14</xdr:col>
          <xdr:colOff>1904</xdr:colOff>
          <xdr:row>10</xdr:row>
          <xdr:rowOff>2816</xdr:rowOff>
        </xdr:to>
        <xdr:pic>
          <xdr:nvPicPr>
            <xdr:cNvPr id="10" name="圖片 9">
              <a:extLst>
                <a:ext uri="{FF2B5EF4-FFF2-40B4-BE49-F238E27FC236}">
                  <a16:creationId xmlns:a16="http://schemas.microsoft.com/office/drawing/2014/main" id="{00000000-0008-0000-0000-00000A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selectedChart" spid="_x0000_s1220"/>
                </a:ext>
              </a:extLst>
            </xdr:cNvPicPr>
          </xdr:nvPicPr>
          <xdr:blipFill>
            <a:blip xmlns:r="http://schemas.openxmlformats.org/officeDocument/2006/relationships" r:embed="rId1"/>
            <a:stretch>
              <a:fillRect/>
            </a:stretch>
          </xdr:blipFill>
          <xdr:spPr>
            <a:xfrm>
              <a:off x="5779769" y="44773"/>
              <a:ext cx="3488055" cy="2049733"/>
            </a:xfrm>
            <a:prstGeom prst="rect">
              <a:avLst/>
            </a:prstGeom>
          </xdr:spPr>
        </xdr:pic>
        <xdr:clientData/>
      </xdr:twoCellAnchor>
    </mc:Choice>
    <mc:Fallback/>
  </mc:AlternateContent>
  <xdr:twoCellAnchor>
    <xdr:from>
      <xdr:col>8</xdr:col>
      <xdr:colOff>638174</xdr:colOff>
      <xdr:row>11</xdr:row>
      <xdr:rowOff>40005</xdr:rowOff>
    </xdr:from>
    <xdr:to>
      <xdr:col>15</xdr:col>
      <xdr:colOff>304800</xdr:colOff>
      <xdr:row>18</xdr:row>
      <xdr:rowOff>22860</xdr:rowOff>
    </xdr:to>
    <xdr:sp macro="" textlink="圖片說明">
      <xdr:nvSpPr>
        <xdr:cNvPr id="6" name="文字方塊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5400674" y="2303145"/>
          <a:ext cx="3979546" cy="1423035"/>
        </a:xfrm>
        <a:prstGeom prst="rect">
          <a:avLst/>
        </a:prstGeom>
        <a:ln/>
      </xdr:spPr>
      <xdr:style>
        <a:lnRef idx="2">
          <a:schemeClr val="accent1"/>
        </a:lnRef>
        <a:fillRef idx="1">
          <a:schemeClr val="lt1"/>
        </a:fillRef>
        <a:effectRef idx="0">
          <a:schemeClr val="accent1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fld id="{13A136B2-350B-4CEB-A0A1-303E46AF7736}" type="TxLink">
            <a:rPr lang="zh-TW" altLang="en-US" sz="1100" b="0" i="0" u="none" strike="noStrike">
              <a:solidFill>
                <a:srgbClr val="000000"/>
              </a:solidFill>
              <a:latin typeface="新細明體"/>
              <a:ea typeface="新細明體"/>
            </a:rPr>
            <a:pPr/>
            <a:t>* 選取 南區長條圖(所有南區)
* 再點選一次 第二季合計-南區
* 版面配置/標籤/資料標籤/終點外側</a:t>
          </a:fld>
          <a:endParaRPr lang="zh-TW" altLang="en-US" sz="1100"/>
        </a:p>
      </xdr:txBody>
    </xdr:sp>
    <xdr:clientData/>
  </xdr:twoCellAnchor>
  <xdr:twoCellAnchor>
    <xdr:from>
      <xdr:col>8</xdr:col>
      <xdr:colOff>529590</xdr:colOff>
      <xdr:row>11</xdr:row>
      <xdr:rowOff>22860</xdr:rowOff>
    </xdr:from>
    <xdr:to>
      <xdr:col>14</xdr:col>
      <xdr:colOff>60960</xdr:colOff>
      <xdr:row>19</xdr:row>
      <xdr:rowOff>160020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22446671-BDB0-47B5-9698-C0A38A1245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16566</xdr:colOff>
      <xdr:row>1</xdr:row>
      <xdr:rowOff>34123</xdr:rowOff>
    </xdr:from>
    <xdr:to>
      <xdr:col>0</xdr:col>
      <xdr:colOff>2824566</xdr:colOff>
      <xdr:row>1</xdr:row>
      <xdr:rowOff>1474123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566" y="234148"/>
          <a:ext cx="2808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16566</xdr:colOff>
      <xdr:row>3</xdr:row>
      <xdr:rowOff>28575</xdr:rowOff>
    </xdr:from>
    <xdr:to>
      <xdr:col>0</xdr:col>
      <xdr:colOff>2824566</xdr:colOff>
      <xdr:row>3</xdr:row>
      <xdr:rowOff>1468575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566" y="3276600"/>
          <a:ext cx="2808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16566</xdr:colOff>
      <xdr:row>7</xdr:row>
      <xdr:rowOff>66335</xdr:rowOff>
    </xdr:from>
    <xdr:to>
      <xdr:col>0</xdr:col>
      <xdr:colOff>2310848</xdr:colOff>
      <xdr:row>7</xdr:row>
      <xdr:rowOff>1506335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6566" y="9410360"/>
          <a:ext cx="2294282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2161762</xdr:colOff>
      <xdr:row>7</xdr:row>
      <xdr:rowOff>795129</xdr:rowOff>
    </xdr:from>
    <xdr:to>
      <xdr:col>0</xdr:col>
      <xdr:colOff>2967762</xdr:colOff>
      <xdr:row>7</xdr:row>
      <xdr:rowOff>1457595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161762" y="10139154"/>
          <a:ext cx="806000" cy="662466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2244587</xdr:colOff>
      <xdr:row>7</xdr:row>
      <xdr:rowOff>173933</xdr:rowOff>
    </xdr:from>
    <xdr:to>
      <xdr:col>0</xdr:col>
      <xdr:colOff>2936246</xdr:colOff>
      <xdr:row>7</xdr:row>
      <xdr:rowOff>754432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2244587" y="9517958"/>
          <a:ext cx="691659" cy="580499"/>
        </a:xfrm>
        <a:prstGeom prst="rect">
          <a:avLst/>
        </a:prstGeom>
        <a:ln>
          <a:solidFill>
            <a:srgbClr val="FF0000"/>
          </a:solidFill>
        </a:ln>
      </xdr:spPr>
    </xdr:pic>
    <xdr:clientData/>
  </xdr:twoCellAnchor>
  <xdr:twoCellAnchor editAs="oneCell">
    <xdr:from>
      <xdr:col>0</xdr:col>
      <xdr:colOff>16566</xdr:colOff>
      <xdr:row>8</xdr:row>
      <xdr:rowOff>8282</xdr:rowOff>
    </xdr:from>
    <xdr:to>
      <xdr:col>0</xdr:col>
      <xdr:colOff>2824566</xdr:colOff>
      <xdr:row>8</xdr:row>
      <xdr:rowOff>1448282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16566" y="10876307"/>
          <a:ext cx="2808000" cy="144000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5</xdr:row>
      <xdr:rowOff>33130</xdr:rowOff>
    </xdr:from>
    <xdr:to>
      <xdr:col>0</xdr:col>
      <xdr:colOff>2948609</xdr:colOff>
      <xdr:row>5</xdr:row>
      <xdr:rowOff>1515717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6329155"/>
          <a:ext cx="2948609" cy="1482587"/>
        </a:xfrm>
        <a:prstGeom prst="rect">
          <a:avLst/>
        </a:prstGeom>
      </xdr:spPr>
    </xdr:pic>
    <xdr:clientData/>
  </xdr:twoCellAnchor>
  <xdr:twoCellAnchor editAs="oneCell">
    <xdr:from>
      <xdr:col>0</xdr:col>
      <xdr:colOff>16565</xdr:colOff>
      <xdr:row>6</xdr:row>
      <xdr:rowOff>33131</xdr:rowOff>
    </xdr:from>
    <xdr:to>
      <xdr:col>0</xdr:col>
      <xdr:colOff>2932266</xdr:colOff>
      <xdr:row>6</xdr:row>
      <xdr:rowOff>1482587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6565" y="7853156"/>
          <a:ext cx="2915701" cy="144945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</xdr:row>
      <xdr:rowOff>92765</xdr:rowOff>
    </xdr:from>
    <xdr:to>
      <xdr:col>0</xdr:col>
      <xdr:colOff>2650435</xdr:colOff>
      <xdr:row>2</xdr:row>
      <xdr:rowOff>1415250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1815548"/>
          <a:ext cx="2650435" cy="1322485"/>
        </a:xfrm>
        <a:prstGeom prst="rect">
          <a:avLst/>
        </a:prstGeom>
      </xdr:spPr>
    </xdr:pic>
    <xdr:clientData/>
  </xdr:twoCellAnchor>
  <xdr:twoCellAnchor editAs="oneCell">
    <xdr:from>
      <xdr:col>0</xdr:col>
      <xdr:colOff>26505</xdr:colOff>
      <xdr:row>4</xdr:row>
      <xdr:rowOff>13252</xdr:rowOff>
    </xdr:from>
    <xdr:to>
      <xdr:col>0</xdr:col>
      <xdr:colOff>2716696</xdr:colOff>
      <xdr:row>4</xdr:row>
      <xdr:rowOff>1477772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972E6555-930C-457D-846F-91995B0A7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26505" y="4797287"/>
          <a:ext cx="2690191" cy="146452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563880</xdr:colOff>
      <xdr:row>1</xdr:row>
      <xdr:rowOff>147577</xdr:rowOff>
    </xdr:from>
    <xdr:to>
      <xdr:col>13</xdr:col>
      <xdr:colOff>203089</xdr:colOff>
      <xdr:row>10</xdr:row>
      <xdr:rowOff>109586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35955" y="357127"/>
          <a:ext cx="3296809" cy="1867009"/>
        </a:xfrm>
        <a:prstGeom prst="rect">
          <a:avLst/>
        </a:prstGeom>
      </xdr:spPr>
    </xdr:pic>
    <xdr:clientData/>
  </xdr:twoCellAnchor>
  <xdr:twoCellAnchor editAs="oneCell">
    <xdr:from>
      <xdr:col>7</xdr:col>
      <xdr:colOff>606843</xdr:colOff>
      <xdr:row>11</xdr:row>
      <xdr:rowOff>104775</xdr:rowOff>
    </xdr:from>
    <xdr:to>
      <xdr:col>15</xdr:col>
      <xdr:colOff>323080</xdr:colOff>
      <xdr:row>31</xdr:row>
      <xdr:rowOff>180259</xdr:rowOff>
    </xdr:to>
    <xdr:pic>
      <xdr:nvPicPr>
        <xdr:cNvPr id="6" name="圖片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78918" y="2428875"/>
          <a:ext cx="4593037" cy="4266484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114300</xdr:colOff>
      <xdr:row>2</xdr:row>
      <xdr:rowOff>175260</xdr:rowOff>
    </xdr:from>
    <xdr:to>
      <xdr:col>17</xdr:col>
      <xdr:colOff>121920</xdr:colOff>
      <xdr:row>7</xdr:row>
      <xdr:rowOff>175260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25740" y="563880"/>
          <a:ext cx="1120140" cy="9601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9525</xdr:colOff>
      <xdr:row>12</xdr:row>
      <xdr:rowOff>66675</xdr:rowOff>
    </xdr:from>
    <xdr:to>
      <xdr:col>8</xdr:col>
      <xdr:colOff>56702</xdr:colOff>
      <xdr:row>24</xdr:row>
      <xdr:rowOff>113994</xdr:rowOff>
    </xdr:to>
    <xdr:pic>
      <xdr:nvPicPr>
        <xdr:cNvPr id="2" name="圖片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76300" y="2476500"/>
          <a:ext cx="3580952" cy="2447619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266700</xdr:colOff>
      <xdr:row>7</xdr:row>
      <xdr:rowOff>9525</xdr:rowOff>
    </xdr:from>
    <xdr:to>
      <xdr:col>9</xdr:col>
      <xdr:colOff>723749</xdr:colOff>
      <xdr:row>11</xdr:row>
      <xdr:rowOff>152277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0" y="1476375"/>
          <a:ext cx="1209524" cy="980952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</xdr:row>
      <xdr:rowOff>0</xdr:rowOff>
    </xdr:from>
    <xdr:to>
      <xdr:col>9</xdr:col>
      <xdr:colOff>695174</xdr:colOff>
      <xdr:row>5</xdr:row>
      <xdr:rowOff>37990</xdr:rowOff>
    </xdr:to>
    <xdr:pic>
      <xdr:nvPicPr>
        <xdr:cNvPr id="7" name="圖片 6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57925" y="209550"/>
          <a:ext cx="1209524" cy="876190"/>
        </a:xfrm>
        <a:prstGeom prst="rect">
          <a:avLst/>
        </a:prstGeom>
      </xdr:spPr>
    </xdr:pic>
    <xdr:clientData/>
  </xdr:twoCellAnchor>
  <xdr:twoCellAnchor editAs="oneCell">
    <xdr:from>
      <xdr:col>0</xdr:col>
      <xdr:colOff>133350</xdr:colOff>
      <xdr:row>19</xdr:row>
      <xdr:rowOff>200024</xdr:rowOff>
    </xdr:from>
    <xdr:to>
      <xdr:col>3</xdr:col>
      <xdr:colOff>231406</xdr:colOff>
      <xdr:row>34</xdr:row>
      <xdr:rowOff>94776</xdr:rowOff>
    </xdr:to>
    <xdr:pic>
      <xdr:nvPicPr>
        <xdr:cNvPr id="4" name="圖片 3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33350" y="4162424"/>
          <a:ext cx="2355481" cy="2895127"/>
        </a:xfrm>
        <a:prstGeom prst="rect">
          <a:avLst/>
        </a:prstGeom>
      </xdr:spPr>
    </xdr:pic>
    <xdr:clientData/>
  </xdr:twoCellAnchor>
  <xdr:twoCellAnchor editAs="oneCell">
    <xdr:from>
      <xdr:col>3</xdr:col>
      <xdr:colOff>38100</xdr:colOff>
      <xdr:row>0</xdr:row>
      <xdr:rowOff>171450</xdr:rowOff>
    </xdr:from>
    <xdr:to>
      <xdr:col>8</xdr:col>
      <xdr:colOff>154276</xdr:colOff>
      <xdr:row>12</xdr:row>
      <xdr:rowOff>38100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5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295525" y="171450"/>
          <a:ext cx="3878551" cy="2381250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53340</xdr:colOff>
      <xdr:row>12</xdr:row>
      <xdr:rowOff>88656</xdr:rowOff>
    </xdr:from>
    <xdr:to>
      <xdr:col>15</xdr:col>
      <xdr:colOff>502920</xdr:colOff>
      <xdr:row>25</xdr:row>
      <xdr:rowOff>29239</xdr:rowOff>
    </xdr:to>
    <xdr:pic>
      <xdr:nvPicPr>
        <xdr:cNvPr id="3" name="圖片 2">
          <a:extLst>
            <a:ext uri="{FF2B5EF4-FFF2-40B4-BE49-F238E27FC236}">
              <a16:creationId xmlns:a16="http://schemas.microsoft.com/office/drawing/2014/main" id="{00000000-0008-0000-06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162800" y="2786136"/>
          <a:ext cx="3802380" cy="2516143"/>
        </a:xfrm>
        <a:prstGeom prst="rect">
          <a:avLst/>
        </a:prstGeom>
      </xdr:spPr>
    </xdr:pic>
    <xdr:clientData/>
  </xdr:twoCellAnchor>
  <xdr:twoCellAnchor editAs="oneCell">
    <xdr:from>
      <xdr:col>9</xdr:col>
      <xdr:colOff>377801</xdr:colOff>
      <xdr:row>0</xdr:row>
      <xdr:rowOff>76201</xdr:rowOff>
    </xdr:from>
    <xdr:to>
      <xdr:col>15</xdr:col>
      <xdr:colOff>457201</xdr:colOff>
      <xdr:row>11</xdr:row>
      <xdr:rowOff>43949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16701" y="76201"/>
          <a:ext cx="4102760" cy="2467108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0</xdr:row>
      <xdr:rowOff>91440</xdr:rowOff>
    </xdr:from>
    <xdr:to>
      <xdr:col>9</xdr:col>
      <xdr:colOff>320040</xdr:colOff>
      <xdr:row>13</xdr:row>
      <xdr:rowOff>83820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8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0</xdr:row>
      <xdr:rowOff>45720</xdr:rowOff>
    </xdr:from>
    <xdr:to>
      <xdr:col>12</xdr:col>
      <xdr:colOff>83820</xdr:colOff>
      <xdr:row>13</xdr:row>
      <xdr:rowOff>22860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167640</xdr:colOff>
      <xdr:row>20</xdr:row>
      <xdr:rowOff>167640</xdr:rowOff>
    </xdr:from>
    <xdr:to>
      <xdr:col>6</xdr:col>
      <xdr:colOff>335280</xdr:colOff>
      <xdr:row>34</xdr:row>
      <xdr:rowOff>152400</xdr:rowOff>
    </xdr:to>
    <xdr:graphicFrame macro="">
      <xdr:nvGraphicFramePr>
        <xdr:cNvPr id="3" name="Chart 3">
          <a:extLst>
            <a:ext uri="{FF2B5EF4-FFF2-40B4-BE49-F238E27FC236}">
              <a16:creationId xmlns:a16="http://schemas.microsoft.com/office/drawing/2014/main" id="{00000000-0008-0000-0900-000003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13</xdr:col>
      <xdr:colOff>123825</xdr:colOff>
      <xdr:row>0</xdr:row>
      <xdr:rowOff>28575</xdr:rowOff>
    </xdr:from>
    <xdr:to>
      <xdr:col>17</xdr:col>
      <xdr:colOff>323525</xdr:colOff>
      <xdr:row>18</xdr:row>
      <xdr:rowOff>132865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09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220075" y="28575"/>
          <a:ext cx="2600000" cy="3876190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190500</xdr:colOff>
      <xdr:row>2</xdr:row>
      <xdr:rowOff>3810</xdr:rowOff>
    </xdr:from>
    <xdr:to>
      <xdr:col>13</xdr:col>
      <xdr:colOff>243840</xdr:colOff>
      <xdr:row>15</xdr:row>
      <xdr:rowOff>7620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A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</xdr:row>
      <xdr:rowOff>0</xdr:rowOff>
    </xdr:from>
    <xdr:to>
      <xdr:col>12</xdr:col>
      <xdr:colOff>175260</xdr:colOff>
      <xdr:row>12</xdr:row>
      <xdr:rowOff>160020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196310</xdr:colOff>
      <xdr:row>0</xdr:row>
      <xdr:rowOff>52863</xdr:rowOff>
    </xdr:from>
    <xdr:ext cx="3731214" cy="625812"/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SpPr/>
      </xdr:nvSpPr>
      <xdr:spPr>
        <a:xfrm>
          <a:off x="379190" y="52863"/>
          <a:ext cx="3731214" cy="625812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chemeClr val="accent2">
                <a:tint val="20000"/>
              </a:schemeClr>
            </a:contourClr>
          </a:sp3d>
        </a:bodyPr>
        <a:lstStyle/>
        <a:p>
          <a:pPr algn="ctr"/>
          <a:r>
            <a:rPr lang="en-US" altLang="zh-TW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華康中黑體(P)" pitchFamily="34" charset="-120"/>
              <a:ea typeface="華康中黑體(P)" pitchFamily="34" charset="-120"/>
            </a:rPr>
            <a:t>e</a:t>
          </a:r>
          <a:r>
            <a:rPr lang="zh-TW" altLang="en-US" sz="3200" b="1" cap="none" spc="50">
              <a:ln w="11430"/>
              <a:gradFill>
                <a:gsLst>
                  <a:gs pos="25000">
                    <a:schemeClr val="accent2">
                      <a:satMod val="155000"/>
                    </a:schemeClr>
                  </a:gs>
                  <a:gs pos="100000">
                    <a:schemeClr val="accent2">
                      <a:shade val="45000"/>
                      <a:satMod val="165000"/>
                    </a:scheme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華康中黑體(P)" pitchFamily="34" charset="-120"/>
              <a:ea typeface="華康中黑體(P)" pitchFamily="34" charset="-120"/>
            </a:rPr>
            <a:t>世代快樂兒童票選</a:t>
          </a:r>
        </a:p>
      </xdr:txBody>
    </xdr:sp>
    <xdr:clientData/>
  </xdr:oneCellAnchor>
  <xdr:twoCellAnchor editAs="oneCell">
    <xdr:from>
      <xdr:col>2</xdr:col>
      <xdr:colOff>42336</xdr:colOff>
      <xdr:row>1</xdr:row>
      <xdr:rowOff>312838</xdr:rowOff>
    </xdr:from>
    <xdr:to>
      <xdr:col>3</xdr:col>
      <xdr:colOff>30003</xdr:colOff>
      <xdr:row>3</xdr:row>
      <xdr:rowOff>5498</xdr:rowOff>
    </xdr:to>
    <xdr:pic>
      <xdr:nvPicPr>
        <xdr:cNvPr id="3" name="圖片 2" descr="a1.jpg">
          <a:extLst>
            <a:ext uri="{FF2B5EF4-FFF2-40B4-BE49-F238E27FC236}">
              <a16:creationId xmlns:a16="http://schemas.microsoft.com/office/drawing/2014/main" id="{00000000-0008-0000-0D00-000003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3" y="905505"/>
          <a:ext cx="792000" cy="9372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3</xdr:col>
      <xdr:colOff>14818</xdr:colOff>
      <xdr:row>1</xdr:row>
      <xdr:rowOff>312838</xdr:rowOff>
    </xdr:from>
    <xdr:to>
      <xdr:col>4</xdr:col>
      <xdr:colOff>2485</xdr:colOff>
      <xdr:row>3</xdr:row>
      <xdr:rowOff>5498</xdr:rowOff>
    </xdr:to>
    <xdr:pic>
      <xdr:nvPicPr>
        <xdr:cNvPr id="4" name="圖片 3" descr="a2.jpg">
          <a:extLst>
            <a:ext uri="{FF2B5EF4-FFF2-40B4-BE49-F238E27FC236}">
              <a16:creationId xmlns:a16="http://schemas.microsoft.com/office/drawing/2014/main" id="{00000000-0008-0000-0D00-000004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96485" y="905505"/>
          <a:ext cx="792000" cy="9372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</xdr:col>
      <xdr:colOff>4234</xdr:colOff>
      <xdr:row>1</xdr:row>
      <xdr:rowOff>312838</xdr:rowOff>
    </xdr:from>
    <xdr:to>
      <xdr:col>4</xdr:col>
      <xdr:colOff>796234</xdr:colOff>
      <xdr:row>3</xdr:row>
      <xdr:rowOff>5498</xdr:rowOff>
    </xdr:to>
    <xdr:pic>
      <xdr:nvPicPr>
        <xdr:cNvPr id="5" name="圖片 4" descr="a3.jpg">
          <a:extLst>
            <a:ext uri="{FF2B5EF4-FFF2-40B4-BE49-F238E27FC236}">
              <a16:creationId xmlns:a16="http://schemas.microsoft.com/office/drawing/2014/main" id="{00000000-0008-0000-0D00-000005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307167" y="905505"/>
          <a:ext cx="792000" cy="9372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 editAs="oneCell">
    <xdr:from>
      <xdr:col>4</xdr:col>
      <xdr:colOff>814916</xdr:colOff>
      <xdr:row>1</xdr:row>
      <xdr:rowOff>312838</xdr:rowOff>
    </xdr:from>
    <xdr:to>
      <xdr:col>5</xdr:col>
      <xdr:colOff>787342</xdr:colOff>
      <xdr:row>3</xdr:row>
      <xdr:rowOff>5498</xdr:rowOff>
    </xdr:to>
    <xdr:pic>
      <xdr:nvPicPr>
        <xdr:cNvPr id="6" name="圖片 5" descr="a4.jpg">
          <a:extLst>
            <a:ext uri="{FF2B5EF4-FFF2-40B4-BE49-F238E27FC236}">
              <a16:creationId xmlns:a16="http://schemas.microsoft.com/office/drawing/2014/main" id="{00000000-0008-0000-0D00-000006000000}"/>
            </a:ext>
          </a:extLst>
        </xdr:cNvPr>
        <xdr:cNvPicPr preferRelativeResize="0">
          <a:picLocks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17849" y="905505"/>
          <a:ext cx="792000" cy="937260"/>
        </a:xfrm>
        <a:prstGeom prst="rect">
          <a:avLst/>
        </a:prstGeom>
        <a:ln>
          <a:noFill/>
        </a:ln>
        <a:effectLst>
          <a:outerShdw blurRad="190500" algn="tl" rotWithShape="0">
            <a:srgbClr val="000000">
              <a:alpha val="70000"/>
            </a:srgbClr>
          </a:outerShdw>
        </a:effectLst>
      </xdr:spPr>
    </xdr:pic>
    <xdr:clientData/>
  </xdr:twoCellAnchor>
  <xdr:twoCellAnchor>
    <xdr:from>
      <xdr:col>7</xdr:col>
      <xdr:colOff>711199</xdr:colOff>
      <xdr:row>4</xdr:row>
      <xdr:rowOff>59266</xdr:rowOff>
    </xdr:from>
    <xdr:to>
      <xdr:col>10</xdr:col>
      <xdr:colOff>118532</xdr:colOff>
      <xdr:row>16</xdr:row>
      <xdr:rowOff>138005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0D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289560</xdr:colOff>
          <xdr:row>14</xdr:row>
          <xdr:rowOff>22860</xdr:rowOff>
        </xdr:from>
        <xdr:to>
          <xdr:col>10</xdr:col>
          <xdr:colOff>998220</xdr:colOff>
          <xdr:row>14</xdr:row>
          <xdr:rowOff>190500</xdr:rowOff>
        </xdr:to>
        <xdr:sp macro="" textlink="">
          <xdr:nvSpPr>
            <xdr:cNvPr id="12289" name="Drop Down 1" hidden="1">
              <a:extLst>
                <a:ext uri="{63B3BB69-23CF-44E3-9099-C40C66FF867C}">
                  <a14:compatExt spid="_x0000_s12289"/>
                </a:ext>
                <a:ext uri="{FF2B5EF4-FFF2-40B4-BE49-F238E27FC236}">
                  <a16:creationId xmlns:a16="http://schemas.microsoft.com/office/drawing/2014/main" id="{00000000-0008-0000-0D00-0000013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7</xdr:col>
      <xdr:colOff>626534</xdr:colOff>
      <xdr:row>19</xdr:row>
      <xdr:rowOff>135467</xdr:rowOff>
    </xdr:from>
    <xdr:to>
      <xdr:col>10</xdr:col>
      <xdr:colOff>446454</xdr:colOff>
      <xdr:row>30</xdr:row>
      <xdr:rowOff>148361</xdr:rowOff>
    </xdr:to>
    <xdr:pic>
      <xdr:nvPicPr>
        <xdr:cNvPr id="8" name="圖片 7">
          <a:extLst>
            <a:ext uri="{FF2B5EF4-FFF2-40B4-BE49-F238E27FC236}">
              <a16:creationId xmlns:a16="http://schemas.microsoft.com/office/drawing/2014/main" id="{00000000-0008-0000-0D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69001" y="5266267"/>
          <a:ext cx="2994920" cy="2248095"/>
        </a:xfrm>
        <a:prstGeom prst="rect">
          <a:avLst/>
        </a:prstGeom>
      </xdr:spPr>
    </xdr:pic>
    <xdr:clientData/>
  </xdr:twoCellAnchor>
  <mc:AlternateContent xmlns:mc="http://schemas.openxmlformats.org/markup-compatibility/2006">
    <mc:Choice xmlns:a14="http://schemas.microsoft.com/office/drawing/2010/main" Requires="a14">
      <xdr:twoCellAnchor editAs="oneCell">
        <xdr:from>
          <xdr:col>8</xdr:col>
          <xdr:colOff>228600</xdr:colOff>
          <xdr:row>1</xdr:row>
          <xdr:rowOff>203201</xdr:rowOff>
        </xdr:from>
        <xdr:to>
          <xdr:col>9</xdr:col>
          <xdr:colOff>220133</xdr:colOff>
          <xdr:row>2</xdr:row>
          <xdr:rowOff>829735</xdr:rowOff>
        </xdr:to>
        <xdr:pic>
          <xdr:nvPicPr>
            <xdr:cNvPr id="11" name="圖片 10" descr="a1.jpg">
              <a:extLst>
                <a:ext uri="{FF2B5EF4-FFF2-40B4-BE49-F238E27FC236}">
                  <a16:creationId xmlns:a16="http://schemas.microsoft.com/office/drawing/2014/main" id="{00000000-0008-0000-0D00-00000B000000}"/>
                </a:ext>
              </a:extLst>
            </xdr:cNvPr>
            <xdr:cNvPicPr>
              <a:picLocks noChangeAspect="1"/>
              <a:extLst>
                <a:ext uri="{84589F7E-364E-4C9E-8A38-B11213B215E9}">
                  <a14:cameraTool cellRange="photo" spid="_x0000_s12690"/>
                </a:ext>
              </a:extLst>
            </xdr:cNvPicPr>
          </xdr:nvPicPr>
          <xdr:blipFill>
            <a:blip xmlns:r="http://schemas.openxmlformats.org/officeDocument/2006/relationships" r:embed="rId7"/>
            <a:stretch>
              <a:fillRect/>
            </a:stretch>
          </xdr:blipFill>
          <xdr:spPr>
            <a:xfrm>
              <a:off x="6197600" y="795868"/>
              <a:ext cx="804333" cy="939800"/>
            </a:xfrm>
            <a:prstGeom prst="rect">
              <a:avLst/>
            </a:prstGeom>
            <a:ln>
              <a:noFill/>
            </a:ln>
            <a:effectLst>
              <a:outerShdw blurRad="190500" algn="tl" rotWithShape="0">
                <a:srgbClr val="000000">
                  <a:alpha val="70000"/>
                </a:srgbClr>
              </a:outerShdw>
            </a:effectLst>
          </xdr:spPr>
        </xdr:pic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3</xdr:col>
          <xdr:colOff>228600</xdr:colOff>
          <xdr:row>10</xdr:row>
          <xdr:rowOff>160867</xdr:rowOff>
        </xdr:from>
        <xdr:to>
          <xdr:col>4</xdr:col>
          <xdr:colOff>228599</xdr:colOff>
          <xdr:row>14</xdr:row>
          <xdr:rowOff>186267</xdr:rowOff>
        </xdr:to>
        <xdr:pic>
          <xdr:nvPicPr>
            <xdr:cNvPr id="17" name="圖片 16">
              <a:extLst>
                <a:ext uri="{FF2B5EF4-FFF2-40B4-BE49-F238E27FC236}">
                  <a16:creationId xmlns:a16="http://schemas.microsoft.com/office/drawing/2014/main" id="{00000000-0008-0000-0D00-000011000000}"/>
                </a:ext>
              </a:extLst>
            </xdr:cNvPr>
            <xdr:cNvPicPr>
              <a:picLocks noChangeAspect="1" noChangeArrowheads="1"/>
              <a:extLst>
                <a:ext uri="{84589F7E-364E-4C9E-8A38-B11213B215E9}">
                  <a14:cameraTool cellRange="Photo2" spid="_x0000_s12691"/>
                </a:ext>
              </a:extLst>
            </xdr:cNvPicPr>
          </xdr:nvPicPr>
          <xdr:blipFill>
            <a:blip xmlns:r="http://schemas.openxmlformats.org/officeDocument/2006/relationships" r:embed="rId8"/>
            <a:srcRect/>
            <a:stretch>
              <a:fillRect/>
            </a:stretch>
          </xdr:blipFill>
          <xdr:spPr bwMode="auto">
            <a:xfrm>
              <a:off x="1667933" y="3445934"/>
              <a:ext cx="804333" cy="93980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pic>
        <xdr:clientData/>
      </xdr:twoCellAnchor>
    </mc:Choice>
    <mc:Fallback/>
  </mc:AlternateContent>
  <xdr:twoCellAnchor>
    <xdr:from>
      <xdr:col>7</xdr:col>
      <xdr:colOff>474135</xdr:colOff>
      <xdr:row>0</xdr:row>
      <xdr:rowOff>338668</xdr:rowOff>
    </xdr:from>
    <xdr:to>
      <xdr:col>11</xdr:col>
      <xdr:colOff>626533</xdr:colOff>
      <xdr:row>1</xdr:row>
      <xdr:rowOff>8466</xdr:rowOff>
    </xdr:to>
    <xdr:sp macro="" textlink="">
      <xdr:nvSpPr>
        <xdr:cNvPr id="9" name="文字方塊 8">
          <a:extLst>
            <a:ext uri="{FF2B5EF4-FFF2-40B4-BE49-F238E27FC236}">
              <a16:creationId xmlns:a16="http://schemas.microsoft.com/office/drawing/2014/main" id="{00000000-0008-0000-0D00-000009000000}"/>
            </a:ext>
          </a:extLst>
        </xdr:cNvPr>
        <xdr:cNvSpPr txBox="1"/>
      </xdr:nvSpPr>
      <xdr:spPr>
        <a:xfrm>
          <a:off x="5274735" y="338668"/>
          <a:ext cx="4114798" cy="26246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TW" sz="1100"/>
            <a:t>1.</a:t>
          </a:r>
          <a:r>
            <a:rPr lang="zh-TW" altLang="en-US" sz="1100"/>
            <a:t> 動態圖片的做法請參考 </a:t>
          </a:r>
          <a:r>
            <a:rPr lang="en-US" altLang="zh-TW" sz="1100"/>
            <a:t>"</a:t>
          </a:r>
          <a:r>
            <a:rPr lang="zh-TW" altLang="en-US" sz="1100"/>
            <a:t>動態相片</a:t>
          </a:r>
          <a:r>
            <a:rPr lang="en-US" altLang="zh-TW" sz="1100"/>
            <a:t>&amp;</a:t>
          </a:r>
          <a:r>
            <a:rPr lang="zh-TW" altLang="en-US" sz="1100"/>
            <a:t>下拉式選單補充範例</a:t>
          </a:r>
          <a:r>
            <a:rPr lang="en-US" altLang="zh-TW" sz="1100"/>
            <a:t>.xlsx"</a:t>
          </a:r>
          <a:endParaRPr lang="zh-TW" altLang="en-US" sz="1100"/>
        </a:p>
      </xdr:txBody>
    </xdr:sp>
    <xdr:clientData/>
  </xdr:twoCellAnchor>
  <xdr:twoCellAnchor editAs="oneCell">
    <xdr:from>
      <xdr:col>10</xdr:col>
      <xdr:colOff>440266</xdr:colOff>
      <xdr:row>12</xdr:row>
      <xdr:rowOff>59267</xdr:rowOff>
    </xdr:from>
    <xdr:to>
      <xdr:col>10</xdr:col>
      <xdr:colOff>767954</xdr:colOff>
      <xdr:row>13</xdr:row>
      <xdr:rowOff>132955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0D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8390466" y="3750734"/>
          <a:ext cx="327688" cy="327688"/>
        </a:xfrm>
        <a:prstGeom prst="rect">
          <a:avLst/>
        </a:prstGeom>
      </xdr:spPr>
    </xdr:pic>
    <xdr:clientData/>
  </xdr:twoCellAnchor>
  <xdr:twoCellAnchor editAs="oneCell">
    <xdr:from>
      <xdr:col>6</xdr:col>
      <xdr:colOff>838200</xdr:colOff>
      <xdr:row>16</xdr:row>
      <xdr:rowOff>143933</xdr:rowOff>
    </xdr:from>
    <xdr:to>
      <xdr:col>7</xdr:col>
      <xdr:colOff>226088</xdr:colOff>
      <xdr:row>18</xdr:row>
      <xdr:rowOff>65220</xdr:rowOff>
    </xdr:to>
    <xdr:pic>
      <xdr:nvPicPr>
        <xdr:cNvPr id="19" name="圖片 18">
          <a:extLst>
            <a:ext uri="{FF2B5EF4-FFF2-40B4-BE49-F238E27FC236}">
              <a16:creationId xmlns:a16="http://schemas.microsoft.com/office/drawing/2014/main" id="{00000000-0008-0000-0D00-00001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4699000" y="4648200"/>
          <a:ext cx="327688" cy="327688"/>
        </a:xfrm>
        <a:prstGeom prst="rect">
          <a:avLst/>
        </a:prstGeom>
      </xdr:spPr>
    </xdr:pic>
    <xdr:clientData/>
  </xdr:twoCellAnchor>
  <xdr:twoCellAnchor editAs="oneCell">
    <xdr:from>
      <xdr:col>10</xdr:col>
      <xdr:colOff>508000</xdr:colOff>
      <xdr:row>2</xdr:row>
      <xdr:rowOff>812800</xdr:rowOff>
    </xdr:from>
    <xdr:to>
      <xdr:col>10</xdr:col>
      <xdr:colOff>835688</xdr:colOff>
      <xdr:row>3</xdr:row>
      <xdr:rowOff>200688</xdr:rowOff>
    </xdr:to>
    <xdr:pic>
      <xdr:nvPicPr>
        <xdr:cNvPr id="20" name="圖片 19">
          <a:extLst>
            <a:ext uri="{FF2B5EF4-FFF2-40B4-BE49-F238E27FC236}">
              <a16:creationId xmlns:a16="http://schemas.microsoft.com/office/drawing/2014/main" id="{00000000-0008-0000-0D00-00001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8458200" y="1718733"/>
          <a:ext cx="327688" cy="327688"/>
        </a:xfrm>
        <a:prstGeom prst="rect">
          <a:avLst/>
        </a:prstGeom>
      </xdr:spPr>
    </xdr:pic>
    <xdr:clientData/>
  </xdr:twoCellAnchor>
  <xdr:twoCellAnchor editAs="oneCell">
    <xdr:from>
      <xdr:col>10</xdr:col>
      <xdr:colOff>1109133</xdr:colOff>
      <xdr:row>2</xdr:row>
      <xdr:rowOff>778933</xdr:rowOff>
    </xdr:from>
    <xdr:to>
      <xdr:col>11</xdr:col>
      <xdr:colOff>107554</xdr:colOff>
      <xdr:row>3</xdr:row>
      <xdr:rowOff>166821</xdr:rowOff>
    </xdr:to>
    <xdr:pic>
      <xdr:nvPicPr>
        <xdr:cNvPr id="22" name="圖片 21">
          <a:extLst>
            <a:ext uri="{FF2B5EF4-FFF2-40B4-BE49-F238E27FC236}">
              <a16:creationId xmlns:a16="http://schemas.microsoft.com/office/drawing/2014/main" id="{00000000-0008-0000-0D00-000016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9076266" y="1684866"/>
          <a:ext cx="327688" cy="327688"/>
        </a:xfrm>
        <a:prstGeom prst="rect">
          <a:avLst/>
        </a:prstGeom>
      </xdr:spPr>
    </xdr:pic>
    <xdr:clientData/>
  </xdr:twoCellAnchor>
  <xdr:twoCellAnchor editAs="oneCell">
    <xdr:from>
      <xdr:col>12</xdr:col>
      <xdr:colOff>457200</xdr:colOff>
      <xdr:row>2</xdr:row>
      <xdr:rowOff>778934</xdr:rowOff>
    </xdr:from>
    <xdr:to>
      <xdr:col>12</xdr:col>
      <xdr:colOff>804333</xdr:colOff>
      <xdr:row>3</xdr:row>
      <xdr:rowOff>186267</xdr:rowOff>
    </xdr:to>
    <xdr:pic>
      <xdr:nvPicPr>
        <xdr:cNvPr id="12" name="圖片 11">
          <a:extLst>
            <a:ext uri="{FF2B5EF4-FFF2-40B4-BE49-F238E27FC236}">
              <a16:creationId xmlns:a16="http://schemas.microsoft.com/office/drawing/2014/main" id="{00000000-0008-0000-0D00-00000C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9753600" y="1684867"/>
          <a:ext cx="347133" cy="347133"/>
        </a:xfrm>
        <a:prstGeom prst="rect">
          <a:avLst/>
        </a:prstGeom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8574280" cy="5818262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c:userShapes xmlns:c="http://schemas.openxmlformats.org/drawingml/2006/chart">
  <cdr:relSizeAnchor xmlns:cdr="http://schemas.openxmlformats.org/drawingml/2006/chartDrawing">
    <cdr:from>
      <cdr:x>0.26052</cdr:x>
      <cdr:y>0.03634</cdr:y>
    </cdr:from>
    <cdr:to>
      <cdr:x>0.69694</cdr:x>
      <cdr:y>0.14412</cdr:y>
    </cdr:to>
    <cdr:sp macro="" textlink="">
      <cdr:nvSpPr>
        <cdr:cNvPr id="3" name="矩形 2"/>
        <cdr:cNvSpPr/>
      </cdr:nvSpPr>
      <cdr:spPr>
        <a:xfrm xmlns:a="http://schemas.openxmlformats.org/drawingml/2006/main">
          <a:off x="2227384" y="211015"/>
          <a:ext cx="3731214" cy="625812"/>
        </a:xfrm>
        <a:prstGeom xmlns:a="http://schemas.openxmlformats.org/drawingml/2006/main" prst="rect">
          <a:avLst/>
        </a:prstGeom>
        <a:noFill xmlns:a="http://schemas.openxmlformats.org/drawingml/2006/main"/>
      </cdr:spPr>
      <cdr:txBody>
        <a:bodyPr xmlns:a="http://schemas.openxmlformats.org/drawingml/2006/main" wrap="none" lIns="91440" tIns="45720" rIns="91440" bIns="45720">
          <a:spAutoFit/>
          <a:scene3d>
            <a:camera prst="orthographicFront"/>
            <a:lightRig rig="soft" dir="tl">
              <a:rot lat="0" lon="0" rev="0"/>
            </a:lightRig>
          </a:scene3d>
          <a:sp3d contourW="25400" prstMaterial="matte">
            <a:bevelT w="25400" h="55880" prst="artDeco"/>
            <a:contourClr>
              <a:srgbClr val="C0504D">
                <a:tint val="20000"/>
              </a:srgbClr>
            </a:contourClr>
          </a:sp3d>
        </a:bodyPr>
        <a:lstStyle xmlns:a="http://schemas.openxmlformats.org/drawingml/2006/main">
          <a:lvl1pPr marL="0" indent="0">
            <a:defRPr sz="1100">
              <a:latin typeface="Calibri"/>
            </a:defRPr>
          </a:lvl1pPr>
          <a:lvl2pPr marL="457200" indent="0">
            <a:defRPr sz="1100">
              <a:latin typeface="Calibri"/>
            </a:defRPr>
          </a:lvl2pPr>
          <a:lvl3pPr marL="914400" indent="0">
            <a:defRPr sz="1100">
              <a:latin typeface="Calibri"/>
            </a:defRPr>
          </a:lvl3pPr>
          <a:lvl4pPr marL="1371600" indent="0">
            <a:defRPr sz="1100">
              <a:latin typeface="Calibri"/>
            </a:defRPr>
          </a:lvl4pPr>
          <a:lvl5pPr marL="1828800" indent="0">
            <a:defRPr sz="1100">
              <a:latin typeface="Calibri"/>
            </a:defRPr>
          </a:lvl5pPr>
          <a:lvl6pPr marL="2286000" indent="0">
            <a:defRPr sz="1100">
              <a:latin typeface="Calibri"/>
            </a:defRPr>
          </a:lvl6pPr>
          <a:lvl7pPr marL="2743200" indent="0">
            <a:defRPr sz="1100">
              <a:latin typeface="Calibri"/>
            </a:defRPr>
          </a:lvl7pPr>
          <a:lvl8pPr marL="3200400" indent="0">
            <a:defRPr sz="1100">
              <a:latin typeface="Calibri"/>
            </a:defRPr>
          </a:lvl8pPr>
          <a:lvl9pPr marL="3657600" indent="0">
            <a:defRPr sz="1100">
              <a:latin typeface="Calibri"/>
            </a:defRPr>
          </a:lvl9pPr>
        </a:lstStyle>
        <a:p xmlns:a="http://schemas.openxmlformats.org/drawingml/2006/main">
          <a:pPr algn="ctr"/>
          <a:r>
            <a:rPr lang="en-US" altLang="zh-TW" sz="3200" b="1" cap="none" spc="50">
              <a:ln w="11430"/>
              <a:gradFill>
                <a:gsLst>
                  <a:gs pos="25000">
                    <a:srgbClr val="C0504D">
                      <a:satMod val="155000"/>
                    </a:srgbClr>
                  </a:gs>
                  <a:gs pos="100000">
                    <a:srgbClr val="C0504D">
                      <a:shade val="45000"/>
                      <a:satMod val="165000"/>
                    </a:srgb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華康中黑體(P)" pitchFamily="34" charset="-120"/>
              <a:ea typeface="華康中黑體(P)" pitchFamily="34" charset="-120"/>
            </a:rPr>
            <a:t>e</a:t>
          </a:r>
          <a:r>
            <a:rPr lang="zh-TW" altLang="en-US" sz="3200" b="1" cap="none" spc="50">
              <a:ln w="11430"/>
              <a:gradFill>
                <a:gsLst>
                  <a:gs pos="25000">
                    <a:srgbClr val="C0504D">
                      <a:satMod val="155000"/>
                    </a:srgbClr>
                  </a:gs>
                  <a:gs pos="100000">
                    <a:srgbClr val="C0504D">
                      <a:shade val="45000"/>
                      <a:satMod val="165000"/>
                    </a:srgbClr>
                  </a:gs>
                </a:gsLst>
                <a:lin ang="5400000"/>
              </a:gradFill>
              <a:effectLst>
                <a:outerShdw blurRad="76200" dist="50800" dir="5400000" algn="tl" rotWithShape="0">
                  <a:srgbClr val="000000">
                    <a:alpha val="65000"/>
                  </a:srgbClr>
                </a:outerShdw>
              </a:effectLst>
              <a:latin typeface="華康中黑體(P)" pitchFamily="34" charset="-120"/>
              <a:ea typeface="華康中黑體(P)" pitchFamily="34" charset="-120"/>
            </a:rPr>
            <a:t>世代快樂兒童票選</a:t>
          </a:r>
        </a:p>
      </cdr:txBody>
    </cdr:sp>
  </cdr:relSizeAnchor>
</c:userShapes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284563" cy="6044214"/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32385</xdr:colOff>
      <xdr:row>11</xdr:row>
      <xdr:rowOff>112395</xdr:rowOff>
    </xdr:from>
    <xdr:to>
      <xdr:col>6</xdr:col>
      <xdr:colOff>108584</xdr:colOff>
      <xdr:row>16</xdr:row>
      <xdr:rowOff>169545</xdr:rowOff>
    </xdr:to>
    <xdr:sp macro="" textlink="">
      <xdr:nvSpPr>
        <xdr:cNvPr id="2" name="Text Box 2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SpPr txBox="1">
          <a:spLocks noChangeArrowheads="1"/>
        </xdr:cNvSpPr>
      </xdr:nvSpPr>
      <xdr:spPr bwMode="auto">
        <a:xfrm>
          <a:off x="194310" y="3112770"/>
          <a:ext cx="3876674" cy="1114425"/>
        </a:xfrm>
        <a:prstGeom prst="rect">
          <a:avLst/>
        </a:prstGeom>
        <a:ln>
          <a:solidFill>
            <a:schemeClr val="tx1"/>
          </a:solidFill>
          <a:headEnd/>
          <a:tailEnd/>
        </a:ln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wrap="square" lIns="27432" tIns="27432" rIns="0" bIns="0" anchor="t" upright="1"/>
        <a:lstStyle/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利用上方的資料表，產生如右的橫條統計圖</a:t>
          </a:r>
        </a:p>
        <a:p>
          <a:pPr algn="l" rtl="0">
            <a:defRPr sz="1000"/>
          </a:pP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重點提示</a:t>
          </a:r>
        </a:p>
        <a:p>
          <a:pPr lvl="1" algn="l" rtl="0">
            <a:defRPr sz="1000"/>
          </a:pPr>
          <a:r>
            <a:rPr lang="en-US" altLang="zh-TW" sz="1200" b="0" i="0" u="none" strike="noStrike" baseline="0">
              <a:solidFill>
                <a:srgbClr val="000000"/>
              </a:solidFill>
              <a:latin typeface="Arial Rounded MT Bold"/>
            </a:rPr>
            <a:t>1. 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可以自行改變數字的正負，以便改變方向。</a:t>
          </a:r>
        </a:p>
        <a:p>
          <a:pPr lvl="1" algn="l" rtl="0">
            <a:defRPr sz="1000"/>
          </a:pPr>
          <a:r>
            <a:rPr lang="en-US" altLang="zh-TW" sz="1200" b="0" i="0" u="none" strike="noStrike" baseline="0">
              <a:solidFill>
                <a:srgbClr val="000000"/>
              </a:solidFill>
              <a:latin typeface="Arial Rounded MT Bold"/>
            </a:rPr>
            <a:t>2. 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數值軸的單位，設定為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Arial Rounded MT Bold"/>
            </a:rPr>
            <a:t>"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千</a:t>
          </a:r>
          <a:r>
            <a:rPr lang="en-US" altLang="zh-TW" sz="1200" b="0" i="0" u="none" strike="noStrike" baseline="0">
              <a:solidFill>
                <a:srgbClr val="000000"/>
              </a:solidFill>
              <a:latin typeface="Arial Rounded MT Bold"/>
            </a:rPr>
            <a:t>"</a:t>
          </a:r>
        </a:p>
        <a:p>
          <a:pPr lvl="1" algn="l" rtl="0">
            <a:defRPr sz="1000"/>
          </a:pPr>
          <a:r>
            <a:rPr lang="en-US" altLang="zh-TW" sz="1200" b="0" i="0" u="none" strike="noStrike" baseline="0">
              <a:solidFill>
                <a:srgbClr val="000000"/>
              </a:solidFill>
              <a:latin typeface="Arial Rounded MT Bold"/>
            </a:rPr>
            <a:t>3. </a:t>
          </a:r>
          <a:r>
            <a:rPr lang="zh-TW" altLang="en-US" sz="1200" b="0" i="0" u="none" strike="noStrike" baseline="0">
              <a:solidFill>
                <a:srgbClr val="000000"/>
              </a:solidFill>
              <a:latin typeface="細明體"/>
              <a:ea typeface="細明體"/>
            </a:rPr>
            <a:t>横條圖之間沒有空隙</a:t>
          </a:r>
        </a:p>
      </xdr:txBody>
    </xdr:sp>
    <xdr:clientData/>
  </xdr:twoCellAnchor>
  <xdr:twoCellAnchor>
    <xdr:from>
      <xdr:col>4</xdr:col>
      <xdr:colOff>89297</xdr:colOff>
      <xdr:row>0</xdr:row>
      <xdr:rowOff>0</xdr:rowOff>
    </xdr:from>
    <xdr:to>
      <xdr:col>10</xdr:col>
      <xdr:colOff>315516</xdr:colOff>
      <xdr:row>11</xdr:row>
      <xdr:rowOff>91679</xdr:rowOff>
    </xdr:to>
    <xdr:graphicFrame macro="">
      <xdr:nvGraphicFramePr>
        <xdr:cNvPr id="7" name="圖表 6">
          <a:extLst>
            <a:ext uri="{FF2B5EF4-FFF2-40B4-BE49-F238E27FC236}">
              <a16:creationId xmlns:a16="http://schemas.microsoft.com/office/drawing/2014/main" id="{00000000-0008-0000-1000-000007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1</xdr:col>
      <xdr:colOff>0</xdr:colOff>
      <xdr:row>18</xdr:row>
      <xdr:rowOff>0</xdr:rowOff>
    </xdr:from>
    <xdr:to>
      <xdr:col>4</xdr:col>
      <xdr:colOff>404462</xdr:colOff>
      <xdr:row>27</xdr:row>
      <xdr:rowOff>194998</xdr:rowOff>
    </xdr:to>
    <xdr:pic>
      <xdr:nvPicPr>
        <xdr:cNvPr id="5" name="圖片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6688" y="4512469"/>
          <a:ext cx="2809524" cy="2123810"/>
        </a:xfrm>
        <a:prstGeom prst="rect">
          <a:avLst/>
        </a:prstGeom>
      </xdr:spPr>
    </xdr:pic>
    <xdr:clientData/>
  </xdr:twoCellAnchor>
  <xdr:twoCellAnchor editAs="oneCell">
    <xdr:from>
      <xdr:col>4</xdr:col>
      <xdr:colOff>559594</xdr:colOff>
      <xdr:row>16</xdr:row>
      <xdr:rowOff>202406</xdr:rowOff>
    </xdr:from>
    <xdr:to>
      <xdr:col>7</xdr:col>
      <xdr:colOff>630763</xdr:colOff>
      <xdr:row>29</xdr:row>
      <xdr:rowOff>130630</xdr:rowOff>
    </xdr:to>
    <xdr:pic>
      <xdr:nvPicPr>
        <xdr:cNvPr id="9" name="圖片 8">
          <a:extLst>
            <a:ext uri="{FF2B5EF4-FFF2-40B4-BE49-F238E27FC236}">
              <a16:creationId xmlns:a16="http://schemas.microsoft.com/office/drawing/2014/main" id="{00000000-0008-0000-1000-000009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31344" y="4286250"/>
          <a:ext cx="2142857" cy="2714286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11</xdr:row>
      <xdr:rowOff>166689</xdr:rowOff>
    </xdr:from>
    <xdr:to>
      <xdr:col>12</xdr:col>
      <xdr:colOff>1091</xdr:colOff>
      <xdr:row>43</xdr:row>
      <xdr:rowOff>156308</xdr:rowOff>
    </xdr:to>
    <xdr:pic>
      <xdr:nvPicPr>
        <xdr:cNvPr id="10" name="圖片 9">
          <a:extLst>
            <a:ext uri="{FF2B5EF4-FFF2-40B4-BE49-F238E27FC236}">
              <a16:creationId xmlns:a16="http://schemas.microsoft.com/office/drawing/2014/main" id="{00000000-0008-0000-1000-00000A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548313" y="3178970"/>
          <a:ext cx="2704762" cy="6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-1</xdr:colOff>
      <xdr:row>33</xdr:row>
      <xdr:rowOff>23813</xdr:rowOff>
    </xdr:from>
    <xdr:to>
      <xdr:col>7</xdr:col>
      <xdr:colOff>494678</xdr:colOff>
      <xdr:row>41</xdr:row>
      <xdr:rowOff>156932</xdr:rowOff>
    </xdr:to>
    <xdr:pic>
      <xdr:nvPicPr>
        <xdr:cNvPr id="11" name="圖片 10">
          <a:extLst>
            <a:ext uri="{FF2B5EF4-FFF2-40B4-BE49-F238E27FC236}">
              <a16:creationId xmlns:a16="http://schemas.microsoft.com/office/drawing/2014/main" id="{00000000-0008-0000-1000-00000B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66687" y="7750969"/>
          <a:ext cx="4971429" cy="184761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30</xdr:row>
      <xdr:rowOff>0</xdr:rowOff>
    </xdr:from>
    <xdr:to>
      <xdr:col>8</xdr:col>
      <xdr:colOff>76200</xdr:colOff>
      <xdr:row>31</xdr:row>
      <xdr:rowOff>48765</xdr:rowOff>
    </xdr:to>
    <xdr:pic>
      <xdr:nvPicPr>
        <xdr:cNvPr id="14" name="圖片 13">
          <a:extLst>
            <a:ext uri="{FF2B5EF4-FFF2-40B4-BE49-F238E27FC236}">
              <a16:creationId xmlns:a16="http://schemas.microsoft.com/office/drawing/2014/main" id="{00000000-0008-0000-1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2875" y="6886575"/>
          <a:ext cx="4914900" cy="2583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SEMINA\EXCEL50A\DATABASE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CH07&#32113;&#35336;&#22294;&#34920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自定資料表"/>
      <sheetName val="資料庫原始資料"/>
    </sheetNames>
    <sheetDataSet>
      <sheetData sheetId="0" refreshError="1"/>
      <sheetData sheetId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基本圖"/>
      <sheetName val="工作表1"/>
      <sheetName val="獨立圖表"/>
      <sheetName val="副座標軸"/>
      <sheetName val="走勢&amp;迷你圖"/>
      <sheetName val="子母圖"/>
      <sheetName val="泡泡圖"/>
      <sheetName val="股票資料"/>
      <sheetName val="趨勢線"/>
      <sheetName val="兩組數據比較"/>
      <sheetName val="ㄧ次微分"/>
      <sheetName val="數據不連續"/>
      <sheetName val="中繼圖"/>
      <sheetName val="動態圖表"/>
      <sheetName val="套用圖表範例"/>
      <sheetName val="複製格式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>
        <row r="5">
          <cell r="B5" t="str">
            <v>北區</v>
          </cell>
        </row>
        <row r="16">
          <cell r="K16">
            <v>3</v>
          </cell>
        </row>
      </sheetData>
      <sheetData sheetId="14" refreshError="1"/>
      <sheetData sheetId="15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D2582D1-30B7-4ADA-A396-AC8CF6AA5F7D}" name="圖片表格" displayName="圖片表格" ref="A1:C9" totalsRowShown="0">
  <autoFilter ref="A1:C9" xr:uid="{00000000-0009-0000-0100-000002000000}"/>
  <tableColumns count="3">
    <tableColumn id="1" xr3:uid="{EA692159-B1E1-4B1A-AFF4-AA69565E9F4D}" name="圖片"/>
    <tableColumn id="2" xr3:uid="{2EC940AD-4239-43CF-831C-BBF6AF6BBC10}" name="動作"/>
    <tableColumn id="3" xr3:uid="{7E070CA2-F320-4654-A381-48DAC1992C47}" name="說明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398B085-D71B-443D-AA3C-74720712925C}" name="表格4" displayName="表格4" ref="B3:D10" totalsRowShown="0" headerRowDxfId="6" dataDxfId="4" headerRowBorderDxfId="5" tableBorderDxfId="3" headerRowCellStyle="一般_EXA05">
  <tableColumns count="3">
    <tableColumn id="1" xr3:uid="{9496774B-E9AA-4ADE-B1F2-0559E07A8BE8}" name="施政項目" dataDxfId="2" dataCellStyle="一般_EXA05"/>
    <tableColumn id="2" xr3:uid="{888E0A1A-DDB0-456D-81E9-F4154201101C}" name="台北" dataDxfId="1" dataCellStyle="百分比"/>
    <tableColumn id="3" xr3:uid="{807C1D3D-9F54-45F5-B040-A42F71F9EF22}" name="高雄" dataDxfId="0" dataCellStyle="百分比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 panose="020F03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shade val="51000"/>
              <a:satMod val="130000"/>
            </a:schemeClr>
          </a:gs>
          <a:gs pos="80000">
            <a:schemeClr val="phClr">
              <a:shade val="93000"/>
              <a:satMod val="130000"/>
            </a:schemeClr>
          </a:gs>
          <a:gs pos="100000">
            <a:schemeClr val="phClr">
              <a:shade val="94000"/>
              <a:satMod val="135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M16" dT="2019-05-14T03:10:58.80" personId="{00000000-0000-0000-0000-000000000000}" id="{07281273-17E6-4B03-9BA1-55E0FF94AE0E}">
    <text>利用 常用/編輯/填滿/左右對齊 將字串重新排列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trlProp" Target="../ctrlProps/ctrlProp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comments" Target="../comments1.xml"/><Relationship Id="rId3" Type="http://schemas.openxmlformats.org/officeDocument/2006/relationships/externalLinkPath" Target="file:///D:\SEMINA\NEW\MAIN.XLW" TargetMode="External"/><Relationship Id="rId7" Type="http://schemas.openxmlformats.org/officeDocument/2006/relationships/ctrlProp" Target="../ctrlProps/ctrlProp2.xml"/><Relationship Id="rId2" Type="http://schemas.openxmlformats.org/officeDocument/2006/relationships/externalLinkPath" Target="file:///D:\SEMINA\NEW\MAIN.XLW" TargetMode="External"/><Relationship Id="rId1" Type="http://schemas.openxmlformats.org/officeDocument/2006/relationships/externalLinkPath" Target="file:///D:\SEMINA\NEW\MAIN.XLW" TargetMode="External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13.xml"/><Relationship Id="rId4" Type="http://schemas.openxmlformats.org/officeDocument/2006/relationships/printerSettings" Target="../printerSettings/printerSettings2.bin"/><Relationship Id="rId9" Type="http://schemas.microsoft.com/office/2017/10/relationships/threadedComment" Target="../threadedComments/threadedComment1.xm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1"/>
  <dimension ref="A2:O25"/>
  <sheetViews>
    <sheetView showGridLines="0" tabSelected="1" workbookViewId="0">
      <selection activeCell="E15" sqref="E15"/>
    </sheetView>
  </sheetViews>
  <sheetFormatPr defaultColWidth="9.125" defaultRowHeight="16.2"/>
  <cols>
    <col min="1" max="1" width="5.125" style="1" customWidth="1"/>
    <col min="2" max="2" width="15.125" style="1" customWidth="1"/>
    <col min="3" max="7" width="9.75" style="1" customWidth="1"/>
    <col min="8" max="8" width="9.125" style="1"/>
    <col min="9" max="9" width="13.375" style="1" customWidth="1"/>
    <col min="10" max="13" width="9.125" style="1"/>
    <col min="14" max="14" width="11.75" style="1" bestFit="1" customWidth="1"/>
    <col min="15" max="16384" width="9.125" style="1"/>
  </cols>
  <sheetData>
    <row r="2" spans="2:15">
      <c r="B2" s="1" t="s">
        <v>12</v>
      </c>
    </row>
    <row r="4" spans="2:15">
      <c r="B4" s="98"/>
      <c r="C4" s="99" t="s">
        <v>0</v>
      </c>
      <c r="D4" s="99" t="s">
        <v>1</v>
      </c>
      <c r="E4" s="99" t="s">
        <v>2</v>
      </c>
      <c r="F4" s="99" t="s">
        <v>3</v>
      </c>
      <c r="G4" s="99" t="s">
        <v>4</v>
      </c>
      <c r="H4" s="100" t="s">
        <v>5</v>
      </c>
    </row>
    <row r="5" spans="2:15">
      <c r="B5" s="101" t="s">
        <v>6</v>
      </c>
      <c r="C5" s="102">
        <v>234</v>
      </c>
      <c r="D5" s="102">
        <v>241</v>
      </c>
      <c r="E5" s="102">
        <v>177</v>
      </c>
      <c r="F5" s="102">
        <v>186</v>
      </c>
      <c r="G5" s="102">
        <v>125</v>
      </c>
      <c r="H5" s="103">
        <f>SUM(C5:G5)</f>
        <v>963</v>
      </c>
    </row>
    <row r="6" spans="2:15">
      <c r="B6" s="104" t="s">
        <v>7</v>
      </c>
      <c r="C6" s="105">
        <v>212</v>
      </c>
      <c r="D6" s="105">
        <v>220</v>
      </c>
      <c r="E6" s="105">
        <v>254</v>
      </c>
      <c r="F6" s="105">
        <v>198</v>
      </c>
      <c r="G6" s="105">
        <v>154</v>
      </c>
      <c r="H6" s="106">
        <f t="shared" ref="H6:H10" si="0">SUM(C6:G6)</f>
        <v>1038</v>
      </c>
    </row>
    <row r="7" spans="2:15">
      <c r="B7" s="101" t="s">
        <v>8</v>
      </c>
      <c r="C7" s="102">
        <v>321</v>
      </c>
      <c r="D7" s="102">
        <v>300</v>
      </c>
      <c r="E7" s="102">
        <v>188</v>
      </c>
      <c r="F7" s="102">
        <v>254</v>
      </c>
      <c r="G7" s="102">
        <v>187</v>
      </c>
      <c r="H7" s="103">
        <f t="shared" si="0"/>
        <v>1250</v>
      </c>
    </row>
    <row r="8" spans="2:15">
      <c r="B8" s="104" t="s">
        <v>9</v>
      </c>
      <c r="C8" s="105">
        <v>250</v>
      </c>
      <c r="D8" s="105">
        <v>201</v>
      </c>
      <c r="E8" s="105">
        <v>244</v>
      </c>
      <c r="F8" s="105">
        <v>297</v>
      </c>
      <c r="G8" s="105">
        <v>211</v>
      </c>
      <c r="H8" s="106">
        <f t="shared" si="0"/>
        <v>1203</v>
      </c>
      <c r="O8" s="94"/>
    </row>
    <row r="9" spans="2:15">
      <c r="B9" s="101" t="s">
        <v>10</v>
      </c>
      <c r="C9" s="102">
        <v>186</v>
      </c>
      <c r="D9" s="102">
        <v>245</v>
      </c>
      <c r="E9" s="102">
        <v>176</v>
      </c>
      <c r="F9" s="102">
        <v>328</v>
      </c>
      <c r="G9" s="102">
        <v>16</v>
      </c>
      <c r="H9" s="103">
        <f t="shared" si="0"/>
        <v>951</v>
      </c>
    </row>
    <row r="10" spans="2:15">
      <c r="B10" s="104" t="s">
        <v>11</v>
      </c>
      <c r="C10" s="105">
        <v>208</v>
      </c>
      <c r="D10" s="105">
        <v>287</v>
      </c>
      <c r="E10" s="105">
        <v>198</v>
      </c>
      <c r="F10" s="105">
        <v>245</v>
      </c>
      <c r="G10" s="105">
        <v>243</v>
      </c>
      <c r="H10" s="106">
        <f t="shared" si="0"/>
        <v>1181</v>
      </c>
    </row>
    <row r="11" spans="2:15">
      <c r="B11" s="107" t="s">
        <v>14</v>
      </c>
      <c r="C11" s="102">
        <f t="shared" ref="C11:H11" si="1">SUM(C5:C7)</f>
        <v>767</v>
      </c>
      <c r="D11" s="102">
        <f t="shared" si="1"/>
        <v>761</v>
      </c>
      <c r="E11" s="102">
        <f t="shared" si="1"/>
        <v>619</v>
      </c>
      <c r="F11" s="102">
        <f t="shared" si="1"/>
        <v>638</v>
      </c>
      <c r="G11" s="102">
        <f t="shared" si="1"/>
        <v>466</v>
      </c>
      <c r="H11" s="103">
        <f t="shared" si="1"/>
        <v>3251</v>
      </c>
    </row>
    <row r="12" spans="2:15">
      <c r="B12" s="108" t="s">
        <v>13</v>
      </c>
      <c r="C12" s="105">
        <f>SUM(C8:C10)</f>
        <v>644</v>
      </c>
      <c r="D12" s="105">
        <f t="shared" ref="D12:H12" si="2">SUM(D8:D10)</f>
        <v>733</v>
      </c>
      <c r="E12" s="105">
        <f t="shared" si="2"/>
        <v>618</v>
      </c>
      <c r="F12" s="105">
        <f t="shared" si="2"/>
        <v>870</v>
      </c>
      <c r="G12" s="105">
        <f t="shared" si="2"/>
        <v>470</v>
      </c>
      <c r="H12" s="106">
        <f t="shared" si="2"/>
        <v>3335</v>
      </c>
    </row>
    <row r="13" spans="2:15">
      <c r="B13" s="97" t="s">
        <v>15</v>
      </c>
      <c r="C13" s="95">
        <f t="shared" ref="C13:H13" si="3">SUM(C11:C12)</f>
        <v>1411</v>
      </c>
      <c r="D13" s="95">
        <f t="shared" si="3"/>
        <v>1494</v>
      </c>
      <c r="E13" s="95">
        <f t="shared" si="3"/>
        <v>1237</v>
      </c>
      <c r="F13" s="95">
        <f t="shared" si="3"/>
        <v>1508</v>
      </c>
      <c r="G13" s="95">
        <f t="shared" si="3"/>
        <v>936</v>
      </c>
      <c r="H13" s="96">
        <f t="shared" si="3"/>
        <v>6586</v>
      </c>
      <c r="K13" s="1">
        <v>8</v>
      </c>
    </row>
    <row r="16" spans="2:15">
      <c r="B16" s="111" t="s">
        <v>128</v>
      </c>
    </row>
    <row r="17" spans="1:2">
      <c r="A17" s="91" t="s">
        <v>112</v>
      </c>
      <c r="B17" s="1" t="s">
        <v>165</v>
      </c>
    </row>
    <row r="18" spans="1:2">
      <c r="B18" s="1" t="s">
        <v>166</v>
      </c>
    </row>
    <row r="19" spans="1:2">
      <c r="A19" s="92" t="s">
        <v>112</v>
      </c>
      <c r="B19" s="1" t="s">
        <v>111</v>
      </c>
    </row>
    <row r="25" spans="1:2">
      <c r="B25"/>
    </row>
  </sheetData>
  <phoneticPr fontId="2" type="noConversion"/>
  <pageMargins left="0.7" right="0.7" top="0.75" bottom="0.75" header="0.3" footer="0.3"/>
  <ignoredErrors>
    <ignoredError sqref="C11:G12" formulaRange="1"/>
  </ignoredErrors>
  <drawing r:id="rId1"/>
  <legacyDrawing r:id="rId2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3" name="Drop Down 2">
              <controlPr defaultSize="0" autoLine="0" autoPict="0">
                <anchor moveWithCells="1">
                  <from>
                    <xdr:col>8</xdr:col>
                    <xdr:colOff>617220</xdr:colOff>
                    <xdr:row>9</xdr:row>
                    <xdr:rowOff>198120</xdr:rowOff>
                  </from>
                  <to>
                    <xdr:col>11</xdr:col>
                    <xdr:colOff>45720</xdr:colOff>
                    <xdr:row>10</xdr:row>
                    <xdr:rowOff>198120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9F46A-D6A2-4D0B-A364-14CF7E815438}">
  <sheetPr codeName="工作表2"/>
  <dimension ref="A1:C20"/>
  <sheetViews>
    <sheetView topLeftCell="A4" zoomScale="115" zoomScaleNormal="115" workbookViewId="0">
      <selection activeCell="E5" sqref="E5"/>
    </sheetView>
  </sheetViews>
  <sheetFormatPr defaultRowHeight="15"/>
  <cols>
    <col min="1" max="1" width="44.875" customWidth="1"/>
    <col min="2" max="2" width="10.25" bestFit="1" customWidth="1"/>
  </cols>
  <sheetData>
    <row r="1" spans="1:3">
      <c r="A1" t="s">
        <v>121</v>
      </c>
      <c r="B1" t="s">
        <v>123</v>
      </c>
      <c r="C1" t="s">
        <v>124</v>
      </c>
    </row>
    <row r="2" spans="1:3" ht="120.6" customHeight="1">
      <c r="B2" t="s">
        <v>119</v>
      </c>
      <c r="C2" s="109" t="s">
        <v>127</v>
      </c>
    </row>
    <row r="3" spans="1:3" ht="120.6" customHeight="1">
      <c r="B3" t="s">
        <v>168</v>
      </c>
      <c r="C3" s="109" t="s">
        <v>169</v>
      </c>
    </row>
    <row r="4" spans="1:3" ht="120.6" customHeight="1">
      <c r="B4" s="109" t="s">
        <v>135</v>
      </c>
      <c r="C4" s="109" t="s">
        <v>136</v>
      </c>
    </row>
    <row r="5" spans="1:3" ht="120.6" customHeight="1">
      <c r="B5" s="94" t="s">
        <v>149</v>
      </c>
      <c r="C5" s="109" t="s">
        <v>167</v>
      </c>
    </row>
    <row r="6" spans="1:3" ht="120.6" customHeight="1">
      <c r="B6" s="1" t="s">
        <v>115</v>
      </c>
      <c r="C6" s="109" t="s">
        <v>125</v>
      </c>
    </row>
    <row r="7" spans="1:3" ht="120.6" customHeight="1">
      <c r="B7" s="1" t="s">
        <v>116</v>
      </c>
      <c r="C7" t="s">
        <v>126</v>
      </c>
    </row>
    <row r="8" spans="1:3" ht="120.6" customHeight="1">
      <c r="B8" t="s">
        <v>120</v>
      </c>
      <c r="C8" s="109" t="s">
        <v>147</v>
      </c>
    </row>
    <row r="9" spans="1:3" ht="120.6" customHeight="1">
      <c r="B9" t="s">
        <v>122</v>
      </c>
      <c r="C9" s="109" t="s">
        <v>137</v>
      </c>
    </row>
    <row r="10" spans="1:3" ht="120.6" customHeight="1"/>
    <row r="11" spans="1:3" ht="120.6" customHeight="1"/>
    <row r="12" spans="1:3" ht="120.6" customHeight="1"/>
    <row r="13" spans="1:3" ht="120.6" customHeight="1"/>
    <row r="14" spans="1:3" ht="120.6" customHeight="1"/>
    <row r="15" spans="1:3" ht="120.6" customHeight="1"/>
    <row r="16" spans="1:3" ht="120.6" customHeight="1"/>
    <row r="17" ht="120.6" customHeight="1"/>
    <row r="18" ht="120.6" customHeight="1"/>
    <row r="19" ht="120.6" customHeight="1"/>
    <row r="20" ht="120.6" customHeight="1"/>
  </sheetData>
  <phoneticPr fontId="2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工作表21"/>
  <dimension ref="A2:F16"/>
  <sheetViews>
    <sheetView showGridLines="0" zoomScaleNormal="100" workbookViewId="0">
      <selection activeCell="D22" sqref="D22"/>
    </sheetView>
  </sheetViews>
  <sheetFormatPr defaultColWidth="9.125" defaultRowHeight="16.2"/>
  <cols>
    <col min="1" max="1" width="9.875" style="1" customWidth="1"/>
    <col min="2" max="6" width="11.75" style="1" customWidth="1"/>
    <col min="7" max="16384" width="9.125" style="1"/>
  </cols>
  <sheetData>
    <row r="2" spans="1:6">
      <c r="A2" s="2" t="s">
        <v>16</v>
      </c>
    </row>
    <row r="3" spans="1:6" ht="16.8" thickBot="1">
      <c r="A3" s="3"/>
      <c r="B3" s="4" t="s">
        <v>17</v>
      </c>
      <c r="C3" s="4" t="s">
        <v>18</v>
      </c>
      <c r="D3" s="5" t="s">
        <v>19</v>
      </c>
      <c r="E3" s="5" t="s">
        <v>20</v>
      </c>
      <c r="F3" s="5" t="s">
        <v>21</v>
      </c>
    </row>
    <row r="4" spans="1:6">
      <c r="A4" s="6" t="s">
        <v>22</v>
      </c>
      <c r="B4" s="7">
        <v>5640</v>
      </c>
      <c r="C4" s="7">
        <v>7790</v>
      </c>
      <c r="D4" s="8">
        <v>5020</v>
      </c>
      <c r="E4" s="8">
        <f>SUM(B4:D4)</f>
        <v>18450</v>
      </c>
      <c r="F4" s="9">
        <v>8</v>
      </c>
    </row>
    <row r="5" spans="1:6">
      <c r="A5" s="10" t="s">
        <v>23</v>
      </c>
      <c r="B5" s="11">
        <v>6890</v>
      </c>
      <c r="C5" s="11">
        <v>8480</v>
      </c>
      <c r="D5" s="12">
        <v>4870</v>
      </c>
      <c r="E5" s="12">
        <f t="shared" ref="E5:E8" si="0">SUM(B5:D5)</f>
        <v>20240</v>
      </c>
      <c r="F5" s="13">
        <v>12</v>
      </c>
    </row>
    <row r="6" spans="1:6">
      <c r="A6" s="14" t="s">
        <v>24</v>
      </c>
      <c r="B6" s="15">
        <v>6100</v>
      </c>
      <c r="C6" s="15">
        <v>8240</v>
      </c>
      <c r="D6" s="16">
        <v>5430</v>
      </c>
      <c r="E6" s="16">
        <f t="shared" si="0"/>
        <v>19770</v>
      </c>
      <c r="F6" s="17">
        <v>10</v>
      </c>
    </row>
    <row r="7" spans="1:6">
      <c r="A7" s="10" t="s">
        <v>25</v>
      </c>
      <c r="B7" s="11">
        <v>4200</v>
      </c>
      <c r="C7" s="11">
        <v>7540</v>
      </c>
      <c r="D7" s="12">
        <v>6670</v>
      </c>
      <c r="E7" s="12">
        <f t="shared" si="0"/>
        <v>18410</v>
      </c>
      <c r="F7" s="13">
        <v>12</v>
      </c>
    </row>
    <row r="8" spans="1:6">
      <c r="A8" s="14" t="s">
        <v>26</v>
      </c>
      <c r="B8" s="15">
        <v>7700</v>
      </c>
      <c r="C8" s="15">
        <v>6980</v>
      </c>
      <c r="D8" s="16">
        <v>8340</v>
      </c>
      <c r="E8" s="16">
        <f t="shared" si="0"/>
        <v>23020</v>
      </c>
      <c r="F8" s="17">
        <v>16</v>
      </c>
    </row>
    <row r="10" spans="1:6">
      <c r="A10" s="110" t="s">
        <v>138</v>
      </c>
    </row>
    <row r="11" spans="1:6">
      <c r="A11" s="110">
        <v>1</v>
      </c>
      <c r="B11" s="1" t="s">
        <v>130</v>
      </c>
    </row>
    <row r="12" spans="1:6">
      <c r="A12" s="110">
        <v>2</v>
      </c>
      <c r="B12" s="1" t="s">
        <v>129</v>
      </c>
    </row>
    <row r="13" spans="1:6">
      <c r="A13" s="110">
        <v>3</v>
      </c>
      <c r="B13" s="1" t="s">
        <v>131</v>
      </c>
    </row>
    <row r="14" spans="1:6">
      <c r="A14" s="119" t="s">
        <v>139</v>
      </c>
    </row>
    <row r="15" spans="1:6">
      <c r="A15" s="110">
        <v>1</v>
      </c>
      <c r="B15" s="1" t="s">
        <v>140</v>
      </c>
    </row>
    <row r="16" spans="1:6">
      <c r="A16" s="110">
        <v>2</v>
      </c>
      <c r="B16" s="1" t="s">
        <v>141</v>
      </c>
    </row>
  </sheetData>
  <phoneticPr fontId="2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工作表3"/>
  <dimension ref="A2:O12"/>
  <sheetViews>
    <sheetView showGridLines="0" zoomScaleNormal="100" workbookViewId="0">
      <selection activeCell="O11" sqref="O11"/>
    </sheetView>
  </sheetViews>
  <sheetFormatPr defaultColWidth="9.125" defaultRowHeight="15"/>
  <cols>
    <col min="1" max="1" width="13" style="19" bestFit="1" customWidth="1"/>
    <col min="2" max="10" width="7.625" style="19" bestFit="1" customWidth="1"/>
    <col min="11" max="13" width="8.875" style="19" bestFit="1" customWidth="1"/>
    <col min="14" max="16384" width="9.125" style="19"/>
  </cols>
  <sheetData>
    <row r="2" spans="1:15" ht="15.6">
      <c r="A2" s="2" t="s">
        <v>27</v>
      </c>
      <c r="B2" s="18"/>
    </row>
    <row r="3" spans="1:15" ht="15.6" thickBot="1">
      <c r="A3" s="20"/>
      <c r="B3" s="21" t="s">
        <v>28</v>
      </c>
      <c r="C3" s="21" t="s">
        <v>29</v>
      </c>
      <c r="D3" s="21" t="s">
        <v>30</v>
      </c>
      <c r="E3" s="21" t="s">
        <v>31</v>
      </c>
      <c r="F3" s="21" t="s">
        <v>32</v>
      </c>
      <c r="G3" s="21" t="s">
        <v>33</v>
      </c>
      <c r="H3" s="21" t="s">
        <v>34</v>
      </c>
      <c r="I3" s="21" t="s">
        <v>35</v>
      </c>
      <c r="J3" s="21" t="s">
        <v>36</v>
      </c>
      <c r="K3" s="21" t="s">
        <v>37</v>
      </c>
      <c r="L3" s="21" t="s">
        <v>38</v>
      </c>
      <c r="M3" s="21" t="s">
        <v>39</v>
      </c>
    </row>
    <row r="4" spans="1:15">
      <c r="A4" s="22" t="s">
        <v>40</v>
      </c>
      <c r="B4" s="23">
        <v>473</v>
      </c>
      <c r="C4" s="23">
        <v>500</v>
      </c>
      <c r="D4" s="23">
        <v>897</v>
      </c>
      <c r="E4" s="23">
        <v>293</v>
      </c>
      <c r="F4" s="23">
        <v>811</v>
      </c>
      <c r="G4" s="23">
        <v>320</v>
      </c>
      <c r="H4" s="23">
        <v>203</v>
      </c>
      <c r="I4" s="23">
        <v>801</v>
      </c>
      <c r="J4" s="23">
        <v>491</v>
      </c>
      <c r="K4" s="23">
        <v>657</v>
      </c>
      <c r="L4" s="23">
        <v>628</v>
      </c>
      <c r="M4" s="23">
        <v>814</v>
      </c>
    </row>
    <row r="5" spans="1:15">
      <c r="A5" s="24" t="s">
        <v>41</v>
      </c>
      <c r="B5" s="25">
        <v>841</v>
      </c>
      <c r="C5" s="25">
        <v>697</v>
      </c>
      <c r="D5" s="25">
        <v>784</v>
      </c>
      <c r="E5" s="25">
        <v>386</v>
      </c>
      <c r="F5" s="25">
        <v>264</v>
      </c>
      <c r="G5" s="25">
        <v>465</v>
      </c>
      <c r="H5" s="25">
        <v>357</v>
      </c>
      <c r="I5" s="25">
        <v>451</v>
      </c>
      <c r="J5" s="25">
        <v>690</v>
      </c>
      <c r="K5" s="25">
        <v>233</v>
      </c>
      <c r="L5" s="25">
        <v>762</v>
      </c>
      <c r="M5" s="25">
        <v>460</v>
      </c>
      <c r="O5"/>
    </row>
    <row r="6" spans="1:15">
      <c r="A6" s="26" t="s">
        <v>42</v>
      </c>
      <c r="B6" s="27">
        <v>669</v>
      </c>
      <c r="C6" s="27">
        <v>964</v>
      </c>
      <c r="D6" s="27">
        <v>472</v>
      </c>
      <c r="E6" s="27">
        <v>385</v>
      </c>
      <c r="F6" s="27">
        <v>805</v>
      </c>
      <c r="G6" s="27">
        <v>555</v>
      </c>
      <c r="H6" s="27">
        <v>864</v>
      </c>
      <c r="I6" s="27">
        <v>942</v>
      </c>
      <c r="J6" s="27">
        <v>677</v>
      </c>
      <c r="K6" s="27">
        <v>484</v>
      </c>
      <c r="L6" s="27">
        <v>935</v>
      </c>
      <c r="M6" s="27">
        <v>590</v>
      </c>
      <c r="O6"/>
    </row>
    <row r="7" spans="1:15">
      <c r="A7" s="24" t="s">
        <v>43</v>
      </c>
      <c r="B7" s="25">
        <v>545</v>
      </c>
      <c r="C7" s="25">
        <v>680</v>
      </c>
      <c r="D7" s="25">
        <v>606</v>
      </c>
      <c r="E7" s="25">
        <v>264</v>
      </c>
      <c r="F7" s="25">
        <v>236</v>
      </c>
      <c r="G7" s="25">
        <v>714</v>
      </c>
      <c r="H7" s="25">
        <v>988</v>
      </c>
      <c r="I7" s="25">
        <v>867</v>
      </c>
      <c r="J7" s="25">
        <v>591</v>
      </c>
      <c r="K7" s="25">
        <v>371</v>
      </c>
      <c r="L7" s="25">
        <v>866</v>
      </c>
      <c r="M7" s="25">
        <v>527</v>
      </c>
      <c r="O7"/>
    </row>
    <row r="8" spans="1:15">
      <c r="A8" s="26" t="s">
        <v>44</v>
      </c>
      <c r="B8" s="27">
        <v>761</v>
      </c>
      <c r="C8" s="27">
        <v>957</v>
      </c>
      <c r="D8" s="27">
        <v>551</v>
      </c>
      <c r="E8" s="27">
        <v>666</v>
      </c>
      <c r="F8" s="27">
        <v>602</v>
      </c>
      <c r="G8" s="27">
        <v>994</v>
      </c>
      <c r="H8" s="27">
        <v>596</v>
      </c>
      <c r="I8" s="27">
        <v>491</v>
      </c>
      <c r="J8" s="27">
        <v>263</v>
      </c>
      <c r="K8" s="27">
        <v>243</v>
      </c>
      <c r="L8" s="27">
        <v>932</v>
      </c>
      <c r="M8" s="27">
        <v>668</v>
      </c>
      <c r="O8"/>
    </row>
    <row r="12" spans="1:15">
      <c r="B12" s="112" t="s">
        <v>132</v>
      </c>
    </row>
  </sheetData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工作表4"/>
  <dimension ref="A1:K19"/>
  <sheetViews>
    <sheetView showGridLines="0" topLeftCell="E1" workbookViewId="0">
      <selection activeCell="N7" sqref="N7"/>
    </sheetView>
  </sheetViews>
  <sheetFormatPr defaultColWidth="11.25" defaultRowHeight="15.6"/>
  <cols>
    <col min="1" max="16384" width="11.25" style="28"/>
  </cols>
  <sheetData>
    <row r="1" spans="1:11" ht="16.2">
      <c r="A1" s="90" t="s">
        <v>45</v>
      </c>
      <c r="B1" s="90" t="s">
        <v>46</v>
      </c>
    </row>
    <row r="2" spans="1:11" ht="16.2">
      <c r="A2" s="29" t="s">
        <v>47</v>
      </c>
      <c r="B2" s="89">
        <v>92</v>
      </c>
      <c r="C2" s="121"/>
    </row>
    <row r="3" spans="1:11" ht="16.2">
      <c r="A3" s="29" t="s">
        <v>48</v>
      </c>
      <c r="B3" s="89">
        <v>69</v>
      </c>
      <c r="C3" s="121"/>
      <c r="K3" s="113" t="s">
        <v>145</v>
      </c>
    </row>
    <row r="4" spans="1:11" ht="16.2">
      <c r="A4" s="29" t="s">
        <v>49</v>
      </c>
      <c r="B4" s="89">
        <v>74</v>
      </c>
      <c r="C4" s="121"/>
      <c r="J4" s="113"/>
    </row>
    <row r="5" spans="1:11" ht="16.2">
      <c r="A5" s="29" t="s">
        <v>50</v>
      </c>
      <c r="B5" s="89">
        <v>86</v>
      </c>
      <c r="C5" s="121"/>
    </row>
    <row r="6" spans="1:11" ht="16.2">
      <c r="A6" s="29" t="s">
        <v>51</v>
      </c>
      <c r="B6" s="89">
        <v>70</v>
      </c>
      <c r="C6" s="121"/>
    </row>
    <row r="7" spans="1:11" ht="16.2">
      <c r="A7" s="29" t="s">
        <v>52</v>
      </c>
      <c r="B7" s="89">
        <v>68</v>
      </c>
      <c r="C7" s="121"/>
    </row>
    <row r="8" spans="1:11" ht="16.2">
      <c r="A8" s="29" t="s">
        <v>53</v>
      </c>
      <c r="B8" s="89">
        <v>53</v>
      </c>
      <c r="C8" s="121"/>
    </row>
    <row r="9" spans="1:11" ht="16.2">
      <c r="A9" s="29" t="s">
        <v>54</v>
      </c>
      <c r="B9" s="89">
        <v>89</v>
      </c>
      <c r="C9" s="121"/>
    </row>
    <row r="10" spans="1:11" ht="16.2">
      <c r="A10" s="29" t="s">
        <v>55</v>
      </c>
      <c r="B10" s="89">
        <v>69</v>
      </c>
      <c r="C10" s="121"/>
      <c r="K10" s="113" t="s">
        <v>134</v>
      </c>
    </row>
    <row r="11" spans="1:11" ht="16.2">
      <c r="A11" s="29" t="s">
        <v>56</v>
      </c>
      <c r="B11" s="89">
        <v>67</v>
      </c>
      <c r="C11" s="121"/>
      <c r="K11" s="113" t="s">
        <v>133</v>
      </c>
    </row>
    <row r="12" spans="1:11" ht="16.2">
      <c r="A12" s="29" t="s">
        <v>57</v>
      </c>
      <c r="B12" s="89">
        <v>70</v>
      </c>
      <c r="C12" s="121"/>
    </row>
    <row r="13" spans="1:11" ht="16.2">
      <c r="A13" s="29" t="s">
        <v>58</v>
      </c>
      <c r="B13" s="89">
        <v>68</v>
      </c>
      <c r="C13" s="121"/>
    </row>
    <row r="16" spans="1:11" ht="16.2">
      <c r="A16" s="120" t="s">
        <v>142</v>
      </c>
    </row>
    <row r="17" spans="1:1" ht="16.2">
      <c r="A17" s="122" t="s">
        <v>143</v>
      </c>
    </row>
    <row r="18" spans="1:1" ht="16.2">
      <c r="A18" s="122" t="s">
        <v>144</v>
      </c>
    </row>
    <row r="19" spans="1:1" ht="16.2">
      <c r="A19" s="122" t="s">
        <v>146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工作表5"/>
  <dimension ref="A1:N20"/>
  <sheetViews>
    <sheetView workbookViewId="0">
      <selection activeCell="G17" sqref="G17"/>
    </sheetView>
  </sheetViews>
  <sheetFormatPr defaultColWidth="11" defaultRowHeight="15.6"/>
  <cols>
    <col min="1" max="1" width="11" style="28" bestFit="1" customWidth="1"/>
    <col min="2" max="4" width="11" style="28"/>
    <col min="5" max="5" width="14.625" style="28" bestFit="1" customWidth="1"/>
    <col min="6" max="9" width="11.75" style="28" customWidth="1"/>
    <col min="10" max="16384" width="11" style="28"/>
  </cols>
  <sheetData>
    <row r="1" spans="1:9" ht="36" customHeight="1">
      <c r="A1" s="115" t="s">
        <v>59</v>
      </c>
      <c r="B1" s="115" t="s">
        <v>60</v>
      </c>
      <c r="C1" s="115" t="s">
        <v>61</v>
      </c>
      <c r="E1" s="88" t="s">
        <v>62</v>
      </c>
      <c r="F1" s="114" t="s">
        <v>106</v>
      </c>
      <c r="G1" s="114" t="s">
        <v>107</v>
      </c>
      <c r="H1" s="114" t="s">
        <v>108</v>
      </c>
      <c r="I1" s="114" t="s">
        <v>109</v>
      </c>
    </row>
    <row r="2" spans="1:9" ht="16.2">
      <c r="A2" s="118">
        <v>39356</v>
      </c>
      <c r="B2" s="116">
        <v>55.8</v>
      </c>
      <c r="C2" s="117">
        <v>66.916566545204788</v>
      </c>
      <c r="E2" s="80">
        <v>39479</v>
      </c>
      <c r="F2" s="81">
        <v>91.8</v>
      </c>
      <c r="G2" s="82">
        <v>18481</v>
      </c>
      <c r="H2" s="81">
        <v>48.6</v>
      </c>
      <c r="I2" s="83">
        <v>3765</v>
      </c>
    </row>
    <row r="3" spans="1:9" ht="16.2">
      <c r="A3" s="118">
        <f>A2+30</f>
        <v>39386</v>
      </c>
      <c r="B3" s="116">
        <v>57.2</v>
      </c>
      <c r="C3" s="117">
        <v>52.350869217868159</v>
      </c>
      <c r="E3" s="80">
        <v>39508</v>
      </c>
      <c r="F3" s="81">
        <v>95.1</v>
      </c>
      <c r="G3" s="82">
        <v>12379</v>
      </c>
      <c r="H3" s="81">
        <v>40.6</v>
      </c>
      <c r="I3" s="83">
        <v>6441</v>
      </c>
    </row>
    <row r="4" spans="1:9" ht="16.2">
      <c r="A4" s="118">
        <f t="shared" ref="A4:A20" si="0">A3+30</f>
        <v>39416</v>
      </c>
      <c r="B4" s="116">
        <v>58.6</v>
      </c>
      <c r="C4" s="117">
        <v>3.8439930100730906</v>
      </c>
      <c r="E4" s="80">
        <v>39539</v>
      </c>
      <c r="F4" s="81">
        <v>102.6</v>
      </c>
      <c r="G4" s="82">
        <v>11364</v>
      </c>
      <c r="H4" s="81">
        <v>51.7</v>
      </c>
      <c r="I4" s="83">
        <v>26955</v>
      </c>
    </row>
    <row r="5" spans="1:9" ht="16.2">
      <c r="A5" s="118">
        <f t="shared" si="0"/>
        <v>39446</v>
      </c>
      <c r="B5" s="116">
        <v>58.4</v>
      </c>
      <c r="C5" s="117">
        <v>13.427320698188439</v>
      </c>
      <c r="E5" s="80">
        <v>39569</v>
      </c>
      <c r="F5" s="81">
        <v>107.1</v>
      </c>
      <c r="G5" s="82">
        <v>19837</v>
      </c>
      <c r="H5" s="81">
        <v>58</v>
      </c>
      <c r="I5" s="83">
        <v>5406</v>
      </c>
    </row>
    <row r="6" spans="1:9" ht="16.2">
      <c r="A6" s="118">
        <f t="shared" si="0"/>
        <v>39476</v>
      </c>
      <c r="B6" s="116">
        <v>60</v>
      </c>
      <c r="C6" s="117">
        <v>89.824360204683543</v>
      </c>
      <c r="E6" s="80">
        <v>39600</v>
      </c>
      <c r="F6" s="81">
        <v>112.8</v>
      </c>
      <c r="G6" s="82">
        <v>20562</v>
      </c>
      <c r="H6" s="81">
        <v>50.9</v>
      </c>
      <c r="I6" s="83">
        <v>2691</v>
      </c>
    </row>
    <row r="7" spans="1:9" ht="16.2">
      <c r="A7" s="118">
        <f t="shared" si="0"/>
        <v>39506</v>
      </c>
      <c r="B7" s="116">
        <v>61.7</v>
      </c>
      <c r="C7" s="117">
        <v>64.053789711467275</v>
      </c>
      <c r="E7" s="80">
        <v>39630</v>
      </c>
      <c r="F7" s="81">
        <v>108.9</v>
      </c>
      <c r="G7" s="82">
        <v>21411</v>
      </c>
      <c r="H7" s="81">
        <v>51.1</v>
      </c>
      <c r="I7" s="83">
        <v>22320</v>
      </c>
    </row>
    <row r="8" spans="1:9" ht="16.8" thickBot="1">
      <c r="A8" s="118">
        <f t="shared" si="0"/>
        <v>39536</v>
      </c>
      <c r="B8" s="116">
        <v>63.5</v>
      </c>
      <c r="C8" s="117">
        <v>9.9275763139915263</v>
      </c>
      <c r="E8" s="84">
        <v>39661</v>
      </c>
      <c r="F8" s="85">
        <v>116.4</v>
      </c>
      <c r="G8" s="86">
        <v>19583</v>
      </c>
      <c r="H8" s="85">
        <v>55.3</v>
      </c>
      <c r="I8" s="87">
        <v>12737</v>
      </c>
    </row>
    <row r="9" spans="1:9">
      <c r="A9" s="118">
        <f t="shared" si="0"/>
        <v>39566</v>
      </c>
      <c r="B9" s="116">
        <v>61.6</v>
      </c>
      <c r="C9" s="117">
        <v>76.937694581752709</v>
      </c>
    </row>
    <row r="10" spans="1:9">
      <c r="A10" s="118">
        <f t="shared" si="0"/>
        <v>39596</v>
      </c>
      <c r="B10" s="116">
        <v>63.8</v>
      </c>
      <c r="C10" s="117">
        <v>45.864311946487916</v>
      </c>
    </row>
    <row r="11" spans="1:9">
      <c r="A11" s="118">
        <f t="shared" si="0"/>
        <v>39626</v>
      </c>
      <c r="B11" s="116">
        <v>62.1</v>
      </c>
      <c r="C11" s="117">
        <v>46.017117272419597</v>
      </c>
    </row>
    <row r="12" spans="1:9">
      <c r="A12" s="118">
        <f t="shared" si="0"/>
        <v>39656</v>
      </c>
      <c r="B12" s="116">
        <v>61.6</v>
      </c>
      <c r="C12" s="117">
        <v>46.64782552732747</v>
      </c>
    </row>
    <row r="13" spans="1:9">
      <c r="A13" s="118">
        <f t="shared" si="0"/>
        <v>39686</v>
      </c>
      <c r="B13" s="116">
        <v>65.2</v>
      </c>
      <c r="C13" s="117">
        <v>48.948317625854521</v>
      </c>
    </row>
    <row r="14" spans="1:9">
      <c r="A14" s="118">
        <f t="shared" si="0"/>
        <v>39716</v>
      </c>
      <c r="B14" s="116">
        <v>64</v>
      </c>
      <c r="C14" s="117">
        <v>68.829197707186268</v>
      </c>
    </row>
    <row r="15" spans="1:9">
      <c r="A15" s="118">
        <f t="shared" si="0"/>
        <v>39746</v>
      </c>
      <c r="B15" s="116">
        <v>62.4</v>
      </c>
      <c r="C15" s="117">
        <v>13.590151157251192</v>
      </c>
    </row>
    <row r="16" spans="1:9">
      <c r="A16" s="118">
        <f t="shared" si="0"/>
        <v>39776</v>
      </c>
      <c r="B16" s="116">
        <v>62.1</v>
      </c>
      <c r="C16" s="117">
        <v>98.194972989955815</v>
      </c>
    </row>
    <row r="17" spans="1:14">
      <c r="A17" s="118">
        <f t="shared" si="0"/>
        <v>39806</v>
      </c>
      <c r="B17" s="116">
        <v>61.5</v>
      </c>
      <c r="C17" s="117">
        <v>55.781558824021516</v>
      </c>
    </row>
    <row r="18" spans="1:14">
      <c r="A18" s="118">
        <f t="shared" si="0"/>
        <v>39836</v>
      </c>
      <c r="B18" s="116">
        <v>62.2</v>
      </c>
      <c r="C18" s="117">
        <v>68.774194395953003</v>
      </c>
    </row>
    <row r="19" spans="1:14">
      <c r="A19" s="118">
        <f t="shared" si="0"/>
        <v>39866</v>
      </c>
      <c r="B19" s="116">
        <v>65.599999999999994</v>
      </c>
      <c r="C19" s="117">
        <v>40.868534103077707</v>
      </c>
      <c r="N19"/>
    </row>
    <row r="20" spans="1:14">
      <c r="A20" s="118">
        <f t="shared" si="0"/>
        <v>39896</v>
      </c>
      <c r="B20" s="116">
        <v>65</v>
      </c>
      <c r="C20" s="117">
        <v>96.942401106714073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工作表6"/>
  <dimension ref="A1:M240"/>
  <sheetViews>
    <sheetView workbookViewId="0">
      <selection activeCell="A26" sqref="A26"/>
    </sheetView>
  </sheetViews>
  <sheetFormatPr defaultColWidth="9" defaultRowHeight="16.2"/>
  <cols>
    <col min="1" max="1" width="16.625" style="68" bestFit="1" customWidth="1"/>
    <col min="2" max="2" width="11.875" style="68" bestFit="1" customWidth="1"/>
    <col min="3" max="6" width="7" style="68" bestFit="1" customWidth="1"/>
    <col min="7" max="8" width="9" style="68"/>
    <col min="9" max="13" width="9" style="28"/>
    <col min="14" max="16384" width="9" style="68"/>
  </cols>
  <sheetData>
    <row r="1" spans="1:13">
      <c r="A1" s="66" t="s">
        <v>62</v>
      </c>
      <c r="B1" s="67" t="s">
        <v>101</v>
      </c>
      <c r="C1" s="67" t="s">
        <v>102</v>
      </c>
      <c r="D1" s="67" t="s">
        <v>103</v>
      </c>
      <c r="E1" s="67" t="s">
        <v>104</v>
      </c>
      <c r="F1" s="67" t="s">
        <v>105</v>
      </c>
      <c r="I1" s="30" t="s">
        <v>62</v>
      </c>
      <c r="J1" s="31" t="s">
        <v>63</v>
      </c>
      <c r="K1" s="31" t="s">
        <v>64</v>
      </c>
      <c r="L1" s="31" t="s">
        <v>65</v>
      </c>
      <c r="M1" s="32" t="s">
        <v>66</v>
      </c>
    </row>
    <row r="2" spans="1:13" ht="16.8" thickBot="1">
      <c r="A2" s="69">
        <v>39479</v>
      </c>
      <c r="B2" s="70">
        <v>18481</v>
      </c>
      <c r="C2" s="71">
        <v>30.6</v>
      </c>
      <c r="D2" s="71">
        <v>31.7</v>
      </c>
      <c r="E2" s="71">
        <v>29.8</v>
      </c>
      <c r="F2" s="71">
        <v>29.8</v>
      </c>
      <c r="I2" s="33">
        <v>38777</v>
      </c>
      <c r="J2" s="34">
        <v>6518</v>
      </c>
      <c r="K2" s="34">
        <v>6636.92</v>
      </c>
      <c r="L2" s="34">
        <v>6518</v>
      </c>
      <c r="M2" s="35">
        <v>6613.39</v>
      </c>
    </row>
    <row r="3" spans="1:13">
      <c r="A3" s="72">
        <v>39508</v>
      </c>
      <c r="B3" s="73">
        <v>12379</v>
      </c>
      <c r="C3" s="74">
        <v>31.7</v>
      </c>
      <c r="D3" s="74">
        <v>33.200000000000003</v>
      </c>
      <c r="E3" s="74">
        <v>30.9</v>
      </c>
      <c r="F3" s="74">
        <v>32.700000000000003</v>
      </c>
      <c r="I3" s="36">
        <v>38778</v>
      </c>
      <c r="J3" s="37">
        <v>6678.46</v>
      </c>
      <c r="K3" s="37">
        <v>6685.45</v>
      </c>
      <c r="L3" s="37">
        <v>6637.9</v>
      </c>
      <c r="M3" s="38">
        <v>6642.96</v>
      </c>
    </row>
    <row r="4" spans="1:13">
      <c r="A4" s="75">
        <v>39539</v>
      </c>
      <c r="B4" s="76">
        <v>11364</v>
      </c>
      <c r="C4" s="77">
        <v>34.200000000000003</v>
      </c>
      <c r="D4" s="77">
        <v>36.299999999999997</v>
      </c>
      <c r="E4" s="77">
        <v>32.700000000000003</v>
      </c>
      <c r="F4" s="77">
        <v>34.1</v>
      </c>
      <c r="I4" s="39">
        <v>38779</v>
      </c>
      <c r="J4" s="40">
        <v>6643.79</v>
      </c>
      <c r="K4" s="40">
        <v>6659.44</v>
      </c>
      <c r="L4" s="40">
        <v>6543.43</v>
      </c>
      <c r="M4" s="41">
        <v>6553.66</v>
      </c>
    </row>
    <row r="5" spans="1:13">
      <c r="A5" s="72">
        <v>39569</v>
      </c>
      <c r="B5" s="73">
        <v>19837</v>
      </c>
      <c r="C5" s="74">
        <v>35.700000000000003</v>
      </c>
      <c r="D5" s="74">
        <v>37.799999999999997</v>
      </c>
      <c r="E5" s="74">
        <v>34.700000000000003</v>
      </c>
      <c r="F5" s="74">
        <v>35.700000000000003</v>
      </c>
      <c r="I5" s="39">
        <v>38782</v>
      </c>
      <c r="J5" s="40">
        <v>6547.73</v>
      </c>
      <c r="K5" s="40">
        <v>6582.21</v>
      </c>
      <c r="L5" s="40">
        <v>6531.5</v>
      </c>
      <c r="M5" s="41">
        <v>6575.78</v>
      </c>
    </row>
    <row r="6" spans="1:13">
      <c r="A6" s="75">
        <v>39600</v>
      </c>
      <c r="B6" s="76">
        <v>20562</v>
      </c>
      <c r="C6" s="77">
        <v>37.6</v>
      </c>
      <c r="D6" s="77">
        <v>40.5</v>
      </c>
      <c r="E6" s="77">
        <v>34.799999999999997</v>
      </c>
      <c r="F6" s="77">
        <v>40.299999999999997</v>
      </c>
      <c r="I6" s="39">
        <v>38783</v>
      </c>
      <c r="J6" s="40">
        <v>6553.97</v>
      </c>
      <c r="K6" s="40">
        <v>6557.15</v>
      </c>
      <c r="L6" s="40">
        <v>6494.15</v>
      </c>
      <c r="M6" s="41">
        <v>6494.15</v>
      </c>
    </row>
    <row r="7" spans="1:13">
      <c r="A7" s="72">
        <v>39630</v>
      </c>
      <c r="B7" s="73">
        <v>21411</v>
      </c>
      <c r="C7" s="74">
        <v>36.299999999999997</v>
      </c>
      <c r="D7" s="74">
        <v>39.1</v>
      </c>
      <c r="E7" s="74">
        <v>34.6</v>
      </c>
      <c r="F7" s="74">
        <v>38.700000000000003</v>
      </c>
      <c r="I7" s="39">
        <v>38784</v>
      </c>
      <c r="J7" s="40">
        <v>6487.07</v>
      </c>
      <c r="K7" s="40">
        <v>6521.27</v>
      </c>
      <c r="L7" s="40">
        <v>6436.14</v>
      </c>
      <c r="M7" s="41">
        <v>6459.57</v>
      </c>
    </row>
    <row r="8" spans="1:13">
      <c r="A8" s="75">
        <v>39661</v>
      </c>
      <c r="B8" s="76">
        <v>19583</v>
      </c>
      <c r="C8" s="77">
        <v>38.799999999999997</v>
      </c>
      <c r="D8" s="77">
        <v>41.7</v>
      </c>
      <c r="E8" s="77">
        <v>36.5</v>
      </c>
      <c r="F8" s="77">
        <v>38.9</v>
      </c>
      <c r="I8" s="39">
        <v>38785</v>
      </c>
      <c r="J8" s="40">
        <v>6476.96</v>
      </c>
      <c r="K8" s="40">
        <v>6505.56</v>
      </c>
      <c r="L8" s="40">
        <v>6465.23</v>
      </c>
      <c r="M8" s="41">
        <v>6486.47</v>
      </c>
    </row>
    <row r="9" spans="1:13">
      <c r="A9" s="72">
        <v>39692</v>
      </c>
      <c r="B9" s="73">
        <v>17479</v>
      </c>
      <c r="C9" s="74">
        <v>40.700000000000003</v>
      </c>
      <c r="D9" s="74">
        <v>44.6</v>
      </c>
      <c r="E9" s="74">
        <v>39.9</v>
      </c>
      <c r="F9" s="74">
        <v>42.6</v>
      </c>
      <c r="I9" s="39">
        <v>38786</v>
      </c>
      <c r="J9" s="40">
        <v>6492.04</v>
      </c>
      <c r="K9" s="40">
        <v>6528.56</v>
      </c>
      <c r="L9" s="40">
        <v>6473.18</v>
      </c>
      <c r="M9" s="41">
        <v>6490.68</v>
      </c>
    </row>
    <row r="10" spans="1:13">
      <c r="A10" s="75">
        <v>39722</v>
      </c>
      <c r="B10" s="76">
        <v>16334</v>
      </c>
      <c r="C10" s="77">
        <v>42</v>
      </c>
      <c r="D10" s="77">
        <v>43.5</v>
      </c>
      <c r="E10" s="77">
        <v>39.9</v>
      </c>
      <c r="F10" s="77">
        <v>41.9</v>
      </c>
      <c r="I10" s="39">
        <v>38789</v>
      </c>
      <c r="J10" s="40">
        <v>6520.36</v>
      </c>
      <c r="K10" s="40">
        <v>6551.13</v>
      </c>
      <c r="L10" s="40">
        <v>6502.51</v>
      </c>
      <c r="M10" s="41">
        <v>6544.63</v>
      </c>
    </row>
    <row r="11" spans="1:13">
      <c r="A11" s="72">
        <v>39753</v>
      </c>
      <c r="B11" s="73">
        <v>13038</v>
      </c>
      <c r="C11" s="74">
        <v>40.299999999999997</v>
      </c>
      <c r="D11" s="74">
        <v>44.1</v>
      </c>
      <c r="E11" s="74">
        <v>39.200000000000003</v>
      </c>
      <c r="F11" s="74">
        <v>41.7</v>
      </c>
      <c r="I11" s="39">
        <v>38790</v>
      </c>
      <c r="J11" s="40">
        <v>6532.25</v>
      </c>
      <c r="K11" s="40">
        <v>6545.12</v>
      </c>
      <c r="L11" s="40">
        <v>6444.14</v>
      </c>
      <c r="M11" s="41">
        <v>6460.01</v>
      </c>
    </row>
    <row r="12" spans="1:13">
      <c r="A12" s="75">
        <v>39783</v>
      </c>
      <c r="B12" s="76">
        <v>18162</v>
      </c>
      <c r="C12" s="77">
        <v>42.7</v>
      </c>
      <c r="D12" s="77">
        <v>46.5</v>
      </c>
      <c r="E12" s="77">
        <v>41</v>
      </c>
      <c r="F12" s="77">
        <v>44.4</v>
      </c>
      <c r="I12" s="39">
        <v>38791</v>
      </c>
      <c r="J12" s="40">
        <v>6516.14</v>
      </c>
      <c r="K12" s="40">
        <v>6534.61</v>
      </c>
      <c r="L12" s="40">
        <v>6478.71</v>
      </c>
      <c r="M12" s="41">
        <v>6518.7</v>
      </c>
    </row>
    <row r="13" spans="1:13">
      <c r="A13" s="72">
        <v>39814</v>
      </c>
      <c r="B13" s="73">
        <v>25564</v>
      </c>
      <c r="C13" s="74">
        <v>41.1</v>
      </c>
      <c r="D13" s="74">
        <v>42.6</v>
      </c>
      <c r="E13" s="74">
        <v>38.299999999999997</v>
      </c>
      <c r="F13" s="74">
        <v>41.8</v>
      </c>
      <c r="I13" s="39">
        <v>38792</v>
      </c>
      <c r="J13" s="40">
        <v>6528.14</v>
      </c>
      <c r="K13" s="40">
        <v>6594.18</v>
      </c>
      <c r="L13" s="40">
        <v>6504.98</v>
      </c>
      <c r="M13" s="41">
        <v>6504.98</v>
      </c>
    </row>
    <row r="14" spans="1:13">
      <c r="A14" s="75">
        <v>39845</v>
      </c>
      <c r="B14" s="76">
        <v>28501</v>
      </c>
      <c r="C14" s="77">
        <v>39.9</v>
      </c>
      <c r="D14" s="77">
        <v>42.9</v>
      </c>
      <c r="E14" s="77">
        <v>37.1</v>
      </c>
      <c r="F14" s="77">
        <v>40.1</v>
      </c>
      <c r="I14" s="39">
        <v>38793</v>
      </c>
      <c r="J14" s="40">
        <v>6507.55</v>
      </c>
      <c r="K14" s="40">
        <v>6530.43</v>
      </c>
      <c r="L14" s="40">
        <v>6471.71</v>
      </c>
      <c r="M14" s="41">
        <v>6528.57</v>
      </c>
    </row>
    <row r="15" spans="1:13">
      <c r="A15" s="72">
        <v>39873</v>
      </c>
      <c r="B15" s="73">
        <v>22114</v>
      </c>
      <c r="C15" s="74">
        <v>42.5</v>
      </c>
      <c r="D15" s="74">
        <v>45.3</v>
      </c>
      <c r="E15" s="74">
        <v>40.5</v>
      </c>
      <c r="F15" s="74">
        <v>42.8</v>
      </c>
      <c r="I15" s="39">
        <v>38796</v>
      </c>
      <c r="J15" s="40">
        <v>6554.18</v>
      </c>
      <c r="K15" s="40">
        <v>6569.53</v>
      </c>
      <c r="L15" s="40">
        <v>6510.58</v>
      </c>
      <c r="M15" s="41">
        <v>6516.52</v>
      </c>
    </row>
    <row r="16" spans="1:13">
      <c r="A16" s="75">
        <v>39904</v>
      </c>
      <c r="B16" s="76">
        <v>21273</v>
      </c>
      <c r="C16" s="77">
        <v>40.6</v>
      </c>
      <c r="D16" s="77">
        <v>43.9</v>
      </c>
      <c r="E16" s="77">
        <v>40.6</v>
      </c>
      <c r="F16" s="77">
        <v>41.6</v>
      </c>
      <c r="I16" s="39">
        <v>38797</v>
      </c>
      <c r="J16" s="40">
        <v>6525.3</v>
      </c>
      <c r="K16" s="40">
        <v>6536.01</v>
      </c>
      <c r="L16" s="40">
        <v>6458.03</v>
      </c>
      <c r="M16" s="41">
        <v>6458.03</v>
      </c>
    </row>
    <row r="17" spans="1:13">
      <c r="A17" s="72">
        <v>39934</v>
      </c>
      <c r="B17" s="73">
        <v>16585</v>
      </c>
      <c r="C17" s="74">
        <v>43.4</v>
      </c>
      <c r="D17" s="74">
        <v>47.3</v>
      </c>
      <c r="E17" s="74">
        <v>40.799999999999997</v>
      </c>
      <c r="F17" s="74">
        <v>40.9</v>
      </c>
      <c r="I17" s="39">
        <v>38798</v>
      </c>
      <c r="J17" s="40">
        <v>6419.46</v>
      </c>
      <c r="K17" s="40">
        <v>6441.27</v>
      </c>
      <c r="L17" s="40">
        <v>6387.36</v>
      </c>
      <c r="M17" s="41">
        <v>6391.26</v>
      </c>
    </row>
    <row r="18" spans="1:13">
      <c r="A18" s="75">
        <v>39965</v>
      </c>
      <c r="B18" s="76">
        <v>22807</v>
      </c>
      <c r="C18" s="77">
        <v>46.7</v>
      </c>
      <c r="D18" s="77">
        <v>49</v>
      </c>
      <c r="E18" s="77">
        <v>44.7</v>
      </c>
      <c r="F18" s="77">
        <v>48.5</v>
      </c>
      <c r="I18" s="39">
        <v>38799</v>
      </c>
      <c r="J18" s="40">
        <v>6412.66</v>
      </c>
      <c r="K18" s="40">
        <v>6418.48</v>
      </c>
      <c r="L18" s="40">
        <v>6344.73</v>
      </c>
      <c r="M18" s="41">
        <v>6364.6</v>
      </c>
    </row>
    <row r="19" spans="1:13">
      <c r="A19" s="72">
        <v>39995</v>
      </c>
      <c r="B19" s="73">
        <v>26218</v>
      </c>
      <c r="C19" s="74">
        <v>45.1</v>
      </c>
      <c r="D19" s="74">
        <v>47.7</v>
      </c>
      <c r="E19" s="74">
        <v>43.8</v>
      </c>
      <c r="F19" s="74">
        <v>46.3</v>
      </c>
      <c r="I19" s="39">
        <v>38800</v>
      </c>
      <c r="J19" s="40">
        <v>6366.96</v>
      </c>
      <c r="K19" s="40">
        <v>6401.62</v>
      </c>
      <c r="L19" s="40">
        <v>6351.89</v>
      </c>
      <c r="M19" s="41">
        <v>6376.62</v>
      </c>
    </row>
    <row r="20" spans="1:13" ht="16.8" thickBot="1">
      <c r="A20" s="78">
        <v>40026</v>
      </c>
      <c r="B20" s="76">
        <v>33007</v>
      </c>
      <c r="C20" s="77">
        <v>43.6</v>
      </c>
      <c r="D20" s="79">
        <v>45</v>
      </c>
      <c r="E20" s="79">
        <v>43.2</v>
      </c>
      <c r="F20" s="79">
        <v>44.7</v>
      </c>
      <c r="I20" s="39">
        <v>38803</v>
      </c>
      <c r="J20" s="40">
        <v>6408.2</v>
      </c>
      <c r="K20" s="40">
        <v>6430.23</v>
      </c>
      <c r="L20" s="40">
        <v>6399.08</v>
      </c>
      <c r="M20" s="41">
        <v>6421.85</v>
      </c>
    </row>
    <row r="21" spans="1:13">
      <c r="I21" s="39">
        <v>38804</v>
      </c>
      <c r="J21" s="40">
        <v>6433.23</v>
      </c>
      <c r="K21" s="40">
        <v>6469.67</v>
      </c>
      <c r="L21" s="40">
        <v>6424.94</v>
      </c>
      <c r="M21" s="41">
        <v>6453.85</v>
      </c>
    </row>
    <row r="22" spans="1:13">
      <c r="I22" s="39">
        <v>38805</v>
      </c>
      <c r="J22" s="40">
        <v>6447.7</v>
      </c>
      <c r="K22" s="40">
        <v>6498.03</v>
      </c>
      <c r="L22" s="40">
        <v>6444.4</v>
      </c>
      <c r="M22" s="41">
        <v>6498.03</v>
      </c>
    </row>
    <row r="23" spans="1:13">
      <c r="I23" s="39">
        <v>38806</v>
      </c>
      <c r="J23" s="40">
        <v>6540.81</v>
      </c>
      <c r="K23" s="40">
        <v>6559.21</v>
      </c>
      <c r="L23" s="40">
        <v>6504.75</v>
      </c>
      <c r="M23" s="41">
        <v>6546.06</v>
      </c>
    </row>
    <row r="24" spans="1:13" ht="16.8" thickBot="1">
      <c r="I24" s="33">
        <v>38807</v>
      </c>
      <c r="J24" s="34">
        <v>6564.86</v>
      </c>
      <c r="K24" s="34">
        <v>6632.63</v>
      </c>
      <c r="L24" s="34">
        <v>6564.86</v>
      </c>
      <c r="M24" s="35">
        <v>6613.97</v>
      </c>
    </row>
    <row r="25" spans="1:13">
      <c r="I25" s="36">
        <v>38810</v>
      </c>
      <c r="J25" s="37">
        <v>6627.32</v>
      </c>
      <c r="K25" s="37">
        <v>6672.11</v>
      </c>
      <c r="L25" s="37">
        <v>6615.98</v>
      </c>
      <c r="M25" s="38">
        <v>6660.76</v>
      </c>
    </row>
    <row r="26" spans="1:13">
      <c r="I26" s="39">
        <v>38811</v>
      </c>
      <c r="J26" s="40">
        <v>6679.82</v>
      </c>
      <c r="K26" s="40">
        <v>6684.1</v>
      </c>
      <c r="L26" s="40">
        <v>6651.96</v>
      </c>
      <c r="M26" s="41">
        <v>6665.6</v>
      </c>
    </row>
    <row r="27" spans="1:13">
      <c r="I27" s="39">
        <v>38813</v>
      </c>
      <c r="J27" s="40">
        <v>6724.97</v>
      </c>
      <c r="K27" s="40">
        <v>6760.82</v>
      </c>
      <c r="L27" s="40">
        <v>6710.68</v>
      </c>
      <c r="M27" s="41">
        <v>6760.82</v>
      </c>
    </row>
    <row r="28" spans="1:13">
      <c r="I28" s="39">
        <v>38814</v>
      </c>
      <c r="J28" s="40">
        <v>6758.82</v>
      </c>
      <c r="K28" s="40">
        <v>6802.94</v>
      </c>
      <c r="L28" s="40">
        <v>6722.39</v>
      </c>
      <c r="M28" s="41">
        <v>6781.94</v>
      </c>
    </row>
    <row r="29" spans="1:13">
      <c r="I29" s="39">
        <v>38817</v>
      </c>
      <c r="J29" s="40">
        <v>6759.38</v>
      </c>
      <c r="K29" s="40">
        <v>6815.73</v>
      </c>
      <c r="L29" s="40">
        <v>6758.07</v>
      </c>
      <c r="M29" s="41">
        <v>6780.64</v>
      </c>
    </row>
    <row r="30" spans="1:13">
      <c r="I30" s="39">
        <v>38818</v>
      </c>
      <c r="J30" s="40">
        <v>6772.96</v>
      </c>
      <c r="K30" s="40">
        <v>6775.65</v>
      </c>
      <c r="L30" s="40">
        <v>6723.23</v>
      </c>
      <c r="M30" s="41">
        <v>6757.17</v>
      </c>
    </row>
    <row r="31" spans="1:13">
      <c r="I31" s="39">
        <v>38819</v>
      </c>
      <c r="J31" s="40">
        <v>6710.62</v>
      </c>
      <c r="K31" s="40">
        <v>6813.66</v>
      </c>
      <c r="L31" s="40">
        <v>6709.83</v>
      </c>
      <c r="M31" s="41">
        <v>6808.5</v>
      </c>
    </row>
    <row r="32" spans="1:13">
      <c r="I32" s="39">
        <v>38820</v>
      </c>
      <c r="J32" s="40">
        <v>6850.19</v>
      </c>
      <c r="K32" s="40">
        <v>6868.74</v>
      </c>
      <c r="L32" s="40">
        <v>6828.95</v>
      </c>
      <c r="M32" s="41">
        <v>6855.74</v>
      </c>
    </row>
    <row r="33" spans="9:13">
      <c r="I33" s="39">
        <v>38821</v>
      </c>
      <c r="J33" s="40">
        <v>6888.18</v>
      </c>
      <c r="K33" s="40">
        <v>6952.54</v>
      </c>
      <c r="L33" s="40">
        <v>6876.47</v>
      </c>
      <c r="M33" s="41">
        <v>6952.54</v>
      </c>
    </row>
    <row r="34" spans="9:13">
      <c r="I34" s="39">
        <v>38824</v>
      </c>
      <c r="J34" s="40">
        <v>6982.47</v>
      </c>
      <c r="K34" s="40">
        <v>7015.91</v>
      </c>
      <c r="L34" s="40">
        <v>6950.58</v>
      </c>
      <c r="M34" s="41">
        <v>7000.09</v>
      </c>
    </row>
    <row r="35" spans="9:13">
      <c r="I35" s="39">
        <v>38825</v>
      </c>
      <c r="J35" s="40">
        <v>7007.45</v>
      </c>
      <c r="K35" s="40">
        <v>7007.45</v>
      </c>
      <c r="L35" s="40">
        <v>6918.46</v>
      </c>
      <c r="M35" s="41">
        <v>6989.46</v>
      </c>
    </row>
    <row r="36" spans="9:13">
      <c r="I36" s="39">
        <v>38826</v>
      </c>
      <c r="J36" s="40">
        <v>7073.32</v>
      </c>
      <c r="K36" s="40">
        <v>7093.43</v>
      </c>
      <c r="L36" s="40">
        <v>7038.78</v>
      </c>
      <c r="M36" s="41">
        <v>7038.78</v>
      </c>
    </row>
    <row r="37" spans="9:13">
      <c r="I37" s="39">
        <v>38827</v>
      </c>
      <c r="J37" s="40">
        <v>7061.38</v>
      </c>
      <c r="K37" s="40">
        <v>7107.68</v>
      </c>
      <c r="L37" s="40">
        <v>7030.89</v>
      </c>
      <c r="M37" s="41">
        <v>7102.74</v>
      </c>
    </row>
    <row r="38" spans="9:13">
      <c r="I38" s="39">
        <v>38828</v>
      </c>
      <c r="J38" s="40">
        <v>7130.68</v>
      </c>
      <c r="K38" s="40">
        <v>7160.74</v>
      </c>
      <c r="L38" s="40">
        <v>7092.93</v>
      </c>
      <c r="M38" s="41">
        <v>7093.05</v>
      </c>
    </row>
    <row r="39" spans="9:13">
      <c r="I39" s="39">
        <v>38831</v>
      </c>
      <c r="J39" s="40">
        <v>7066.19</v>
      </c>
      <c r="K39" s="40">
        <v>7141.29</v>
      </c>
      <c r="L39" s="40">
        <v>7057.19</v>
      </c>
      <c r="M39" s="41">
        <v>7096.04</v>
      </c>
    </row>
    <row r="40" spans="9:13">
      <c r="I40" s="39">
        <v>38832</v>
      </c>
      <c r="J40" s="40">
        <v>7125.9</v>
      </c>
      <c r="K40" s="40">
        <v>7166.47</v>
      </c>
      <c r="L40" s="40">
        <v>7052.9</v>
      </c>
      <c r="M40" s="41">
        <v>7059.94</v>
      </c>
    </row>
    <row r="41" spans="9:13">
      <c r="I41" s="39">
        <v>38833</v>
      </c>
      <c r="J41" s="40">
        <v>7080.62</v>
      </c>
      <c r="K41" s="40">
        <v>7173.56</v>
      </c>
      <c r="L41" s="40">
        <v>7047.96</v>
      </c>
      <c r="M41" s="41">
        <v>7168.98</v>
      </c>
    </row>
    <row r="42" spans="9:13">
      <c r="I42" s="39">
        <v>38834</v>
      </c>
      <c r="J42" s="40">
        <v>7203.75</v>
      </c>
      <c r="K42" s="40">
        <v>7229.35</v>
      </c>
      <c r="L42" s="40">
        <v>7136.21</v>
      </c>
      <c r="M42" s="41">
        <v>7136.21</v>
      </c>
    </row>
    <row r="43" spans="9:13">
      <c r="I43" s="39">
        <v>38835</v>
      </c>
      <c r="J43" s="40">
        <v>7172.31</v>
      </c>
      <c r="K43" s="40">
        <v>7184.37</v>
      </c>
      <c r="L43" s="40">
        <v>7103.87</v>
      </c>
      <c r="M43" s="41">
        <v>7171.77</v>
      </c>
    </row>
    <row r="44" spans="9:13" ht="16.8" thickBot="1">
      <c r="I44" s="33">
        <v>38839</v>
      </c>
      <c r="J44" s="34">
        <v>7174.93</v>
      </c>
      <c r="K44" s="34">
        <v>7217.37</v>
      </c>
      <c r="L44" s="34">
        <v>7141.91</v>
      </c>
      <c r="M44" s="35">
        <v>7199.6</v>
      </c>
    </row>
    <row r="45" spans="9:13">
      <c r="I45" s="36">
        <v>38840</v>
      </c>
      <c r="J45" s="37">
        <v>7242.04</v>
      </c>
      <c r="K45" s="37">
        <v>7265.17</v>
      </c>
      <c r="L45" s="37">
        <v>7233.84</v>
      </c>
      <c r="M45" s="38">
        <v>7242.37</v>
      </c>
    </row>
    <row r="46" spans="9:13">
      <c r="I46" s="39">
        <v>38841</v>
      </c>
      <c r="J46" s="40">
        <v>7280.82</v>
      </c>
      <c r="K46" s="40">
        <v>7351.87</v>
      </c>
      <c r="L46" s="40">
        <v>7278.49</v>
      </c>
      <c r="M46" s="41">
        <v>7345.04</v>
      </c>
    </row>
    <row r="47" spans="9:13">
      <c r="I47" s="39">
        <v>38842</v>
      </c>
      <c r="J47" s="40">
        <v>7409.65</v>
      </c>
      <c r="K47" s="40">
        <v>7455.83</v>
      </c>
      <c r="L47" s="40">
        <v>7355.42</v>
      </c>
      <c r="M47" s="41">
        <v>7370.44</v>
      </c>
    </row>
    <row r="48" spans="9:13">
      <c r="I48" s="39">
        <v>38845</v>
      </c>
      <c r="J48" s="40">
        <v>7438.41</v>
      </c>
      <c r="K48" s="40">
        <v>7474.05</v>
      </c>
      <c r="L48" s="40">
        <v>7401.99</v>
      </c>
      <c r="M48" s="41">
        <v>7474.05</v>
      </c>
    </row>
    <row r="49" spans="9:13">
      <c r="I49" s="39">
        <v>38846</v>
      </c>
      <c r="J49" s="40">
        <v>7470.01</v>
      </c>
      <c r="K49" s="40">
        <v>7476.07</v>
      </c>
      <c r="L49" s="40">
        <v>7364.19</v>
      </c>
      <c r="M49" s="41">
        <v>7388.94</v>
      </c>
    </row>
    <row r="50" spans="9:13">
      <c r="I50" s="39">
        <v>38847</v>
      </c>
      <c r="J50" s="40">
        <v>7398.27</v>
      </c>
      <c r="K50" s="40">
        <v>7426.37</v>
      </c>
      <c r="L50" s="40">
        <v>7272.39</v>
      </c>
      <c r="M50" s="41">
        <v>7324.71</v>
      </c>
    </row>
    <row r="51" spans="9:13">
      <c r="I51" s="39">
        <v>38848</v>
      </c>
      <c r="J51" s="40">
        <v>7271.75</v>
      </c>
      <c r="K51" s="40">
        <v>7361.45</v>
      </c>
      <c r="L51" s="40">
        <v>7254.97</v>
      </c>
      <c r="M51" s="41">
        <v>7361.45</v>
      </c>
    </row>
    <row r="52" spans="9:13">
      <c r="I52" s="39">
        <v>38849</v>
      </c>
      <c r="J52" s="40">
        <v>7269.92</v>
      </c>
      <c r="K52" s="40">
        <v>7326.48</v>
      </c>
      <c r="L52" s="40">
        <v>7267.79</v>
      </c>
      <c r="M52" s="41">
        <v>7278.96</v>
      </c>
    </row>
    <row r="53" spans="9:13">
      <c r="I53" s="39">
        <v>38852</v>
      </c>
      <c r="J53" s="40">
        <v>7225.8</v>
      </c>
      <c r="K53" s="40">
        <v>7240.92</v>
      </c>
      <c r="L53" s="40">
        <v>7167.03</v>
      </c>
      <c r="M53" s="41">
        <v>7176.35</v>
      </c>
    </row>
    <row r="54" spans="9:13">
      <c r="I54" s="39">
        <v>38853</v>
      </c>
      <c r="J54" s="40">
        <v>7202.35</v>
      </c>
      <c r="K54" s="40">
        <v>7202.9</v>
      </c>
      <c r="L54" s="40">
        <v>7069.9</v>
      </c>
      <c r="M54" s="41">
        <v>7069.9</v>
      </c>
    </row>
    <row r="55" spans="9:13">
      <c r="I55" s="39">
        <v>38854</v>
      </c>
      <c r="J55" s="40">
        <v>7116.75</v>
      </c>
      <c r="K55" s="40">
        <v>7144.28</v>
      </c>
      <c r="L55" s="40">
        <v>7057.99</v>
      </c>
      <c r="M55" s="41">
        <v>7116.83</v>
      </c>
    </row>
    <row r="56" spans="9:13">
      <c r="I56" s="39">
        <v>38855</v>
      </c>
      <c r="J56" s="40">
        <v>6989.48</v>
      </c>
      <c r="K56" s="40">
        <v>7045.87</v>
      </c>
      <c r="L56" s="40">
        <v>6987.65</v>
      </c>
      <c r="M56" s="41">
        <v>7034.03</v>
      </c>
    </row>
    <row r="57" spans="9:13">
      <c r="I57" s="39">
        <v>38856</v>
      </c>
      <c r="J57" s="40">
        <v>7040.42</v>
      </c>
      <c r="K57" s="40">
        <v>7097.27</v>
      </c>
      <c r="L57" s="40">
        <v>7010.69</v>
      </c>
      <c r="M57" s="41">
        <v>7074.15</v>
      </c>
    </row>
    <row r="58" spans="9:13">
      <c r="I58" s="39">
        <v>38859</v>
      </c>
      <c r="J58" s="40">
        <v>7111.42</v>
      </c>
      <c r="K58" s="40">
        <v>7112.42</v>
      </c>
      <c r="L58" s="40">
        <v>6938.26</v>
      </c>
      <c r="M58" s="41">
        <v>6938.26</v>
      </c>
    </row>
    <row r="59" spans="9:13">
      <c r="I59" s="39">
        <v>38860</v>
      </c>
      <c r="J59" s="40">
        <v>6874.09</v>
      </c>
      <c r="K59" s="40">
        <v>6909.58</v>
      </c>
      <c r="L59" s="40">
        <v>6833.98</v>
      </c>
      <c r="M59" s="41">
        <v>6843.98</v>
      </c>
    </row>
    <row r="60" spans="9:13">
      <c r="I60" s="39">
        <v>38861</v>
      </c>
      <c r="J60" s="40">
        <v>6904.28</v>
      </c>
      <c r="K60" s="40">
        <v>6932.28</v>
      </c>
      <c r="L60" s="40">
        <v>6791.11</v>
      </c>
      <c r="M60" s="41">
        <v>6877.01</v>
      </c>
    </row>
    <row r="61" spans="9:13">
      <c r="I61" s="39">
        <v>38862</v>
      </c>
      <c r="J61" s="40">
        <v>6892.27</v>
      </c>
      <c r="K61" s="40">
        <v>6914.45</v>
      </c>
      <c r="L61" s="40">
        <v>6842.92</v>
      </c>
      <c r="M61" s="41">
        <v>6861.65</v>
      </c>
    </row>
    <row r="62" spans="9:13">
      <c r="I62" s="39">
        <v>38863</v>
      </c>
      <c r="J62" s="40">
        <v>6951.76</v>
      </c>
      <c r="K62" s="40">
        <v>6976.33</v>
      </c>
      <c r="L62" s="40">
        <v>6856.55</v>
      </c>
      <c r="M62" s="41">
        <v>6879.51</v>
      </c>
    </row>
    <row r="63" spans="9:13">
      <c r="I63" s="39">
        <v>38866</v>
      </c>
      <c r="J63" s="40">
        <v>6913.1</v>
      </c>
      <c r="K63" s="40">
        <v>6919.96</v>
      </c>
      <c r="L63" s="40">
        <v>6864.76</v>
      </c>
      <c r="M63" s="41">
        <v>6878.88</v>
      </c>
    </row>
    <row r="64" spans="9:13">
      <c r="I64" s="39">
        <v>38867</v>
      </c>
      <c r="J64" s="40">
        <v>6910.3</v>
      </c>
      <c r="K64" s="40">
        <v>6912.95</v>
      </c>
      <c r="L64" s="40">
        <v>6829.4</v>
      </c>
      <c r="M64" s="41">
        <v>6846.95</v>
      </c>
    </row>
    <row r="65" spans="9:13" ht="16.8" thickBot="1">
      <c r="I65" s="33">
        <v>38869</v>
      </c>
      <c r="J65" s="34">
        <v>6874.66</v>
      </c>
      <c r="K65" s="34">
        <v>6922.34</v>
      </c>
      <c r="L65" s="34">
        <v>6868.42</v>
      </c>
      <c r="M65" s="35">
        <v>6872.84</v>
      </c>
    </row>
    <row r="66" spans="9:13">
      <c r="I66" s="36">
        <v>38870</v>
      </c>
      <c r="J66" s="37">
        <v>6951.42</v>
      </c>
      <c r="K66" s="37">
        <v>6967.09</v>
      </c>
      <c r="L66" s="37">
        <v>6885.39</v>
      </c>
      <c r="M66" s="38">
        <v>6959.64</v>
      </c>
    </row>
    <row r="67" spans="9:13">
      <c r="I67" s="39">
        <v>38873</v>
      </c>
      <c r="J67" s="40">
        <v>6956.77</v>
      </c>
      <c r="K67" s="40">
        <v>6967.38</v>
      </c>
      <c r="L67" s="40">
        <v>6700.47</v>
      </c>
      <c r="M67" s="41">
        <v>6715.27</v>
      </c>
    </row>
    <row r="68" spans="9:13">
      <c r="I68" s="39">
        <v>38874</v>
      </c>
      <c r="J68" s="40">
        <v>6684.58</v>
      </c>
      <c r="K68" s="40">
        <v>6738.78</v>
      </c>
      <c r="L68" s="40">
        <v>6621.17</v>
      </c>
      <c r="M68" s="41">
        <v>6730.27</v>
      </c>
    </row>
    <row r="69" spans="9:13">
      <c r="I69" s="39">
        <v>38875</v>
      </c>
      <c r="J69" s="40">
        <v>6691.5</v>
      </c>
      <c r="K69" s="40">
        <v>6699.54</v>
      </c>
      <c r="L69" s="40">
        <v>6612.74</v>
      </c>
      <c r="M69" s="41">
        <v>6612.74</v>
      </c>
    </row>
    <row r="70" spans="9:13">
      <c r="I70" s="39">
        <v>38876</v>
      </c>
      <c r="J70" s="40">
        <v>6562.1</v>
      </c>
      <c r="K70" s="40">
        <v>6564.1</v>
      </c>
      <c r="L70" s="40">
        <v>6331.81</v>
      </c>
      <c r="M70" s="41">
        <v>6331.81</v>
      </c>
    </row>
    <row r="71" spans="9:13">
      <c r="I71" s="39">
        <v>38877</v>
      </c>
      <c r="J71" s="40">
        <v>6389.98</v>
      </c>
      <c r="K71" s="40">
        <v>6451.17</v>
      </c>
      <c r="L71" s="40">
        <v>6268.92</v>
      </c>
      <c r="M71" s="41">
        <v>6444.63</v>
      </c>
    </row>
    <row r="72" spans="9:13">
      <c r="I72" s="39">
        <v>38880</v>
      </c>
      <c r="J72" s="40">
        <v>6384.32</v>
      </c>
      <c r="K72" s="40">
        <v>6443.21</v>
      </c>
      <c r="L72" s="40">
        <v>6339.24</v>
      </c>
      <c r="M72" s="41">
        <v>6442.9</v>
      </c>
    </row>
    <row r="73" spans="9:13">
      <c r="I73" s="39">
        <v>38881</v>
      </c>
      <c r="J73" s="40">
        <v>6349.09</v>
      </c>
      <c r="K73" s="40">
        <v>6401.55</v>
      </c>
      <c r="L73" s="40">
        <v>6328.38</v>
      </c>
      <c r="M73" s="41">
        <v>6337.21</v>
      </c>
    </row>
    <row r="74" spans="9:13">
      <c r="I74" s="39">
        <v>38882</v>
      </c>
      <c r="J74" s="40">
        <v>6343.66</v>
      </c>
      <c r="K74" s="40">
        <v>6494.92</v>
      </c>
      <c r="L74" s="40">
        <v>6340.28</v>
      </c>
      <c r="M74" s="41">
        <v>6469.01</v>
      </c>
    </row>
    <row r="75" spans="9:13">
      <c r="I75" s="39">
        <v>38883</v>
      </c>
      <c r="J75" s="40">
        <v>6531.81</v>
      </c>
      <c r="K75" s="40">
        <v>6535.13</v>
      </c>
      <c r="L75" s="40">
        <v>6418.77</v>
      </c>
      <c r="M75" s="41">
        <v>6426.39</v>
      </c>
    </row>
    <row r="76" spans="9:13">
      <c r="I76" s="39">
        <v>38884</v>
      </c>
      <c r="J76" s="40">
        <v>6589.7</v>
      </c>
      <c r="K76" s="40">
        <v>6629.33</v>
      </c>
      <c r="L76" s="40">
        <v>6550.13</v>
      </c>
      <c r="M76" s="41">
        <v>6575.77</v>
      </c>
    </row>
    <row r="77" spans="9:13">
      <c r="I77" s="39">
        <v>38887</v>
      </c>
      <c r="J77" s="40">
        <v>6576.55</v>
      </c>
      <c r="K77" s="40">
        <v>6603.98</v>
      </c>
      <c r="L77" s="40">
        <v>6541.33</v>
      </c>
      <c r="M77" s="41">
        <v>6583.04</v>
      </c>
    </row>
    <row r="78" spans="9:13">
      <c r="I78" s="39">
        <v>38888</v>
      </c>
      <c r="J78" s="40">
        <v>6536.11</v>
      </c>
      <c r="K78" s="40">
        <v>6552.17</v>
      </c>
      <c r="L78" s="40">
        <v>6324.69</v>
      </c>
      <c r="M78" s="41">
        <v>6363.55</v>
      </c>
    </row>
    <row r="79" spans="9:13">
      <c r="I79" s="39">
        <v>38889</v>
      </c>
      <c r="J79" s="40">
        <v>6354.43</v>
      </c>
      <c r="K79" s="40">
        <v>6399.22</v>
      </c>
      <c r="L79" s="40">
        <v>6290.63</v>
      </c>
      <c r="M79" s="41">
        <v>6299.59</v>
      </c>
    </row>
    <row r="80" spans="9:13">
      <c r="I80" s="39">
        <v>38890</v>
      </c>
      <c r="J80" s="40">
        <v>6427.71</v>
      </c>
      <c r="K80" s="40">
        <v>6487.91</v>
      </c>
      <c r="L80" s="40">
        <v>6397.13</v>
      </c>
      <c r="M80" s="41">
        <v>6485.15</v>
      </c>
    </row>
    <row r="81" spans="9:13">
      <c r="I81" s="39">
        <v>38891</v>
      </c>
      <c r="J81" s="40">
        <v>6432.46</v>
      </c>
      <c r="K81" s="40">
        <v>6462.91</v>
      </c>
      <c r="L81" s="40">
        <v>6362.23</v>
      </c>
      <c r="M81" s="41">
        <v>6452.31</v>
      </c>
    </row>
    <row r="82" spans="9:13">
      <c r="I82" s="39">
        <v>38894</v>
      </c>
      <c r="J82" s="40">
        <v>6464.4</v>
      </c>
      <c r="K82" s="40">
        <v>6548.94</v>
      </c>
      <c r="L82" s="40">
        <v>6448.51</v>
      </c>
      <c r="M82" s="41">
        <v>6523.68</v>
      </c>
    </row>
    <row r="83" spans="9:13">
      <c r="I83" s="39">
        <v>38895</v>
      </c>
      <c r="J83" s="40">
        <v>6520.77</v>
      </c>
      <c r="K83" s="40">
        <v>6622.81</v>
      </c>
      <c r="L83" s="40">
        <v>6513.03</v>
      </c>
      <c r="M83" s="41">
        <v>6572.39</v>
      </c>
    </row>
    <row r="84" spans="9:13">
      <c r="I84" s="39">
        <v>38896</v>
      </c>
      <c r="J84" s="40">
        <v>6500.38</v>
      </c>
      <c r="K84" s="40">
        <v>6540.93</v>
      </c>
      <c r="L84" s="40">
        <v>6481.65</v>
      </c>
      <c r="M84" s="41">
        <v>6540.93</v>
      </c>
    </row>
    <row r="85" spans="9:13">
      <c r="I85" s="39">
        <v>38897</v>
      </c>
      <c r="J85" s="40">
        <v>6578.58</v>
      </c>
      <c r="K85" s="40">
        <v>6623.39</v>
      </c>
      <c r="L85" s="40">
        <v>6574.4</v>
      </c>
      <c r="M85" s="41">
        <v>6607.39</v>
      </c>
    </row>
    <row r="86" spans="9:13">
      <c r="I86" s="39">
        <v>38898</v>
      </c>
      <c r="J86" s="40">
        <v>6731.07</v>
      </c>
      <c r="K86" s="40">
        <v>6731.07</v>
      </c>
      <c r="L86" s="40">
        <v>6682.38</v>
      </c>
      <c r="M86" s="41">
        <v>6704.41</v>
      </c>
    </row>
    <row r="87" spans="9:13">
      <c r="I87" s="39">
        <v>38901</v>
      </c>
      <c r="J87" s="40">
        <v>6727.23</v>
      </c>
      <c r="K87" s="40">
        <v>6735.34</v>
      </c>
      <c r="L87" s="40">
        <v>6705.25</v>
      </c>
      <c r="M87" s="41">
        <v>6718.5</v>
      </c>
    </row>
    <row r="88" spans="9:13" ht="16.8" thickBot="1">
      <c r="I88" s="33">
        <v>38902</v>
      </c>
      <c r="J88" s="34">
        <v>6748.47</v>
      </c>
      <c r="K88" s="34">
        <v>6789.55</v>
      </c>
      <c r="L88" s="34">
        <v>6722.39</v>
      </c>
      <c r="M88" s="35">
        <v>6734.51</v>
      </c>
    </row>
    <row r="89" spans="9:13">
      <c r="I89" s="36">
        <v>38903</v>
      </c>
      <c r="J89" s="37">
        <v>6709.21</v>
      </c>
      <c r="K89" s="37">
        <v>6741.52</v>
      </c>
      <c r="L89" s="37">
        <v>6651.55</v>
      </c>
      <c r="M89" s="38">
        <v>6659.96</v>
      </c>
    </row>
    <row r="90" spans="9:13">
      <c r="I90" s="39">
        <v>38904</v>
      </c>
      <c r="J90" s="40">
        <v>6630.04</v>
      </c>
      <c r="K90" s="40">
        <v>6659.07</v>
      </c>
      <c r="L90" s="40">
        <v>6608.49</v>
      </c>
      <c r="M90" s="41">
        <v>6659.07</v>
      </c>
    </row>
    <row r="91" spans="9:13">
      <c r="I91" s="39">
        <v>38905</v>
      </c>
      <c r="J91" s="40">
        <v>6651.02</v>
      </c>
      <c r="K91" s="40">
        <v>6671.74</v>
      </c>
      <c r="L91" s="40">
        <v>6628.46</v>
      </c>
      <c r="M91" s="41">
        <v>6660.61</v>
      </c>
    </row>
    <row r="92" spans="9:13">
      <c r="I92" s="39">
        <v>38908</v>
      </c>
      <c r="J92" s="40">
        <v>6609.86</v>
      </c>
      <c r="K92" s="40">
        <v>6694.75</v>
      </c>
      <c r="L92" s="40">
        <v>6588.55</v>
      </c>
      <c r="M92" s="41">
        <v>6682.46</v>
      </c>
    </row>
    <row r="93" spans="9:13">
      <c r="I93" s="39">
        <v>38909</v>
      </c>
      <c r="J93" s="40">
        <v>6672.32</v>
      </c>
      <c r="K93" s="40">
        <v>6702.64</v>
      </c>
      <c r="L93" s="40">
        <v>6639.13</v>
      </c>
      <c r="M93" s="41">
        <v>6639.13</v>
      </c>
    </row>
    <row r="94" spans="9:13">
      <c r="I94" s="39">
        <v>38910</v>
      </c>
      <c r="J94" s="40">
        <v>6681.9</v>
      </c>
      <c r="K94" s="40">
        <v>6725.42</v>
      </c>
      <c r="L94" s="40">
        <v>6612.34</v>
      </c>
      <c r="M94" s="41">
        <v>6634.09</v>
      </c>
    </row>
    <row r="95" spans="9:13">
      <c r="I95" s="39">
        <v>38911</v>
      </c>
      <c r="J95" s="40">
        <v>6591.56</v>
      </c>
      <c r="K95" s="40">
        <v>6624.04</v>
      </c>
      <c r="L95" s="40">
        <v>6562.54</v>
      </c>
      <c r="M95" s="41">
        <v>6567.6</v>
      </c>
    </row>
    <row r="96" spans="9:13">
      <c r="I96" s="39">
        <v>38912</v>
      </c>
      <c r="J96" s="40">
        <v>6472.29</v>
      </c>
      <c r="K96" s="40">
        <v>6489.65</v>
      </c>
      <c r="L96" s="40">
        <v>6413.92</v>
      </c>
      <c r="M96" s="41">
        <v>6428.03</v>
      </c>
    </row>
    <row r="97" spans="9:13">
      <c r="I97" s="39">
        <v>38915</v>
      </c>
      <c r="J97" s="40">
        <v>6402.77</v>
      </c>
      <c r="K97" s="40">
        <v>6416.41</v>
      </c>
      <c r="L97" s="40">
        <v>6232.49</v>
      </c>
      <c r="M97" s="41">
        <v>6257.8</v>
      </c>
    </row>
    <row r="98" spans="9:13">
      <c r="I98" s="39">
        <v>38916</v>
      </c>
      <c r="J98" s="40">
        <v>6257.45</v>
      </c>
      <c r="K98" s="40">
        <v>6293.12</v>
      </c>
      <c r="L98" s="40">
        <v>6244.15</v>
      </c>
      <c r="M98" s="41">
        <v>6285.31</v>
      </c>
    </row>
    <row r="99" spans="9:13">
      <c r="I99" s="39">
        <v>38917</v>
      </c>
      <c r="J99" s="40">
        <v>6317.58</v>
      </c>
      <c r="K99" s="40">
        <v>6359.82</v>
      </c>
      <c r="L99" s="40">
        <v>6277.24</v>
      </c>
      <c r="M99" s="41">
        <v>6277.24</v>
      </c>
    </row>
    <row r="100" spans="9:13">
      <c r="I100" s="39">
        <v>38918</v>
      </c>
      <c r="J100" s="40">
        <v>6423.61</v>
      </c>
      <c r="K100" s="40">
        <v>6446.29</v>
      </c>
      <c r="L100" s="40">
        <v>6393.89</v>
      </c>
      <c r="M100" s="41">
        <v>6443.74</v>
      </c>
    </row>
    <row r="101" spans="9:13">
      <c r="I101" s="39">
        <v>38919</v>
      </c>
      <c r="J101" s="40">
        <v>6396.7</v>
      </c>
      <c r="K101" s="40">
        <v>6423.52</v>
      </c>
      <c r="L101" s="40">
        <v>6373.59</v>
      </c>
      <c r="M101" s="41">
        <v>6420.01</v>
      </c>
    </row>
    <row r="102" spans="9:13">
      <c r="I102" s="39">
        <v>38922</v>
      </c>
      <c r="J102" s="40">
        <v>6316.83</v>
      </c>
      <c r="K102" s="40">
        <v>6363.68</v>
      </c>
      <c r="L102" s="40">
        <v>6308.72</v>
      </c>
      <c r="M102" s="41">
        <v>6359.63</v>
      </c>
    </row>
    <row r="103" spans="9:13">
      <c r="I103" s="39">
        <v>38923</v>
      </c>
      <c r="J103" s="40">
        <v>6433.32</v>
      </c>
      <c r="K103" s="40">
        <v>6435.83</v>
      </c>
      <c r="L103" s="40">
        <v>6390.99</v>
      </c>
      <c r="M103" s="41">
        <v>6390.99</v>
      </c>
    </row>
    <row r="104" spans="9:13">
      <c r="I104" s="39">
        <v>38924</v>
      </c>
      <c r="J104" s="40">
        <v>6389.49</v>
      </c>
      <c r="K104" s="40">
        <v>6406.66</v>
      </c>
      <c r="L104" s="40">
        <v>6360.11</v>
      </c>
      <c r="M104" s="41">
        <v>6376.39</v>
      </c>
    </row>
    <row r="105" spans="9:13">
      <c r="I105" s="39">
        <v>38925</v>
      </c>
      <c r="J105" s="40">
        <v>6379.4</v>
      </c>
      <c r="K105" s="40">
        <v>6461.92</v>
      </c>
      <c r="L105" s="40">
        <v>6373.11</v>
      </c>
      <c r="M105" s="41">
        <v>6459.25</v>
      </c>
    </row>
    <row r="106" spans="9:13">
      <c r="I106" s="39">
        <v>38926</v>
      </c>
      <c r="J106" s="40">
        <v>6450.04</v>
      </c>
      <c r="K106" s="40">
        <v>6490.36</v>
      </c>
      <c r="L106" s="40">
        <v>6448.37</v>
      </c>
      <c r="M106" s="41">
        <v>6480.07</v>
      </c>
    </row>
    <row r="107" spans="9:13">
      <c r="I107" s="39">
        <v>38929</v>
      </c>
      <c r="J107" s="40">
        <v>6528.23</v>
      </c>
      <c r="K107" s="40">
        <v>6531.11</v>
      </c>
      <c r="L107" s="40">
        <v>6428.26</v>
      </c>
      <c r="M107" s="41">
        <v>6454.58</v>
      </c>
    </row>
    <row r="108" spans="9:13">
      <c r="I108" s="39">
        <v>38930</v>
      </c>
      <c r="J108" s="40">
        <v>6464.59</v>
      </c>
      <c r="K108" s="40">
        <v>6478.34</v>
      </c>
      <c r="L108" s="40">
        <v>6435.93</v>
      </c>
      <c r="M108" s="41">
        <v>6441.46</v>
      </c>
    </row>
    <row r="109" spans="9:13" ht="16.8" thickBot="1">
      <c r="I109" s="33">
        <v>38931</v>
      </c>
      <c r="J109" s="34">
        <v>6426.23</v>
      </c>
      <c r="K109" s="34">
        <v>6488.68</v>
      </c>
      <c r="L109" s="34">
        <v>6421.78</v>
      </c>
      <c r="M109" s="35">
        <v>6471.42</v>
      </c>
    </row>
    <row r="110" spans="9:13">
      <c r="I110" s="36">
        <v>38932</v>
      </c>
      <c r="J110" s="37">
        <v>6496.01</v>
      </c>
      <c r="K110" s="37">
        <v>6514.9</v>
      </c>
      <c r="L110" s="37">
        <v>6460.03</v>
      </c>
      <c r="M110" s="38">
        <v>6462.32</v>
      </c>
    </row>
    <row r="111" spans="9:13">
      <c r="I111" s="39">
        <v>38933</v>
      </c>
      <c r="J111" s="40">
        <v>6483.07</v>
      </c>
      <c r="K111" s="40">
        <v>6491.67</v>
      </c>
      <c r="L111" s="40">
        <v>6421.55</v>
      </c>
      <c r="M111" s="41">
        <v>6442.61</v>
      </c>
    </row>
    <row r="112" spans="9:13">
      <c r="I112" s="39">
        <v>38936</v>
      </c>
      <c r="J112" s="40">
        <v>6425.99</v>
      </c>
      <c r="K112" s="40">
        <v>6450.06</v>
      </c>
      <c r="L112" s="40">
        <v>6405.09</v>
      </c>
      <c r="M112" s="41">
        <v>6416.61</v>
      </c>
    </row>
    <row r="113" spans="9:13">
      <c r="I113" s="39">
        <v>38937</v>
      </c>
      <c r="J113" s="40">
        <v>6442.68</v>
      </c>
      <c r="K113" s="40">
        <v>6502.14</v>
      </c>
      <c r="L113" s="40">
        <v>6441.16</v>
      </c>
      <c r="M113" s="41">
        <v>6502.14</v>
      </c>
    </row>
    <row r="114" spans="9:13">
      <c r="I114" s="39">
        <v>38938</v>
      </c>
      <c r="J114" s="40">
        <v>6493.89</v>
      </c>
      <c r="K114" s="40">
        <v>6574.49</v>
      </c>
      <c r="L114" s="40">
        <v>6488.59</v>
      </c>
      <c r="M114" s="41">
        <v>6573.22</v>
      </c>
    </row>
    <row r="115" spans="9:13">
      <c r="I115" s="39">
        <v>38939</v>
      </c>
      <c r="J115" s="40">
        <v>6555.28</v>
      </c>
      <c r="K115" s="40">
        <v>6606.28</v>
      </c>
      <c r="L115" s="40">
        <v>6555.28</v>
      </c>
      <c r="M115" s="41">
        <v>6578.61</v>
      </c>
    </row>
    <row r="116" spans="9:13">
      <c r="I116" s="39">
        <v>38940</v>
      </c>
      <c r="J116" s="40">
        <v>6612.48</v>
      </c>
      <c r="K116" s="40">
        <v>6617.23</v>
      </c>
      <c r="L116" s="40">
        <v>6559.27</v>
      </c>
      <c r="M116" s="41">
        <v>6571.1</v>
      </c>
    </row>
    <row r="117" spans="9:13">
      <c r="I117" s="39">
        <v>38943</v>
      </c>
      <c r="J117" s="40">
        <v>6588.47</v>
      </c>
      <c r="K117" s="40">
        <v>6634.73</v>
      </c>
      <c r="L117" s="40">
        <v>6587.36</v>
      </c>
      <c r="M117" s="41">
        <v>6611.9</v>
      </c>
    </row>
    <row r="118" spans="9:13">
      <c r="I118" s="39">
        <v>38944</v>
      </c>
      <c r="J118" s="40">
        <v>6628.5</v>
      </c>
      <c r="K118" s="40">
        <v>6628.5</v>
      </c>
      <c r="L118" s="40">
        <v>6595.35</v>
      </c>
      <c r="M118" s="41">
        <v>6615.13</v>
      </c>
    </row>
    <row r="119" spans="9:13">
      <c r="I119" s="39">
        <v>38945</v>
      </c>
      <c r="J119" s="40">
        <v>6686.23</v>
      </c>
      <c r="K119" s="40">
        <v>6699.83</v>
      </c>
      <c r="L119" s="40">
        <v>6663.07</v>
      </c>
      <c r="M119" s="41">
        <v>6696.63</v>
      </c>
    </row>
    <row r="120" spans="9:13">
      <c r="I120" s="39">
        <v>38946</v>
      </c>
      <c r="J120" s="40">
        <v>6752.99</v>
      </c>
      <c r="K120" s="40">
        <v>6761.79</v>
      </c>
      <c r="L120" s="40">
        <v>6722.58</v>
      </c>
      <c r="M120" s="41">
        <v>6733.46</v>
      </c>
    </row>
    <row r="121" spans="9:13">
      <c r="I121" s="39">
        <v>38947</v>
      </c>
      <c r="J121" s="40">
        <v>6761.4</v>
      </c>
      <c r="K121" s="40">
        <v>6761.4</v>
      </c>
      <c r="L121" s="40">
        <v>6719.75</v>
      </c>
      <c r="M121" s="41">
        <v>6721.08</v>
      </c>
    </row>
    <row r="122" spans="9:13">
      <c r="I122" s="39">
        <v>38950</v>
      </c>
      <c r="J122" s="40">
        <v>6715.72</v>
      </c>
      <c r="K122" s="40">
        <v>6715.72</v>
      </c>
      <c r="L122" s="40">
        <v>6498.18</v>
      </c>
      <c r="M122" s="41">
        <v>6505.92</v>
      </c>
    </row>
    <row r="123" spans="9:13">
      <c r="I123" s="39">
        <v>38951</v>
      </c>
      <c r="J123" s="40">
        <v>6524.72</v>
      </c>
      <c r="K123" s="40">
        <v>6590.2</v>
      </c>
      <c r="L123" s="40">
        <v>6517.28</v>
      </c>
      <c r="M123" s="41">
        <v>6590.2</v>
      </c>
    </row>
    <row r="124" spans="9:13">
      <c r="I124" s="39">
        <v>38952</v>
      </c>
      <c r="J124" s="40">
        <v>6584.66</v>
      </c>
      <c r="K124" s="40">
        <v>6587.46</v>
      </c>
      <c r="L124" s="40">
        <v>6454.71</v>
      </c>
      <c r="M124" s="41">
        <v>6556.33</v>
      </c>
    </row>
    <row r="125" spans="9:13">
      <c r="I125" s="39">
        <v>38953</v>
      </c>
      <c r="J125" s="40">
        <v>6540.03</v>
      </c>
      <c r="K125" s="40">
        <v>6570.62</v>
      </c>
      <c r="L125" s="40">
        <v>6525.36</v>
      </c>
      <c r="M125" s="41">
        <v>6550.64</v>
      </c>
    </row>
    <row r="126" spans="9:13">
      <c r="I126" s="39">
        <v>38954</v>
      </c>
      <c r="J126" s="40">
        <v>6594.82</v>
      </c>
      <c r="K126" s="40">
        <v>6600.94</v>
      </c>
      <c r="L126" s="40">
        <v>6526.22</v>
      </c>
      <c r="M126" s="41">
        <v>6526.22</v>
      </c>
    </row>
    <row r="127" spans="9:13">
      <c r="I127" s="39">
        <v>38957</v>
      </c>
      <c r="J127" s="40">
        <v>6515.08</v>
      </c>
      <c r="K127" s="40">
        <v>6515.08</v>
      </c>
      <c r="L127" s="40">
        <v>6422.38</v>
      </c>
      <c r="M127" s="41">
        <v>6444.76</v>
      </c>
    </row>
    <row r="128" spans="9:13">
      <c r="I128" s="39">
        <v>38958</v>
      </c>
      <c r="J128" s="40">
        <v>6485.98</v>
      </c>
      <c r="K128" s="40">
        <v>6500.89</v>
      </c>
      <c r="L128" s="40">
        <v>6460.67</v>
      </c>
      <c r="M128" s="41">
        <v>6479.91</v>
      </c>
    </row>
    <row r="129" spans="9:13">
      <c r="I129" s="39">
        <v>38959</v>
      </c>
      <c r="J129" s="40">
        <v>6523.68</v>
      </c>
      <c r="K129" s="40">
        <v>6602.81</v>
      </c>
      <c r="L129" s="40">
        <v>6523.68</v>
      </c>
      <c r="M129" s="41">
        <v>6587.12</v>
      </c>
    </row>
    <row r="130" spans="9:13">
      <c r="I130" s="39">
        <v>38960</v>
      </c>
      <c r="J130" s="40">
        <v>6647.67</v>
      </c>
      <c r="K130" s="40">
        <v>6667.62</v>
      </c>
      <c r="L130" s="40">
        <v>6611.77</v>
      </c>
      <c r="M130" s="41">
        <v>6611.77</v>
      </c>
    </row>
    <row r="131" spans="9:13" ht="16.8" thickBot="1">
      <c r="I131" s="33">
        <v>38961</v>
      </c>
      <c r="J131" s="34">
        <v>6631.83</v>
      </c>
      <c r="K131" s="34">
        <v>6658.13</v>
      </c>
      <c r="L131" s="34">
        <v>6625.23</v>
      </c>
      <c r="M131" s="35">
        <v>6651.46</v>
      </c>
    </row>
    <row r="132" spans="9:13">
      <c r="I132" s="36">
        <v>38964</v>
      </c>
      <c r="J132" s="37">
        <v>6706.51</v>
      </c>
      <c r="K132" s="37">
        <v>6761.65</v>
      </c>
      <c r="L132" s="37">
        <v>6706.51</v>
      </c>
      <c r="M132" s="38">
        <v>6750.78</v>
      </c>
    </row>
    <row r="133" spans="9:13">
      <c r="I133" s="39">
        <v>38965</v>
      </c>
      <c r="J133" s="40">
        <v>6764.95</v>
      </c>
      <c r="K133" s="40">
        <v>6766.81</v>
      </c>
      <c r="L133" s="40">
        <v>6725.58</v>
      </c>
      <c r="M133" s="41">
        <v>6734.73</v>
      </c>
    </row>
    <row r="134" spans="9:13">
      <c r="I134" s="39">
        <v>38966</v>
      </c>
      <c r="J134" s="40">
        <v>6712.8</v>
      </c>
      <c r="K134" s="40">
        <v>6747.98</v>
      </c>
      <c r="L134" s="40">
        <v>6661.56</v>
      </c>
      <c r="M134" s="41">
        <v>6688.4</v>
      </c>
    </row>
    <row r="135" spans="9:13">
      <c r="I135" s="39">
        <v>38967</v>
      </c>
      <c r="J135" s="40">
        <v>6638.79</v>
      </c>
      <c r="K135" s="40">
        <v>6689.2</v>
      </c>
      <c r="L135" s="40">
        <v>6630.25</v>
      </c>
      <c r="M135" s="41">
        <v>6685.23</v>
      </c>
    </row>
    <row r="136" spans="9:13">
      <c r="I136" s="39">
        <v>38968</v>
      </c>
      <c r="J136" s="40">
        <v>6664.11</v>
      </c>
      <c r="K136" s="40">
        <v>6718.83</v>
      </c>
      <c r="L136" s="40">
        <v>6654.77</v>
      </c>
      <c r="M136" s="41">
        <v>6693.11</v>
      </c>
    </row>
    <row r="137" spans="9:13">
      <c r="I137" s="39">
        <v>38971</v>
      </c>
      <c r="J137" s="40">
        <v>6714.36</v>
      </c>
      <c r="K137" s="40">
        <v>6802.84</v>
      </c>
      <c r="L137" s="40">
        <v>6674.55</v>
      </c>
      <c r="M137" s="41">
        <v>6693.88</v>
      </c>
    </row>
    <row r="138" spans="9:13">
      <c r="I138" s="39">
        <v>38972</v>
      </c>
      <c r="J138" s="40">
        <v>6698.38</v>
      </c>
      <c r="K138" s="40">
        <v>6698.38</v>
      </c>
      <c r="L138" s="40">
        <v>6620.71</v>
      </c>
      <c r="M138" s="41">
        <v>6625.73</v>
      </c>
    </row>
    <row r="139" spans="9:13">
      <c r="I139" s="39">
        <v>38973</v>
      </c>
      <c r="J139" s="40">
        <v>6687.71</v>
      </c>
      <c r="K139" s="40">
        <v>6690.29</v>
      </c>
      <c r="L139" s="40">
        <v>6631.97</v>
      </c>
      <c r="M139" s="41">
        <v>6664.87</v>
      </c>
    </row>
    <row r="140" spans="9:13">
      <c r="I140" s="39">
        <v>38974</v>
      </c>
      <c r="J140" s="40">
        <v>6687.57</v>
      </c>
      <c r="K140" s="40">
        <v>6691.51</v>
      </c>
      <c r="L140" s="40">
        <v>6550.03</v>
      </c>
      <c r="M140" s="41">
        <v>6598.87</v>
      </c>
    </row>
    <row r="141" spans="9:13">
      <c r="I141" s="39">
        <v>38975</v>
      </c>
      <c r="J141" s="40">
        <v>6585.03</v>
      </c>
      <c r="K141" s="40">
        <v>6681.09</v>
      </c>
      <c r="L141" s="40">
        <v>6575.87</v>
      </c>
      <c r="M141" s="41">
        <v>6681.09</v>
      </c>
    </row>
    <row r="142" spans="9:13">
      <c r="I142" s="39">
        <v>38978</v>
      </c>
      <c r="J142" s="40">
        <v>6784.77</v>
      </c>
      <c r="K142" s="40">
        <v>6886.3</v>
      </c>
      <c r="L142" s="40">
        <v>6775.12</v>
      </c>
      <c r="M142" s="41">
        <v>6882.48</v>
      </c>
    </row>
    <row r="143" spans="9:13">
      <c r="I143" s="39">
        <v>38979</v>
      </c>
      <c r="J143" s="40">
        <v>6897.59</v>
      </c>
      <c r="K143" s="40">
        <v>6915.08</v>
      </c>
      <c r="L143" s="40">
        <v>6858.85</v>
      </c>
      <c r="M143" s="41">
        <v>6881.87</v>
      </c>
    </row>
    <row r="144" spans="9:13">
      <c r="I144" s="39">
        <v>38980</v>
      </c>
      <c r="J144" s="40">
        <v>6850.4</v>
      </c>
      <c r="K144" s="40">
        <v>6890.63</v>
      </c>
      <c r="L144" s="40">
        <v>6839.69</v>
      </c>
      <c r="M144" s="41">
        <v>6877.77</v>
      </c>
    </row>
    <row r="145" spans="9:13">
      <c r="I145" s="39">
        <v>38981</v>
      </c>
      <c r="J145" s="40">
        <v>6924.37</v>
      </c>
      <c r="K145" s="40">
        <v>6938.93</v>
      </c>
      <c r="L145" s="40">
        <v>6862.28</v>
      </c>
      <c r="M145" s="41">
        <v>6889.89</v>
      </c>
    </row>
    <row r="146" spans="9:13">
      <c r="I146" s="39">
        <v>38982</v>
      </c>
      <c r="J146" s="40">
        <v>6872.26</v>
      </c>
      <c r="K146" s="40">
        <v>6890.9</v>
      </c>
      <c r="L146" s="40">
        <v>6854.02</v>
      </c>
      <c r="M146" s="41">
        <v>6885.6</v>
      </c>
    </row>
    <row r="147" spans="9:13">
      <c r="I147" s="39">
        <v>38985</v>
      </c>
      <c r="J147" s="40">
        <v>6879.68</v>
      </c>
      <c r="K147" s="40">
        <v>6921.36</v>
      </c>
      <c r="L147" s="40">
        <v>6844.33</v>
      </c>
      <c r="M147" s="41">
        <v>6911.21</v>
      </c>
    </row>
    <row r="148" spans="9:13">
      <c r="I148" s="39">
        <v>38986</v>
      </c>
      <c r="J148" s="40">
        <v>6945.04</v>
      </c>
      <c r="K148" s="40">
        <v>6958.79</v>
      </c>
      <c r="L148" s="40">
        <v>6899.37</v>
      </c>
      <c r="M148" s="41">
        <v>6901.75</v>
      </c>
    </row>
    <row r="149" spans="9:13">
      <c r="I149" s="39">
        <v>38987</v>
      </c>
      <c r="J149" s="40">
        <v>6957.08</v>
      </c>
      <c r="K149" s="40">
        <v>6961.71</v>
      </c>
      <c r="L149" s="40">
        <v>6922.99</v>
      </c>
      <c r="M149" s="41">
        <v>6946.27</v>
      </c>
    </row>
    <row r="150" spans="9:13">
      <c r="I150" s="39">
        <v>38988</v>
      </c>
      <c r="J150" s="40">
        <v>6955.6</v>
      </c>
      <c r="K150" s="40">
        <v>6961.92</v>
      </c>
      <c r="L150" s="40">
        <v>6858.03</v>
      </c>
      <c r="M150" s="41">
        <v>6885.12</v>
      </c>
    </row>
    <row r="151" spans="9:13">
      <c r="I151" s="39">
        <v>38989</v>
      </c>
      <c r="J151" s="40">
        <v>6887.39</v>
      </c>
      <c r="K151" s="40">
        <v>6903.72</v>
      </c>
      <c r="L151" s="40">
        <v>6860.52</v>
      </c>
      <c r="M151" s="41">
        <v>6883.05</v>
      </c>
    </row>
    <row r="152" spans="9:13" ht="16.8" thickBot="1">
      <c r="I152" s="33">
        <v>38992</v>
      </c>
      <c r="J152" s="34">
        <v>6907.43</v>
      </c>
      <c r="K152" s="34">
        <v>6961.78</v>
      </c>
      <c r="L152" s="34">
        <v>6907.43</v>
      </c>
      <c r="M152" s="35">
        <v>6960.95</v>
      </c>
    </row>
    <row r="153" spans="9:13">
      <c r="I153" s="36">
        <v>38993</v>
      </c>
      <c r="J153" s="37">
        <v>6942.07</v>
      </c>
      <c r="K153" s="37">
        <v>6976.62</v>
      </c>
      <c r="L153" s="37">
        <v>6935.8</v>
      </c>
      <c r="M153" s="38">
        <v>6956.88</v>
      </c>
    </row>
    <row r="154" spans="9:13">
      <c r="I154" s="39">
        <v>38994</v>
      </c>
      <c r="J154" s="40">
        <v>6967.77</v>
      </c>
      <c r="K154" s="40">
        <v>6980.67</v>
      </c>
      <c r="L154" s="40">
        <v>6874.98</v>
      </c>
      <c r="M154" s="41">
        <v>6874.98</v>
      </c>
    </row>
    <row r="155" spans="9:13">
      <c r="I155" s="39">
        <v>38995</v>
      </c>
      <c r="J155" s="40">
        <v>6955.74</v>
      </c>
      <c r="K155" s="40">
        <v>7004.42</v>
      </c>
      <c r="L155" s="40">
        <v>6926.73</v>
      </c>
      <c r="M155" s="41">
        <v>6997.24</v>
      </c>
    </row>
    <row r="156" spans="9:13">
      <c r="I156" s="39">
        <v>39001</v>
      </c>
      <c r="J156" s="40">
        <v>6984.45</v>
      </c>
      <c r="K156" s="40">
        <v>7022.49</v>
      </c>
      <c r="L156" s="40">
        <v>6984.45</v>
      </c>
      <c r="M156" s="41">
        <v>7006.67</v>
      </c>
    </row>
    <row r="157" spans="9:13">
      <c r="I157" s="39">
        <v>39002</v>
      </c>
      <c r="J157" s="40">
        <v>7032.76</v>
      </c>
      <c r="K157" s="40">
        <v>7039.93</v>
      </c>
      <c r="L157" s="40">
        <v>6983.46</v>
      </c>
      <c r="M157" s="41">
        <v>6984.58</v>
      </c>
    </row>
    <row r="158" spans="9:13">
      <c r="I158" s="39">
        <v>39003</v>
      </c>
      <c r="J158" s="40">
        <v>7060.19</v>
      </c>
      <c r="K158" s="40">
        <v>7096.51</v>
      </c>
      <c r="L158" s="40">
        <v>7046.65</v>
      </c>
      <c r="M158" s="41">
        <v>7068.8</v>
      </c>
    </row>
    <row r="159" spans="9:13">
      <c r="I159" s="39">
        <v>39004</v>
      </c>
      <c r="J159" s="40">
        <v>7084.92</v>
      </c>
      <c r="K159" s="40">
        <v>7099.43</v>
      </c>
      <c r="L159" s="40">
        <v>7048.64</v>
      </c>
      <c r="M159" s="41">
        <v>7076.85</v>
      </c>
    </row>
    <row r="160" spans="9:13">
      <c r="I160" s="39">
        <v>39006</v>
      </c>
      <c r="J160" s="40">
        <v>7102.97</v>
      </c>
      <c r="K160" s="40">
        <v>7159.85</v>
      </c>
      <c r="L160" s="40">
        <v>7099.11</v>
      </c>
      <c r="M160" s="41">
        <v>7151.42</v>
      </c>
    </row>
    <row r="161" spans="9:13">
      <c r="I161" s="39">
        <v>39007</v>
      </c>
      <c r="J161" s="40">
        <v>7133.85</v>
      </c>
      <c r="K161" s="40">
        <v>7133.85</v>
      </c>
      <c r="L161" s="40">
        <v>7070.3</v>
      </c>
      <c r="M161" s="41">
        <v>7075.13</v>
      </c>
    </row>
    <row r="162" spans="9:13">
      <c r="I162" s="39">
        <v>39008</v>
      </c>
      <c r="J162" s="40">
        <v>7021.96</v>
      </c>
      <c r="K162" s="40">
        <v>7035.45</v>
      </c>
      <c r="L162" s="40">
        <v>6980.07</v>
      </c>
      <c r="M162" s="41">
        <v>7017.6</v>
      </c>
    </row>
    <row r="163" spans="9:13">
      <c r="I163" s="39">
        <v>39009</v>
      </c>
      <c r="J163" s="40">
        <v>7000.68</v>
      </c>
      <c r="K163" s="40">
        <v>7045.99</v>
      </c>
      <c r="L163" s="40">
        <v>6986.85</v>
      </c>
      <c r="M163" s="41">
        <v>6995.83</v>
      </c>
    </row>
    <row r="164" spans="9:13">
      <c r="I164" s="39">
        <v>39010</v>
      </c>
      <c r="J164" s="40">
        <v>7029.65</v>
      </c>
      <c r="K164" s="40">
        <v>7048.09</v>
      </c>
      <c r="L164" s="40">
        <v>7021.34</v>
      </c>
      <c r="M164" s="41">
        <v>7039.37</v>
      </c>
    </row>
    <row r="165" spans="9:13">
      <c r="I165" s="39">
        <v>39013</v>
      </c>
      <c r="J165" s="40">
        <v>7041.7</v>
      </c>
      <c r="K165" s="40">
        <v>7043.48</v>
      </c>
      <c r="L165" s="40">
        <v>7008.13</v>
      </c>
      <c r="M165" s="41">
        <v>7040.26</v>
      </c>
    </row>
    <row r="166" spans="9:13">
      <c r="I166" s="39">
        <v>39014</v>
      </c>
      <c r="J166" s="40">
        <v>7075.81</v>
      </c>
      <c r="K166" s="40">
        <v>7120.24</v>
      </c>
      <c r="L166" s="40">
        <v>7070.17</v>
      </c>
      <c r="M166" s="41">
        <v>7097.42</v>
      </c>
    </row>
    <row r="167" spans="9:13">
      <c r="I167" s="39">
        <v>39015</v>
      </c>
      <c r="J167" s="40">
        <v>7099.94</v>
      </c>
      <c r="K167" s="40">
        <v>7110.93</v>
      </c>
      <c r="L167" s="40">
        <v>7059.89</v>
      </c>
      <c r="M167" s="41">
        <v>7059.89</v>
      </c>
    </row>
    <row r="168" spans="9:13">
      <c r="I168" s="39">
        <v>39016</v>
      </c>
      <c r="J168" s="40">
        <v>7083.15</v>
      </c>
      <c r="K168" s="40">
        <v>7119.55</v>
      </c>
      <c r="L168" s="40">
        <v>7080.84</v>
      </c>
      <c r="M168" s="41">
        <v>7080.84</v>
      </c>
    </row>
    <row r="169" spans="9:13">
      <c r="I169" s="39">
        <v>39017</v>
      </c>
      <c r="J169" s="40">
        <v>7112.54</v>
      </c>
      <c r="K169" s="40">
        <v>7132.29</v>
      </c>
      <c r="L169" s="40">
        <v>7082.68</v>
      </c>
      <c r="M169" s="41">
        <v>7086.74</v>
      </c>
    </row>
    <row r="170" spans="9:13">
      <c r="I170" s="39">
        <v>39020</v>
      </c>
      <c r="J170" s="40">
        <v>7050.05</v>
      </c>
      <c r="K170" s="40">
        <v>7050.05</v>
      </c>
      <c r="L170" s="40">
        <v>6995.1</v>
      </c>
      <c r="M170" s="41">
        <v>6995.2</v>
      </c>
    </row>
    <row r="171" spans="9:13" ht="16.8" thickBot="1">
      <c r="I171" s="33">
        <v>39021</v>
      </c>
      <c r="J171" s="34">
        <v>7020.35</v>
      </c>
      <c r="K171" s="34">
        <v>7025.21</v>
      </c>
      <c r="L171" s="34">
        <v>7004.15</v>
      </c>
      <c r="M171" s="35">
        <v>7021.32</v>
      </c>
    </row>
    <row r="172" spans="9:13">
      <c r="I172" s="36">
        <v>39022</v>
      </c>
      <c r="J172" s="37">
        <v>7036.07</v>
      </c>
      <c r="K172" s="37">
        <v>7058.69</v>
      </c>
      <c r="L172" s="37">
        <v>7013.99</v>
      </c>
      <c r="M172" s="38">
        <v>7013.99</v>
      </c>
    </row>
    <row r="173" spans="9:13">
      <c r="I173" s="39">
        <v>39023</v>
      </c>
      <c r="J173" s="40">
        <v>7008.42</v>
      </c>
      <c r="K173" s="40">
        <v>7089.7</v>
      </c>
      <c r="L173" s="40">
        <v>7005.13</v>
      </c>
      <c r="M173" s="41">
        <v>7078.1</v>
      </c>
    </row>
    <row r="174" spans="9:13">
      <c r="I174" s="39">
        <v>39024</v>
      </c>
      <c r="J174" s="40">
        <v>7079.71</v>
      </c>
      <c r="K174" s="40">
        <v>7186.98</v>
      </c>
      <c r="L174" s="40">
        <v>7079.71</v>
      </c>
      <c r="M174" s="41">
        <v>7161.61</v>
      </c>
    </row>
    <row r="175" spans="9:13">
      <c r="I175" s="39">
        <v>39027</v>
      </c>
      <c r="J175" s="40">
        <v>7036.89</v>
      </c>
      <c r="K175" s="40">
        <v>7160.66</v>
      </c>
      <c r="L175" s="40">
        <v>7036.89</v>
      </c>
      <c r="M175" s="41">
        <v>7120.44</v>
      </c>
    </row>
    <row r="176" spans="9:13">
      <c r="I176" s="39">
        <v>39028</v>
      </c>
      <c r="J176" s="40">
        <v>7198.9</v>
      </c>
      <c r="K176" s="40">
        <v>7219.06</v>
      </c>
      <c r="L176" s="40">
        <v>7180.75</v>
      </c>
      <c r="M176" s="41">
        <v>7184.65</v>
      </c>
    </row>
    <row r="177" spans="9:13">
      <c r="I177" s="39">
        <v>39029</v>
      </c>
      <c r="J177" s="40">
        <v>7200.77</v>
      </c>
      <c r="K177" s="40">
        <v>7207.33</v>
      </c>
      <c r="L177" s="40">
        <v>7176.66</v>
      </c>
      <c r="M177" s="41">
        <v>7178.34</v>
      </c>
    </row>
    <row r="178" spans="9:13">
      <c r="I178" s="39">
        <v>39030</v>
      </c>
      <c r="J178" s="40">
        <v>7209.9</v>
      </c>
      <c r="K178" s="40">
        <v>7242.45</v>
      </c>
      <c r="L178" s="40">
        <v>7146.72</v>
      </c>
      <c r="M178" s="41">
        <v>7151.13</v>
      </c>
    </row>
    <row r="179" spans="9:13">
      <c r="I179" s="39">
        <v>39031</v>
      </c>
      <c r="J179" s="40">
        <v>7159.8</v>
      </c>
      <c r="K179" s="40">
        <v>7176.06</v>
      </c>
      <c r="L179" s="40">
        <v>7130.57</v>
      </c>
      <c r="M179" s="41">
        <v>7174.2</v>
      </c>
    </row>
    <row r="180" spans="9:13">
      <c r="I180" s="39">
        <v>39034</v>
      </c>
      <c r="J180" s="40">
        <v>7182.78</v>
      </c>
      <c r="K180" s="40">
        <v>7191.09</v>
      </c>
      <c r="L180" s="40">
        <v>7136.06</v>
      </c>
      <c r="M180" s="41">
        <v>7136.06</v>
      </c>
    </row>
    <row r="181" spans="9:13">
      <c r="I181" s="39">
        <v>39035</v>
      </c>
      <c r="J181" s="40">
        <v>7185.66</v>
      </c>
      <c r="K181" s="40">
        <v>7216.64</v>
      </c>
      <c r="L181" s="40">
        <v>7168.85</v>
      </c>
      <c r="M181" s="41">
        <v>7204.04</v>
      </c>
    </row>
    <row r="182" spans="9:13">
      <c r="I182" s="39">
        <v>39036</v>
      </c>
      <c r="J182" s="40">
        <v>7254.47</v>
      </c>
      <c r="K182" s="40">
        <v>7269.01</v>
      </c>
      <c r="L182" s="40">
        <v>7229.02</v>
      </c>
      <c r="M182" s="41">
        <v>7236.85</v>
      </c>
    </row>
    <row r="183" spans="9:13">
      <c r="I183" s="39">
        <v>39037</v>
      </c>
      <c r="J183" s="40">
        <v>7272.5</v>
      </c>
      <c r="K183" s="40">
        <v>7290.25</v>
      </c>
      <c r="L183" s="40">
        <v>7240.25</v>
      </c>
      <c r="M183" s="41">
        <v>7257.48</v>
      </c>
    </row>
    <row r="184" spans="9:13">
      <c r="I184" s="39">
        <v>39038</v>
      </c>
      <c r="J184" s="40">
        <v>7282.38</v>
      </c>
      <c r="K184" s="40">
        <v>7287.91</v>
      </c>
      <c r="L184" s="40">
        <v>7251.65</v>
      </c>
      <c r="M184" s="41">
        <v>7259.54</v>
      </c>
    </row>
    <row r="185" spans="9:13">
      <c r="I185" s="39">
        <v>39041</v>
      </c>
      <c r="J185" s="40">
        <v>7266.4</v>
      </c>
      <c r="K185" s="40">
        <v>7270.28</v>
      </c>
      <c r="L185" s="40">
        <v>7228.97</v>
      </c>
      <c r="M185" s="41">
        <v>7261.48</v>
      </c>
    </row>
    <row r="186" spans="9:13">
      <c r="I186" s="39">
        <v>39042</v>
      </c>
      <c r="J186" s="40">
        <v>7258.63</v>
      </c>
      <c r="K186" s="40">
        <v>7320.06</v>
      </c>
      <c r="L186" s="40">
        <v>7245.42</v>
      </c>
      <c r="M186" s="41">
        <v>7309.69</v>
      </c>
    </row>
    <row r="187" spans="9:13">
      <c r="I187" s="39">
        <v>39043</v>
      </c>
      <c r="J187" s="40">
        <v>7330.01</v>
      </c>
      <c r="K187" s="40">
        <v>7350.63</v>
      </c>
      <c r="L187" s="40">
        <v>7314.36</v>
      </c>
      <c r="M187" s="41">
        <v>7348.77</v>
      </c>
    </row>
    <row r="188" spans="9:13">
      <c r="I188" s="39">
        <v>39044</v>
      </c>
      <c r="J188" s="40">
        <v>7371.3</v>
      </c>
      <c r="K188" s="40">
        <v>7430.9</v>
      </c>
      <c r="L188" s="40">
        <v>7368.01</v>
      </c>
      <c r="M188" s="41">
        <v>7384.69</v>
      </c>
    </row>
    <row r="189" spans="9:13">
      <c r="I189" s="39">
        <v>39045</v>
      </c>
      <c r="J189" s="40">
        <v>7394.75</v>
      </c>
      <c r="K189" s="40">
        <v>7427.36</v>
      </c>
      <c r="L189" s="40">
        <v>7366.08</v>
      </c>
      <c r="M189" s="41">
        <v>7427.36</v>
      </c>
    </row>
    <row r="190" spans="9:13">
      <c r="I190" s="39">
        <v>39048</v>
      </c>
      <c r="J190" s="40">
        <v>7494.59</v>
      </c>
      <c r="K190" s="40">
        <v>7506.07</v>
      </c>
      <c r="L190" s="40">
        <v>7463.88</v>
      </c>
      <c r="M190" s="41">
        <v>7498.15</v>
      </c>
    </row>
    <row r="191" spans="9:13">
      <c r="I191" s="39">
        <v>39049</v>
      </c>
      <c r="J191" s="40">
        <v>7447.67</v>
      </c>
      <c r="K191" s="40">
        <v>7483.43</v>
      </c>
      <c r="L191" s="40">
        <v>7444.94</v>
      </c>
      <c r="M191" s="41">
        <v>7444.94</v>
      </c>
    </row>
    <row r="192" spans="9:13">
      <c r="I192" s="39">
        <v>39050</v>
      </c>
      <c r="J192" s="40">
        <v>7476.54</v>
      </c>
      <c r="K192" s="40">
        <v>7513.51</v>
      </c>
      <c r="L192" s="40">
        <v>7431.87</v>
      </c>
      <c r="M192" s="41">
        <v>7474.19</v>
      </c>
    </row>
    <row r="193" spans="9:13">
      <c r="I193" s="39">
        <v>39051</v>
      </c>
      <c r="J193" s="40">
        <v>7527.47</v>
      </c>
      <c r="K193" s="40">
        <v>7567.72</v>
      </c>
      <c r="L193" s="40">
        <v>7500.24</v>
      </c>
      <c r="M193" s="41">
        <v>7567.72</v>
      </c>
    </row>
    <row r="194" spans="9:13" ht="16.8" thickBot="1">
      <c r="I194" s="33">
        <v>39052</v>
      </c>
      <c r="J194" s="34">
        <v>7587.51</v>
      </c>
      <c r="K194" s="34">
        <v>7621.81</v>
      </c>
      <c r="L194" s="34">
        <v>7557.62</v>
      </c>
      <c r="M194" s="35">
        <v>7613.57</v>
      </c>
    </row>
    <row r="195" spans="9:13">
      <c r="I195" s="36">
        <v>39055</v>
      </c>
      <c r="J195" s="37">
        <v>7622.09</v>
      </c>
      <c r="K195" s="37">
        <v>7659.84</v>
      </c>
      <c r="L195" s="37">
        <v>7590.92</v>
      </c>
      <c r="M195" s="38">
        <v>7647.01</v>
      </c>
    </row>
    <row r="196" spans="9:13">
      <c r="I196" s="39">
        <v>39056</v>
      </c>
      <c r="J196" s="40">
        <v>7700.15</v>
      </c>
      <c r="K196" s="40">
        <v>7703.25</v>
      </c>
      <c r="L196" s="40">
        <v>7575.14</v>
      </c>
      <c r="M196" s="41">
        <v>7609.9</v>
      </c>
    </row>
    <row r="197" spans="9:13">
      <c r="I197" s="39">
        <v>39057</v>
      </c>
      <c r="J197" s="40">
        <v>7634.79</v>
      </c>
      <c r="K197" s="40">
        <v>7697.24</v>
      </c>
      <c r="L197" s="40">
        <v>7620.98</v>
      </c>
      <c r="M197" s="41">
        <v>7693.33</v>
      </c>
    </row>
    <row r="198" spans="9:13">
      <c r="I198" s="39">
        <v>39058</v>
      </c>
      <c r="J198" s="40">
        <v>7697.12</v>
      </c>
      <c r="K198" s="40">
        <v>7716.85</v>
      </c>
      <c r="L198" s="40">
        <v>7669.22</v>
      </c>
      <c r="M198" s="41">
        <v>7686.52</v>
      </c>
    </row>
    <row r="199" spans="9:13">
      <c r="I199" s="39">
        <v>39059</v>
      </c>
      <c r="J199" s="40">
        <v>7658.04</v>
      </c>
      <c r="K199" s="40">
        <v>7658.04</v>
      </c>
      <c r="L199" s="40">
        <v>7601.3</v>
      </c>
      <c r="M199" s="41">
        <v>7636.3</v>
      </c>
    </row>
    <row r="200" spans="9:13">
      <c r="I200" s="39">
        <v>39062</v>
      </c>
      <c r="J200" s="40">
        <v>7635.69</v>
      </c>
      <c r="K200" s="40">
        <v>7635.72</v>
      </c>
      <c r="L200" s="40">
        <v>7582.62</v>
      </c>
      <c r="M200" s="41">
        <v>7612.12</v>
      </c>
    </row>
    <row r="201" spans="9:13">
      <c r="I201" s="39">
        <v>39063</v>
      </c>
      <c r="J201" s="40">
        <v>7604.75</v>
      </c>
      <c r="K201" s="40">
        <v>7604.75</v>
      </c>
      <c r="L201" s="40">
        <v>7441.01</v>
      </c>
      <c r="M201" s="41">
        <v>7458.56</v>
      </c>
    </row>
    <row r="202" spans="9:13">
      <c r="I202" s="39">
        <v>39064</v>
      </c>
      <c r="J202" s="40">
        <v>7480.04</v>
      </c>
      <c r="K202" s="40">
        <v>7494.49</v>
      </c>
      <c r="L202" s="40">
        <v>7369.09</v>
      </c>
      <c r="M202" s="41">
        <v>7450.3</v>
      </c>
    </row>
    <row r="203" spans="9:13">
      <c r="I203" s="39">
        <v>39065</v>
      </c>
      <c r="J203" s="40">
        <v>7456.31</v>
      </c>
      <c r="K203" s="40">
        <v>7492.3</v>
      </c>
      <c r="L203" s="40">
        <v>7428.38</v>
      </c>
      <c r="M203" s="41">
        <v>7480.41</v>
      </c>
    </row>
    <row r="204" spans="9:13">
      <c r="I204" s="39">
        <v>39066</v>
      </c>
      <c r="J204" s="40">
        <v>7546.81</v>
      </c>
      <c r="K204" s="40">
        <v>7568.02</v>
      </c>
      <c r="L204" s="40">
        <v>7531.48</v>
      </c>
      <c r="M204" s="41">
        <v>7538.82</v>
      </c>
    </row>
    <row r="205" spans="9:13">
      <c r="I205" s="39">
        <v>39069</v>
      </c>
      <c r="J205" s="40">
        <v>7568.82</v>
      </c>
      <c r="K205" s="40">
        <v>7648.06</v>
      </c>
      <c r="L205" s="40">
        <v>7561.88</v>
      </c>
      <c r="M205" s="41">
        <v>7624.62</v>
      </c>
    </row>
    <row r="206" spans="9:13">
      <c r="I206" s="39">
        <v>39070</v>
      </c>
      <c r="J206" s="40">
        <v>7624.75</v>
      </c>
      <c r="K206" s="40">
        <v>7648.76</v>
      </c>
      <c r="L206" s="40">
        <v>7598.88</v>
      </c>
      <c r="M206" s="41">
        <v>7598.88</v>
      </c>
    </row>
    <row r="207" spans="9:13">
      <c r="I207" s="39">
        <v>39071</v>
      </c>
      <c r="J207" s="40">
        <v>7627.94</v>
      </c>
      <c r="K207" s="40">
        <v>7661.94</v>
      </c>
      <c r="L207" s="40">
        <v>7614.71</v>
      </c>
      <c r="M207" s="41">
        <v>7648.35</v>
      </c>
    </row>
    <row r="208" spans="9:13">
      <c r="I208" s="39">
        <v>39072</v>
      </c>
      <c r="J208" s="40">
        <v>7655.64</v>
      </c>
      <c r="K208" s="40">
        <v>7685.88</v>
      </c>
      <c r="L208" s="40">
        <v>7614.45</v>
      </c>
      <c r="M208" s="41">
        <v>7620.94</v>
      </c>
    </row>
    <row r="209" spans="9:13">
      <c r="I209" s="39">
        <v>39073</v>
      </c>
      <c r="J209" s="40">
        <v>7636.73</v>
      </c>
      <c r="K209" s="40">
        <v>7660.33</v>
      </c>
      <c r="L209" s="40">
        <v>7621.48</v>
      </c>
      <c r="M209" s="41">
        <v>7652.47</v>
      </c>
    </row>
    <row r="210" spans="9:13">
      <c r="I210" s="39">
        <v>39076</v>
      </c>
      <c r="J210" s="40">
        <v>7658.05</v>
      </c>
      <c r="K210" s="40">
        <v>7667.44</v>
      </c>
      <c r="L210" s="40">
        <v>7635.16</v>
      </c>
      <c r="M210" s="41">
        <v>7646.81</v>
      </c>
    </row>
    <row r="211" spans="9:13">
      <c r="I211" s="39">
        <v>39077</v>
      </c>
      <c r="J211" s="40">
        <v>7668.92</v>
      </c>
      <c r="K211" s="40">
        <v>7749.46</v>
      </c>
      <c r="L211" s="40">
        <v>7668.92</v>
      </c>
      <c r="M211" s="41">
        <v>7727.59</v>
      </c>
    </row>
    <row r="212" spans="9:13">
      <c r="I212" s="39">
        <v>39078</v>
      </c>
      <c r="J212" s="40">
        <v>7761.09</v>
      </c>
      <c r="K212" s="40">
        <v>7790.31</v>
      </c>
      <c r="L212" s="40">
        <v>7733.18</v>
      </c>
      <c r="M212" s="41">
        <v>7733.18</v>
      </c>
    </row>
    <row r="213" spans="9:13">
      <c r="I213" s="39">
        <v>39079</v>
      </c>
      <c r="J213" s="40">
        <v>7777.86</v>
      </c>
      <c r="K213" s="40">
        <v>7782.42</v>
      </c>
      <c r="L213" s="40">
        <v>7720.29</v>
      </c>
      <c r="M213" s="41">
        <v>7732.93</v>
      </c>
    </row>
    <row r="214" spans="9:13">
      <c r="I214" s="39">
        <v>39080</v>
      </c>
      <c r="J214" s="40">
        <v>7747.62</v>
      </c>
      <c r="K214" s="40">
        <v>7823.72</v>
      </c>
      <c r="L214" s="40">
        <v>7747.62</v>
      </c>
      <c r="M214" s="41">
        <v>7823.72</v>
      </c>
    </row>
    <row r="215" spans="9:13">
      <c r="I215" s="39">
        <v>39084</v>
      </c>
      <c r="J215" s="40">
        <v>7871.41</v>
      </c>
      <c r="K215" s="40">
        <v>7937.26</v>
      </c>
      <c r="L215" s="40">
        <v>7843.6</v>
      </c>
      <c r="M215" s="41">
        <v>7920.8</v>
      </c>
    </row>
    <row r="216" spans="9:13">
      <c r="I216" s="39">
        <v>39085</v>
      </c>
      <c r="J216" s="40">
        <v>7954.96</v>
      </c>
      <c r="K216" s="40">
        <v>7999.42</v>
      </c>
      <c r="L216" s="40">
        <v>7917.3</v>
      </c>
      <c r="M216" s="41">
        <v>7917.3</v>
      </c>
    </row>
    <row r="217" spans="9:13" ht="16.8" thickBot="1">
      <c r="I217" s="33">
        <v>39086</v>
      </c>
      <c r="J217" s="34">
        <v>7929.89</v>
      </c>
      <c r="K217" s="34">
        <v>7955.9</v>
      </c>
      <c r="L217" s="34">
        <v>7901.24</v>
      </c>
      <c r="M217" s="35">
        <v>7934.51</v>
      </c>
    </row>
    <row r="218" spans="9:13">
      <c r="I218" s="36">
        <v>39087</v>
      </c>
      <c r="J218" s="37">
        <v>7940.2</v>
      </c>
      <c r="K218" s="37">
        <v>7942.23</v>
      </c>
      <c r="L218" s="37">
        <v>7821.71</v>
      </c>
      <c r="M218" s="38">
        <v>7835.57</v>
      </c>
    </row>
    <row r="219" spans="9:13">
      <c r="I219" s="39">
        <v>39090</v>
      </c>
      <c r="J219" s="40">
        <v>7778.57</v>
      </c>
      <c r="K219" s="40">
        <v>7797.57</v>
      </c>
      <c r="L219" s="40">
        <v>7736.11</v>
      </c>
      <c r="M219" s="41">
        <v>7736.71</v>
      </c>
    </row>
    <row r="220" spans="9:13">
      <c r="I220" s="39">
        <v>39091</v>
      </c>
      <c r="J220" s="40">
        <v>7778.38</v>
      </c>
      <c r="K220" s="40">
        <v>7827.93</v>
      </c>
      <c r="L220" s="40">
        <v>7778.38</v>
      </c>
      <c r="M220" s="41">
        <v>7790.01</v>
      </c>
    </row>
    <row r="221" spans="9:13">
      <c r="I221" s="39">
        <v>39092</v>
      </c>
      <c r="J221" s="40">
        <v>7737.25</v>
      </c>
      <c r="K221" s="40">
        <v>7748.79</v>
      </c>
      <c r="L221" s="40">
        <v>7682.82</v>
      </c>
      <c r="M221" s="41">
        <v>7698.52</v>
      </c>
    </row>
    <row r="222" spans="9:13">
      <c r="I222" s="39">
        <v>39093</v>
      </c>
      <c r="J222" s="40">
        <v>7724.1</v>
      </c>
      <c r="K222" s="40">
        <v>7748.96</v>
      </c>
      <c r="L222" s="40">
        <v>7599.55</v>
      </c>
      <c r="M222" s="41">
        <v>7618.55</v>
      </c>
    </row>
    <row r="223" spans="9:13">
      <c r="I223" s="39">
        <v>39094</v>
      </c>
      <c r="J223" s="40">
        <v>7713.63</v>
      </c>
      <c r="K223" s="40">
        <v>7769.31</v>
      </c>
      <c r="L223" s="40">
        <v>7704.39</v>
      </c>
      <c r="M223" s="41">
        <v>7761.71</v>
      </c>
    </row>
    <row r="224" spans="9:13">
      <c r="I224" s="39">
        <v>39097</v>
      </c>
      <c r="J224" s="40">
        <v>7809.91</v>
      </c>
      <c r="K224" s="40">
        <v>7814.85</v>
      </c>
      <c r="L224" s="40">
        <v>7741.49</v>
      </c>
      <c r="M224" s="41">
        <v>7783.5</v>
      </c>
    </row>
    <row r="225" spans="9:13">
      <c r="I225" s="39">
        <v>39098</v>
      </c>
      <c r="J225" s="40">
        <v>7792.77</v>
      </c>
      <c r="K225" s="40">
        <v>7831.2</v>
      </c>
      <c r="L225" s="40">
        <v>7780.65</v>
      </c>
      <c r="M225" s="41">
        <v>7792.08</v>
      </c>
    </row>
    <row r="226" spans="9:13">
      <c r="I226" s="39">
        <v>39099</v>
      </c>
      <c r="J226" s="40">
        <v>7757.8</v>
      </c>
      <c r="K226" s="40">
        <v>7841.26</v>
      </c>
      <c r="L226" s="40">
        <v>7747.58</v>
      </c>
      <c r="M226" s="41">
        <v>7833.98</v>
      </c>
    </row>
    <row r="227" spans="9:13">
      <c r="I227" s="39">
        <v>39100</v>
      </c>
      <c r="J227" s="40">
        <v>7852.26</v>
      </c>
      <c r="K227" s="40">
        <v>7896.95</v>
      </c>
      <c r="L227" s="40">
        <v>7830.23</v>
      </c>
      <c r="M227" s="41">
        <v>7895.18</v>
      </c>
    </row>
    <row r="228" spans="9:13">
      <c r="I228" s="39">
        <v>39101</v>
      </c>
      <c r="J228" s="40">
        <v>7859.47</v>
      </c>
      <c r="K228" s="40">
        <v>7892.61</v>
      </c>
      <c r="L228" s="40">
        <v>7840.08</v>
      </c>
      <c r="M228" s="41">
        <v>7840.08</v>
      </c>
    </row>
    <row r="229" spans="9:13">
      <c r="I229" s="39">
        <v>39104</v>
      </c>
      <c r="J229" s="40">
        <v>7866.17</v>
      </c>
      <c r="K229" s="40">
        <v>7871.01</v>
      </c>
      <c r="L229" s="40">
        <v>7784.21</v>
      </c>
      <c r="M229" s="41">
        <v>7842.47</v>
      </c>
    </row>
    <row r="230" spans="9:13">
      <c r="I230" s="39">
        <v>39105</v>
      </c>
      <c r="J230" s="40">
        <v>7837.44</v>
      </c>
      <c r="K230" s="40">
        <v>7869.55</v>
      </c>
      <c r="L230" s="40">
        <v>7818.58</v>
      </c>
      <c r="M230" s="41">
        <v>7852.36</v>
      </c>
    </row>
    <row r="231" spans="9:13">
      <c r="I231" s="39">
        <v>39106</v>
      </c>
      <c r="J231" s="40">
        <v>7943.24</v>
      </c>
      <c r="K231" s="40">
        <v>7949.48</v>
      </c>
      <c r="L231" s="40">
        <v>7916.39</v>
      </c>
      <c r="M231" s="41">
        <v>7935.54</v>
      </c>
    </row>
    <row r="232" spans="9:13">
      <c r="I232" s="39">
        <v>39107</v>
      </c>
      <c r="J232" s="40">
        <v>7982.64</v>
      </c>
      <c r="K232" s="40">
        <v>7990.55</v>
      </c>
      <c r="L232" s="40">
        <v>7917.65</v>
      </c>
      <c r="M232" s="41">
        <v>7923.77</v>
      </c>
    </row>
    <row r="233" spans="9:13">
      <c r="I233" s="39">
        <v>39108</v>
      </c>
      <c r="J233" s="40">
        <v>7825.75</v>
      </c>
      <c r="K233" s="40">
        <v>7883.5</v>
      </c>
      <c r="L233" s="40">
        <v>7793.91</v>
      </c>
      <c r="M233" s="41">
        <v>7821.32</v>
      </c>
    </row>
    <row r="234" spans="9:13">
      <c r="I234" s="39">
        <v>39111</v>
      </c>
      <c r="J234" s="40">
        <v>7831.57</v>
      </c>
      <c r="K234" s="40">
        <v>7838.92</v>
      </c>
      <c r="L234" s="40">
        <v>7746.37</v>
      </c>
      <c r="M234" s="41">
        <v>7751.79</v>
      </c>
    </row>
    <row r="235" spans="9:13">
      <c r="I235" s="39">
        <v>39112</v>
      </c>
      <c r="J235" s="40">
        <v>7763.53</v>
      </c>
      <c r="K235" s="40">
        <v>7778.24</v>
      </c>
      <c r="L235" s="40">
        <v>7725.41</v>
      </c>
      <c r="M235" s="41">
        <v>7739.91</v>
      </c>
    </row>
    <row r="236" spans="9:13">
      <c r="I236" s="39">
        <v>39113</v>
      </c>
      <c r="J236" s="40">
        <v>7759.79</v>
      </c>
      <c r="K236" s="40">
        <v>7778.69</v>
      </c>
      <c r="L236" s="40">
        <v>7637.54</v>
      </c>
      <c r="M236" s="41">
        <v>7699.64</v>
      </c>
    </row>
    <row r="237" spans="9:13">
      <c r="I237" s="39">
        <v>39114</v>
      </c>
      <c r="J237" s="40">
        <v>7751.3</v>
      </c>
      <c r="K237" s="40">
        <v>7757.63</v>
      </c>
      <c r="L237" s="40">
        <v>7679.78</v>
      </c>
      <c r="M237" s="41">
        <v>7701.54</v>
      </c>
    </row>
    <row r="238" spans="9:13">
      <c r="I238" s="39">
        <v>39115</v>
      </c>
      <c r="J238" s="40">
        <v>7754.16</v>
      </c>
      <c r="K238" s="40">
        <v>7801.63</v>
      </c>
      <c r="L238" s="40">
        <v>7751.53</v>
      </c>
      <c r="M238" s="41">
        <v>7777.03</v>
      </c>
    </row>
    <row r="239" spans="9:13">
      <c r="I239" s="39">
        <v>39118</v>
      </c>
      <c r="J239" s="40">
        <v>7786.77</v>
      </c>
      <c r="K239" s="40">
        <v>7823.94</v>
      </c>
      <c r="L239" s="40">
        <v>7772.05</v>
      </c>
      <c r="M239" s="41">
        <v>7783.12</v>
      </c>
    </row>
    <row r="240" spans="9:13" ht="16.8" thickBot="1">
      <c r="I240" s="33">
        <v>39119</v>
      </c>
      <c r="J240" s="34">
        <v>7816.3</v>
      </c>
      <c r="K240" s="34">
        <v>7875.75</v>
      </c>
      <c r="L240" s="34">
        <v>7802.94</v>
      </c>
      <c r="M240" s="35">
        <v>7875.75</v>
      </c>
    </row>
  </sheetData>
  <phoneticPr fontId="2" type="noConversion"/>
  <pageMargins left="0.75" right="0.75" top="1" bottom="1" header="0.5" footer="0.5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工作表7"/>
  <dimension ref="A1:B7"/>
  <sheetViews>
    <sheetView workbookViewId="0">
      <selection activeCell="L27" sqref="L27"/>
    </sheetView>
  </sheetViews>
  <sheetFormatPr defaultColWidth="9" defaultRowHeight="16.2"/>
  <cols>
    <col min="1" max="16384" width="9" style="42"/>
  </cols>
  <sheetData>
    <row r="1" spans="1:2">
      <c r="A1" s="42" t="s">
        <v>67</v>
      </c>
      <c r="B1" s="42" t="s">
        <v>68</v>
      </c>
    </row>
    <row r="2" spans="1:2">
      <c r="A2" s="42">
        <v>0</v>
      </c>
      <c r="B2" s="42">
        <v>0</v>
      </c>
    </row>
    <row r="3" spans="1:2">
      <c r="A3" s="42">
        <v>0.42</v>
      </c>
      <c r="B3" s="42">
        <v>0.25800000000000001</v>
      </c>
    </row>
    <row r="4" spans="1:2">
      <c r="A4" s="42">
        <v>0.84</v>
      </c>
      <c r="B4" s="42">
        <v>0.47299999999999998</v>
      </c>
    </row>
    <row r="5" spans="1:2">
      <c r="A5" s="42">
        <v>1.25</v>
      </c>
      <c r="B5" s="42">
        <v>0.65400000000000003</v>
      </c>
    </row>
    <row r="6" spans="1:2">
      <c r="A6" s="42">
        <v>1.65</v>
      </c>
      <c r="B6" s="42">
        <v>0.83199999999999996</v>
      </c>
    </row>
    <row r="7" spans="1:2">
      <c r="A7" s="42">
        <v>2.09</v>
      </c>
      <c r="B7" s="42">
        <v>0.96499999999999997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工作表8"/>
  <dimension ref="A1:G20"/>
  <sheetViews>
    <sheetView showGridLines="0" workbookViewId="0">
      <selection activeCell="M25" sqref="M25"/>
    </sheetView>
  </sheetViews>
  <sheetFormatPr defaultRowHeight="16.2"/>
  <cols>
    <col min="1" max="1" width="12.375" style="42" bestFit="1" customWidth="1"/>
    <col min="2" max="2" width="10.25" style="42" bestFit="1" customWidth="1"/>
    <col min="3" max="3" width="8.75" style="42" customWidth="1"/>
    <col min="4" max="256" width="9" style="42"/>
    <col min="257" max="257" width="12.375" style="42" bestFit="1" customWidth="1"/>
    <col min="258" max="258" width="10.25" style="42" bestFit="1" customWidth="1"/>
    <col min="259" max="259" width="7.25" style="42" bestFit="1" customWidth="1"/>
    <col min="260" max="512" width="9" style="42"/>
    <col min="513" max="513" width="12.375" style="42" bestFit="1" customWidth="1"/>
    <col min="514" max="514" width="10.25" style="42" bestFit="1" customWidth="1"/>
    <col min="515" max="515" width="7.25" style="42" bestFit="1" customWidth="1"/>
    <col min="516" max="768" width="9" style="42"/>
    <col min="769" max="769" width="12.375" style="42" bestFit="1" customWidth="1"/>
    <col min="770" max="770" width="10.25" style="42" bestFit="1" customWidth="1"/>
    <col min="771" max="771" width="7.25" style="42" bestFit="1" customWidth="1"/>
    <col min="772" max="1024" width="9" style="42"/>
    <col min="1025" max="1025" width="12.375" style="42" bestFit="1" customWidth="1"/>
    <col min="1026" max="1026" width="10.25" style="42" bestFit="1" customWidth="1"/>
    <col min="1027" max="1027" width="7.25" style="42" bestFit="1" customWidth="1"/>
    <col min="1028" max="1280" width="9" style="42"/>
    <col min="1281" max="1281" width="12.375" style="42" bestFit="1" customWidth="1"/>
    <col min="1282" max="1282" width="10.25" style="42" bestFit="1" customWidth="1"/>
    <col min="1283" max="1283" width="7.25" style="42" bestFit="1" customWidth="1"/>
    <col min="1284" max="1536" width="9" style="42"/>
    <col min="1537" max="1537" width="12.375" style="42" bestFit="1" customWidth="1"/>
    <col min="1538" max="1538" width="10.25" style="42" bestFit="1" customWidth="1"/>
    <col min="1539" max="1539" width="7.25" style="42" bestFit="1" customWidth="1"/>
    <col min="1540" max="1792" width="9" style="42"/>
    <col min="1793" max="1793" width="12.375" style="42" bestFit="1" customWidth="1"/>
    <col min="1794" max="1794" width="10.25" style="42" bestFit="1" customWidth="1"/>
    <col min="1795" max="1795" width="7.25" style="42" bestFit="1" customWidth="1"/>
    <col min="1796" max="2048" width="9" style="42"/>
    <col min="2049" max="2049" width="12.375" style="42" bestFit="1" customWidth="1"/>
    <col min="2050" max="2050" width="10.25" style="42" bestFit="1" customWidth="1"/>
    <col min="2051" max="2051" width="7.25" style="42" bestFit="1" customWidth="1"/>
    <col min="2052" max="2304" width="9" style="42"/>
    <col min="2305" max="2305" width="12.375" style="42" bestFit="1" customWidth="1"/>
    <col min="2306" max="2306" width="10.25" style="42" bestFit="1" customWidth="1"/>
    <col min="2307" max="2307" width="7.25" style="42" bestFit="1" customWidth="1"/>
    <col min="2308" max="2560" width="9" style="42"/>
    <col min="2561" max="2561" width="12.375" style="42" bestFit="1" customWidth="1"/>
    <col min="2562" max="2562" width="10.25" style="42" bestFit="1" customWidth="1"/>
    <col min="2563" max="2563" width="7.25" style="42" bestFit="1" customWidth="1"/>
    <col min="2564" max="2816" width="9" style="42"/>
    <col min="2817" max="2817" width="12.375" style="42" bestFit="1" customWidth="1"/>
    <col min="2818" max="2818" width="10.25" style="42" bestFit="1" customWidth="1"/>
    <col min="2819" max="2819" width="7.25" style="42" bestFit="1" customWidth="1"/>
    <col min="2820" max="3072" width="9" style="42"/>
    <col min="3073" max="3073" width="12.375" style="42" bestFit="1" customWidth="1"/>
    <col min="3074" max="3074" width="10.25" style="42" bestFit="1" customWidth="1"/>
    <col min="3075" max="3075" width="7.25" style="42" bestFit="1" customWidth="1"/>
    <col min="3076" max="3328" width="9" style="42"/>
    <col min="3329" max="3329" width="12.375" style="42" bestFit="1" customWidth="1"/>
    <col min="3330" max="3330" width="10.25" style="42" bestFit="1" customWidth="1"/>
    <col min="3331" max="3331" width="7.25" style="42" bestFit="1" customWidth="1"/>
    <col min="3332" max="3584" width="9" style="42"/>
    <col min="3585" max="3585" width="12.375" style="42" bestFit="1" customWidth="1"/>
    <col min="3586" max="3586" width="10.25" style="42" bestFit="1" customWidth="1"/>
    <col min="3587" max="3587" width="7.25" style="42" bestFit="1" customWidth="1"/>
    <col min="3588" max="3840" width="9" style="42"/>
    <col min="3841" max="3841" width="12.375" style="42" bestFit="1" customWidth="1"/>
    <col min="3842" max="3842" width="10.25" style="42" bestFit="1" customWidth="1"/>
    <col min="3843" max="3843" width="7.25" style="42" bestFit="1" customWidth="1"/>
    <col min="3844" max="4096" width="9" style="42"/>
    <col min="4097" max="4097" width="12.375" style="42" bestFit="1" customWidth="1"/>
    <col min="4098" max="4098" width="10.25" style="42" bestFit="1" customWidth="1"/>
    <col min="4099" max="4099" width="7.25" style="42" bestFit="1" customWidth="1"/>
    <col min="4100" max="4352" width="9" style="42"/>
    <col min="4353" max="4353" width="12.375" style="42" bestFit="1" customWidth="1"/>
    <col min="4354" max="4354" width="10.25" style="42" bestFit="1" customWidth="1"/>
    <col min="4355" max="4355" width="7.25" style="42" bestFit="1" customWidth="1"/>
    <col min="4356" max="4608" width="9" style="42"/>
    <col min="4609" max="4609" width="12.375" style="42" bestFit="1" customWidth="1"/>
    <col min="4610" max="4610" width="10.25" style="42" bestFit="1" customWidth="1"/>
    <col min="4611" max="4611" width="7.25" style="42" bestFit="1" customWidth="1"/>
    <col min="4612" max="4864" width="9" style="42"/>
    <col min="4865" max="4865" width="12.375" style="42" bestFit="1" customWidth="1"/>
    <col min="4866" max="4866" width="10.25" style="42" bestFit="1" customWidth="1"/>
    <col min="4867" max="4867" width="7.25" style="42" bestFit="1" customWidth="1"/>
    <col min="4868" max="5120" width="9" style="42"/>
    <col min="5121" max="5121" width="12.375" style="42" bestFit="1" customWidth="1"/>
    <col min="5122" max="5122" width="10.25" style="42" bestFit="1" customWidth="1"/>
    <col min="5123" max="5123" width="7.25" style="42" bestFit="1" customWidth="1"/>
    <col min="5124" max="5376" width="9" style="42"/>
    <col min="5377" max="5377" width="12.375" style="42" bestFit="1" customWidth="1"/>
    <col min="5378" max="5378" width="10.25" style="42" bestFit="1" customWidth="1"/>
    <col min="5379" max="5379" width="7.25" style="42" bestFit="1" customWidth="1"/>
    <col min="5380" max="5632" width="9" style="42"/>
    <col min="5633" max="5633" width="12.375" style="42" bestFit="1" customWidth="1"/>
    <col min="5634" max="5634" width="10.25" style="42" bestFit="1" customWidth="1"/>
    <col min="5635" max="5635" width="7.25" style="42" bestFit="1" customWidth="1"/>
    <col min="5636" max="5888" width="9" style="42"/>
    <col min="5889" max="5889" width="12.375" style="42" bestFit="1" customWidth="1"/>
    <col min="5890" max="5890" width="10.25" style="42" bestFit="1" customWidth="1"/>
    <col min="5891" max="5891" width="7.25" style="42" bestFit="1" customWidth="1"/>
    <col min="5892" max="6144" width="9" style="42"/>
    <col min="6145" max="6145" width="12.375" style="42" bestFit="1" customWidth="1"/>
    <col min="6146" max="6146" width="10.25" style="42" bestFit="1" customWidth="1"/>
    <col min="6147" max="6147" width="7.25" style="42" bestFit="1" customWidth="1"/>
    <col min="6148" max="6400" width="9" style="42"/>
    <col min="6401" max="6401" width="12.375" style="42" bestFit="1" customWidth="1"/>
    <col min="6402" max="6402" width="10.25" style="42" bestFit="1" customWidth="1"/>
    <col min="6403" max="6403" width="7.25" style="42" bestFit="1" customWidth="1"/>
    <col min="6404" max="6656" width="9" style="42"/>
    <col min="6657" max="6657" width="12.375" style="42" bestFit="1" customWidth="1"/>
    <col min="6658" max="6658" width="10.25" style="42" bestFit="1" customWidth="1"/>
    <col min="6659" max="6659" width="7.25" style="42" bestFit="1" customWidth="1"/>
    <col min="6660" max="6912" width="9" style="42"/>
    <col min="6913" max="6913" width="12.375" style="42" bestFit="1" customWidth="1"/>
    <col min="6914" max="6914" width="10.25" style="42" bestFit="1" customWidth="1"/>
    <col min="6915" max="6915" width="7.25" style="42" bestFit="1" customWidth="1"/>
    <col min="6916" max="7168" width="9" style="42"/>
    <col min="7169" max="7169" width="12.375" style="42" bestFit="1" customWidth="1"/>
    <col min="7170" max="7170" width="10.25" style="42" bestFit="1" customWidth="1"/>
    <col min="7171" max="7171" width="7.25" style="42" bestFit="1" customWidth="1"/>
    <col min="7172" max="7424" width="9" style="42"/>
    <col min="7425" max="7425" width="12.375" style="42" bestFit="1" customWidth="1"/>
    <col min="7426" max="7426" width="10.25" style="42" bestFit="1" customWidth="1"/>
    <col min="7427" max="7427" width="7.25" style="42" bestFit="1" customWidth="1"/>
    <col min="7428" max="7680" width="9" style="42"/>
    <col min="7681" max="7681" width="12.375" style="42" bestFit="1" customWidth="1"/>
    <col min="7682" max="7682" width="10.25" style="42" bestFit="1" customWidth="1"/>
    <col min="7683" max="7683" width="7.25" style="42" bestFit="1" customWidth="1"/>
    <col min="7684" max="7936" width="9" style="42"/>
    <col min="7937" max="7937" width="12.375" style="42" bestFit="1" customWidth="1"/>
    <col min="7938" max="7938" width="10.25" style="42" bestFit="1" customWidth="1"/>
    <col min="7939" max="7939" width="7.25" style="42" bestFit="1" customWidth="1"/>
    <col min="7940" max="8192" width="9" style="42"/>
    <col min="8193" max="8193" width="12.375" style="42" bestFit="1" customWidth="1"/>
    <col min="8194" max="8194" width="10.25" style="42" bestFit="1" customWidth="1"/>
    <col min="8195" max="8195" width="7.25" style="42" bestFit="1" customWidth="1"/>
    <col min="8196" max="8448" width="9" style="42"/>
    <col min="8449" max="8449" width="12.375" style="42" bestFit="1" customWidth="1"/>
    <col min="8450" max="8450" width="10.25" style="42" bestFit="1" customWidth="1"/>
    <col min="8451" max="8451" width="7.25" style="42" bestFit="1" customWidth="1"/>
    <col min="8452" max="8704" width="9" style="42"/>
    <col min="8705" max="8705" width="12.375" style="42" bestFit="1" customWidth="1"/>
    <col min="8706" max="8706" width="10.25" style="42" bestFit="1" customWidth="1"/>
    <col min="8707" max="8707" width="7.25" style="42" bestFit="1" customWidth="1"/>
    <col min="8708" max="8960" width="9" style="42"/>
    <col min="8961" max="8961" width="12.375" style="42" bestFit="1" customWidth="1"/>
    <col min="8962" max="8962" width="10.25" style="42" bestFit="1" customWidth="1"/>
    <col min="8963" max="8963" width="7.25" style="42" bestFit="1" customWidth="1"/>
    <col min="8964" max="9216" width="9" style="42"/>
    <col min="9217" max="9217" width="12.375" style="42" bestFit="1" customWidth="1"/>
    <col min="9218" max="9218" width="10.25" style="42" bestFit="1" customWidth="1"/>
    <col min="9219" max="9219" width="7.25" style="42" bestFit="1" customWidth="1"/>
    <col min="9220" max="9472" width="9" style="42"/>
    <col min="9473" max="9473" width="12.375" style="42" bestFit="1" customWidth="1"/>
    <col min="9474" max="9474" width="10.25" style="42" bestFit="1" customWidth="1"/>
    <col min="9475" max="9475" width="7.25" style="42" bestFit="1" customWidth="1"/>
    <col min="9476" max="9728" width="9" style="42"/>
    <col min="9729" max="9729" width="12.375" style="42" bestFit="1" customWidth="1"/>
    <col min="9730" max="9730" width="10.25" style="42" bestFit="1" customWidth="1"/>
    <col min="9731" max="9731" width="7.25" style="42" bestFit="1" customWidth="1"/>
    <col min="9732" max="9984" width="9" style="42"/>
    <col min="9985" max="9985" width="12.375" style="42" bestFit="1" customWidth="1"/>
    <col min="9986" max="9986" width="10.25" style="42" bestFit="1" customWidth="1"/>
    <col min="9987" max="9987" width="7.25" style="42" bestFit="1" customWidth="1"/>
    <col min="9988" max="10240" width="9" style="42"/>
    <col min="10241" max="10241" width="12.375" style="42" bestFit="1" customWidth="1"/>
    <col min="10242" max="10242" width="10.25" style="42" bestFit="1" customWidth="1"/>
    <col min="10243" max="10243" width="7.25" style="42" bestFit="1" customWidth="1"/>
    <col min="10244" max="10496" width="9" style="42"/>
    <col min="10497" max="10497" width="12.375" style="42" bestFit="1" customWidth="1"/>
    <col min="10498" max="10498" width="10.25" style="42" bestFit="1" customWidth="1"/>
    <col min="10499" max="10499" width="7.25" style="42" bestFit="1" customWidth="1"/>
    <col min="10500" max="10752" width="9" style="42"/>
    <col min="10753" max="10753" width="12.375" style="42" bestFit="1" customWidth="1"/>
    <col min="10754" max="10754" width="10.25" style="42" bestFit="1" customWidth="1"/>
    <col min="10755" max="10755" width="7.25" style="42" bestFit="1" customWidth="1"/>
    <col min="10756" max="11008" width="9" style="42"/>
    <col min="11009" max="11009" width="12.375" style="42" bestFit="1" customWidth="1"/>
    <col min="11010" max="11010" width="10.25" style="42" bestFit="1" customWidth="1"/>
    <col min="11011" max="11011" width="7.25" style="42" bestFit="1" customWidth="1"/>
    <col min="11012" max="11264" width="9" style="42"/>
    <col min="11265" max="11265" width="12.375" style="42" bestFit="1" customWidth="1"/>
    <col min="11266" max="11266" width="10.25" style="42" bestFit="1" customWidth="1"/>
    <col min="11267" max="11267" width="7.25" style="42" bestFit="1" customWidth="1"/>
    <col min="11268" max="11520" width="9" style="42"/>
    <col min="11521" max="11521" width="12.375" style="42" bestFit="1" customWidth="1"/>
    <col min="11522" max="11522" width="10.25" style="42" bestFit="1" customWidth="1"/>
    <col min="11523" max="11523" width="7.25" style="42" bestFit="1" customWidth="1"/>
    <col min="11524" max="11776" width="9" style="42"/>
    <col min="11777" max="11777" width="12.375" style="42" bestFit="1" customWidth="1"/>
    <col min="11778" max="11778" width="10.25" style="42" bestFit="1" customWidth="1"/>
    <col min="11779" max="11779" width="7.25" style="42" bestFit="1" customWidth="1"/>
    <col min="11780" max="12032" width="9" style="42"/>
    <col min="12033" max="12033" width="12.375" style="42" bestFit="1" customWidth="1"/>
    <col min="12034" max="12034" width="10.25" style="42" bestFit="1" customWidth="1"/>
    <col min="12035" max="12035" width="7.25" style="42" bestFit="1" customWidth="1"/>
    <col min="12036" max="12288" width="9" style="42"/>
    <col min="12289" max="12289" width="12.375" style="42" bestFit="1" customWidth="1"/>
    <col min="12290" max="12290" width="10.25" style="42" bestFit="1" customWidth="1"/>
    <col min="12291" max="12291" width="7.25" style="42" bestFit="1" customWidth="1"/>
    <col min="12292" max="12544" width="9" style="42"/>
    <col min="12545" max="12545" width="12.375" style="42" bestFit="1" customWidth="1"/>
    <col min="12546" max="12546" width="10.25" style="42" bestFit="1" customWidth="1"/>
    <col min="12547" max="12547" width="7.25" style="42" bestFit="1" customWidth="1"/>
    <col min="12548" max="12800" width="9" style="42"/>
    <col min="12801" max="12801" width="12.375" style="42" bestFit="1" customWidth="1"/>
    <col min="12802" max="12802" width="10.25" style="42" bestFit="1" customWidth="1"/>
    <col min="12803" max="12803" width="7.25" style="42" bestFit="1" customWidth="1"/>
    <col min="12804" max="13056" width="9" style="42"/>
    <col min="13057" max="13057" width="12.375" style="42" bestFit="1" customWidth="1"/>
    <col min="13058" max="13058" width="10.25" style="42" bestFit="1" customWidth="1"/>
    <col min="13059" max="13059" width="7.25" style="42" bestFit="1" customWidth="1"/>
    <col min="13060" max="13312" width="9" style="42"/>
    <col min="13313" max="13313" width="12.375" style="42" bestFit="1" customWidth="1"/>
    <col min="13314" max="13314" width="10.25" style="42" bestFit="1" customWidth="1"/>
    <col min="13315" max="13315" width="7.25" style="42" bestFit="1" customWidth="1"/>
    <col min="13316" max="13568" width="9" style="42"/>
    <col min="13569" max="13569" width="12.375" style="42" bestFit="1" customWidth="1"/>
    <col min="13570" max="13570" width="10.25" style="42" bestFit="1" customWidth="1"/>
    <col min="13571" max="13571" width="7.25" style="42" bestFit="1" customWidth="1"/>
    <col min="13572" max="13824" width="9" style="42"/>
    <col min="13825" max="13825" width="12.375" style="42" bestFit="1" customWidth="1"/>
    <col min="13826" max="13826" width="10.25" style="42" bestFit="1" customWidth="1"/>
    <col min="13827" max="13827" width="7.25" style="42" bestFit="1" customWidth="1"/>
    <col min="13828" max="14080" width="9" style="42"/>
    <col min="14081" max="14081" width="12.375" style="42" bestFit="1" customWidth="1"/>
    <col min="14082" max="14082" width="10.25" style="42" bestFit="1" customWidth="1"/>
    <col min="14083" max="14083" width="7.25" style="42" bestFit="1" customWidth="1"/>
    <col min="14084" max="14336" width="9" style="42"/>
    <col min="14337" max="14337" width="12.375" style="42" bestFit="1" customWidth="1"/>
    <col min="14338" max="14338" width="10.25" style="42" bestFit="1" customWidth="1"/>
    <col min="14339" max="14339" width="7.25" style="42" bestFit="1" customWidth="1"/>
    <col min="14340" max="14592" width="9" style="42"/>
    <col min="14593" max="14593" width="12.375" style="42" bestFit="1" customWidth="1"/>
    <col min="14594" max="14594" width="10.25" style="42" bestFit="1" customWidth="1"/>
    <col min="14595" max="14595" width="7.25" style="42" bestFit="1" customWidth="1"/>
    <col min="14596" max="14848" width="9" style="42"/>
    <col min="14849" max="14849" width="12.375" style="42" bestFit="1" customWidth="1"/>
    <col min="14850" max="14850" width="10.25" style="42" bestFit="1" customWidth="1"/>
    <col min="14851" max="14851" width="7.25" style="42" bestFit="1" customWidth="1"/>
    <col min="14852" max="15104" width="9" style="42"/>
    <col min="15105" max="15105" width="12.375" style="42" bestFit="1" customWidth="1"/>
    <col min="15106" max="15106" width="10.25" style="42" bestFit="1" customWidth="1"/>
    <col min="15107" max="15107" width="7.25" style="42" bestFit="1" customWidth="1"/>
    <col min="15108" max="15360" width="9" style="42"/>
    <col min="15361" max="15361" width="12.375" style="42" bestFit="1" customWidth="1"/>
    <col min="15362" max="15362" width="10.25" style="42" bestFit="1" customWidth="1"/>
    <col min="15363" max="15363" width="7.25" style="42" bestFit="1" customWidth="1"/>
    <col min="15364" max="15616" width="9" style="42"/>
    <col min="15617" max="15617" width="12.375" style="42" bestFit="1" customWidth="1"/>
    <col min="15618" max="15618" width="10.25" style="42" bestFit="1" customWidth="1"/>
    <col min="15619" max="15619" width="7.25" style="42" bestFit="1" customWidth="1"/>
    <col min="15620" max="15872" width="9" style="42"/>
    <col min="15873" max="15873" width="12.375" style="42" bestFit="1" customWidth="1"/>
    <col min="15874" max="15874" width="10.25" style="42" bestFit="1" customWidth="1"/>
    <col min="15875" max="15875" width="7.25" style="42" bestFit="1" customWidth="1"/>
    <col min="15876" max="16128" width="9" style="42"/>
    <col min="16129" max="16129" width="12.375" style="42" bestFit="1" customWidth="1"/>
    <col min="16130" max="16130" width="10.25" style="42" bestFit="1" customWidth="1"/>
    <col min="16131" max="16131" width="7.25" style="42" bestFit="1" customWidth="1"/>
    <col min="16132" max="16384" width="9" style="42"/>
  </cols>
  <sheetData>
    <row r="1" spans="1:4">
      <c r="A1" s="43" t="s">
        <v>69</v>
      </c>
      <c r="B1" s="43" t="s">
        <v>83</v>
      </c>
      <c r="C1" s="43" t="s">
        <v>70</v>
      </c>
      <c r="D1" s="43" t="s">
        <v>84</v>
      </c>
    </row>
    <row r="2" spans="1:4">
      <c r="A2" s="43">
        <v>380</v>
      </c>
      <c r="B2" s="43">
        <v>0.34200000000000003</v>
      </c>
      <c r="C2" s="44">
        <f>A2+RAND()*10+10</f>
        <v>396.5349597017721</v>
      </c>
      <c r="D2" s="43">
        <v>0.34200000000000003</v>
      </c>
    </row>
    <row r="3" spans="1:4">
      <c r="A3" s="43">
        <v>400</v>
      </c>
      <c r="B3" s="43">
        <v>0.53800000000000003</v>
      </c>
      <c r="C3" s="44">
        <f t="shared" ref="C3:C11" si="0">A3+RAND()*10+10</f>
        <v>410.09762997563956</v>
      </c>
      <c r="D3" s="43">
        <v>0.53800000000000003</v>
      </c>
    </row>
    <row r="4" spans="1:4">
      <c r="A4" s="43">
        <v>420</v>
      </c>
      <c r="B4" s="43">
        <v>0.69699999999999995</v>
      </c>
      <c r="C4" s="44">
        <f t="shared" si="0"/>
        <v>438.33818279163125</v>
      </c>
      <c r="D4" s="43">
        <v>0.69699999999999995</v>
      </c>
    </row>
    <row r="5" spans="1:4">
      <c r="A5" s="43">
        <v>440</v>
      </c>
      <c r="B5" s="43">
        <v>0.82599999999999996</v>
      </c>
      <c r="C5" s="44">
        <f t="shared" si="0"/>
        <v>452.42478898808452</v>
      </c>
      <c r="D5" s="43">
        <v>0.82599999999999996</v>
      </c>
    </row>
    <row r="6" spans="1:4">
      <c r="A6" s="43">
        <v>460</v>
      </c>
      <c r="B6" s="43">
        <v>0.91900000000000004</v>
      </c>
      <c r="C6" s="44">
        <f t="shared" si="0"/>
        <v>476.19556727629794</v>
      </c>
      <c r="D6" s="43">
        <v>0.91900000000000004</v>
      </c>
    </row>
    <row r="7" spans="1:4">
      <c r="A7" s="43">
        <v>480</v>
      </c>
      <c r="B7" s="43">
        <v>0.85199999999999998</v>
      </c>
      <c r="C7" s="44">
        <f t="shared" si="0"/>
        <v>494.33470424731087</v>
      </c>
      <c r="D7" s="43">
        <v>0.85199999999999998</v>
      </c>
    </row>
    <row r="8" spans="1:4">
      <c r="A8" s="43">
        <v>500</v>
      </c>
      <c r="B8" s="43">
        <v>0.60499999999999998</v>
      </c>
      <c r="C8" s="44">
        <f t="shared" si="0"/>
        <v>515.84343862526532</v>
      </c>
      <c r="D8" s="43">
        <v>0.60499999999999998</v>
      </c>
    </row>
    <row r="9" spans="1:4">
      <c r="A9" s="43">
        <v>520</v>
      </c>
      <c r="B9" s="43">
        <v>0.30399999999999999</v>
      </c>
      <c r="C9" s="44">
        <f t="shared" si="0"/>
        <v>538.78141735503527</v>
      </c>
      <c r="D9" s="43">
        <v>0.30399999999999999</v>
      </c>
    </row>
    <row r="10" spans="1:4">
      <c r="A10" s="43">
        <v>540</v>
      </c>
      <c r="B10" s="43">
        <v>0.10100000000000001</v>
      </c>
      <c r="C10" s="44">
        <f t="shared" si="0"/>
        <v>559.82502905068816</v>
      </c>
      <c r="D10" s="43">
        <v>0.10100000000000001</v>
      </c>
    </row>
    <row r="11" spans="1:4">
      <c r="A11" s="43">
        <v>560</v>
      </c>
      <c r="B11" s="43">
        <v>2.3E-2</v>
      </c>
      <c r="C11" s="44">
        <f t="shared" si="0"/>
        <v>570.72956767842402</v>
      </c>
      <c r="D11" s="43">
        <v>2.3E-2</v>
      </c>
    </row>
    <row r="18" spans="1:7">
      <c r="A18" s="45" t="s">
        <v>71</v>
      </c>
      <c r="B18" s="43">
        <v>1</v>
      </c>
      <c r="C18" s="43">
        <v>2</v>
      </c>
      <c r="D18" s="43">
        <v>3</v>
      </c>
      <c r="E18" s="43">
        <v>4</v>
      </c>
      <c r="F18" s="43">
        <v>5</v>
      </c>
      <c r="G18" s="45" t="s">
        <v>72</v>
      </c>
    </row>
    <row r="19" spans="1:7">
      <c r="A19" s="45" t="s">
        <v>73</v>
      </c>
      <c r="B19" s="43">
        <v>0</v>
      </c>
      <c r="C19" s="43">
        <v>10</v>
      </c>
      <c r="D19" s="43">
        <v>20</v>
      </c>
      <c r="E19" s="43">
        <v>30</v>
      </c>
      <c r="F19" s="43">
        <v>40</v>
      </c>
      <c r="G19" s="46" t="s">
        <v>74</v>
      </c>
    </row>
    <row r="20" spans="1:7" ht="18">
      <c r="A20" s="45" t="s">
        <v>75</v>
      </c>
      <c r="B20" s="43">
        <v>0</v>
      </c>
      <c r="C20" s="43">
        <v>0.26600000000000001</v>
      </c>
      <c r="D20" s="43">
        <v>0.47</v>
      </c>
      <c r="E20" s="43">
        <v>0.60899999999999999</v>
      </c>
      <c r="F20" s="43">
        <v>0.69799999999999995</v>
      </c>
      <c r="G20" s="43">
        <v>0.36699999999999999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工作表9"/>
  <dimension ref="A2:F94"/>
  <sheetViews>
    <sheetView workbookViewId="0">
      <selection activeCell="C2" sqref="C2"/>
    </sheetView>
  </sheetViews>
  <sheetFormatPr defaultRowHeight="16.2"/>
  <cols>
    <col min="1" max="1" width="12.75" style="42" bestFit="1" customWidth="1"/>
    <col min="2" max="256" width="9" style="42"/>
    <col min="257" max="257" width="12.75" style="42" bestFit="1" customWidth="1"/>
    <col min="258" max="512" width="9" style="42"/>
    <col min="513" max="513" width="12.75" style="42" bestFit="1" customWidth="1"/>
    <col min="514" max="768" width="9" style="42"/>
    <col min="769" max="769" width="12.75" style="42" bestFit="1" customWidth="1"/>
    <col min="770" max="1024" width="9" style="42"/>
    <col min="1025" max="1025" width="12.75" style="42" bestFit="1" customWidth="1"/>
    <col min="1026" max="1280" width="9" style="42"/>
    <col min="1281" max="1281" width="12.75" style="42" bestFit="1" customWidth="1"/>
    <col min="1282" max="1536" width="9" style="42"/>
    <col min="1537" max="1537" width="12.75" style="42" bestFit="1" customWidth="1"/>
    <col min="1538" max="1792" width="9" style="42"/>
    <col min="1793" max="1793" width="12.75" style="42" bestFit="1" customWidth="1"/>
    <col min="1794" max="2048" width="9" style="42"/>
    <col min="2049" max="2049" width="12.75" style="42" bestFit="1" customWidth="1"/>
    <col min="2050" max="2304" width="9" style="42"/>
    <col min="2305" max="2305" width="12.75" style="42" bestFit="1" customWidth="1"/>
    <col min="2306" max="2560" width="9" style="42"/>
    <col min="2561" max="2561" width="12.75" style="42" bestFit="1" customWidth="1"/>
    <col min="2562" max="2816" width="9" style="42"/>
    <col min="2817" max="2817" width="12.75" style="42" bestFit="1" customWidth="1"/>
    <col min="2818" max="3072" width="9" style="42"/>
    <col min="3073" max="3073" width="12.75" style="42" bestFit="1" customWidth="1"/>
    <col min="3074" max="3328" width="9" style="42"/>
    <col min="3329" max="3329" width="12.75" style="42" bestFit="1" customWidth="1"/>
    <col min="3330" max="3584" width="9" style="42"/>
    <col min="3585" max="3585" width="12.75" style="42" bestFit="1" customWidth="1"/>
    <col min="3586" max="3840" width="9" style="42"/>
    <col min="3841" max="3841" width="12.75" style="42" bestFit="1" customWidth="1"/>
    <col min="3842" max="4096" width="9" style="42"/>
    <col min="4097" max="4097" width="12.75" style="42" bestFit="1" customWidth="1"/>
    <col min="4098" max="4352" width="9" style="42"/>
    <col min="4353" max="4353" width="12.75" style="42" bestFit="1" customWidth="1"/>
    <col min="4354" max="4608" width="9" style="42"/>
    <col min="4609" max="4609" width="12.75" style="42" bestFit="1" customWidth="1"/>
    <col min="4610" max="4864" width="9" style="42"/>
    <col min="4865" max="4865" width="12.75" style="42" bestFit="1" customWidth="1"/>
    <col min="4866" max="5120" width="9" style="42"/>
    <col min="5121" max="5121" width="12.75" style="42" bestFit="1" customWidth="1"/>
    <col min="5122" max="5376" width="9" style="42"/>
    <col min="5377" max="5377" width="12.75" style="42" bestFit="1" customWidth="1"/>
    <col min="5378" max="5632" width="9" style="42"/>
    <col min="5633" max="5633" width="12.75" style="42" bestFit="1" customWidth="1"/>
    <col min="5634" max="5888" width="9" style="42"/>
    <col min="5889" max="5889" width="12.75" style="42" bestFit="1" customWidth="1"/>
    <col min="5890" max="6144" width="9" style="42"/>
    <col min="6145" max="6145" width="12.75" style="42" bestFit="1" customWidth="1"/>
    <col min="6146" max="6400" width="9" style="42"/>
    <col min="6401" max="6401" width="12.75" style="42" bestFit="1" customWidth="1"/>
    <col min="6402" max="6656" width="9" style="42"/>
    <col min="6657" max="6657" width="12.75" style="42" bestFit="1" customWidth="1"/>
    <col min="6658" max="6912" width="9" style="42"/>
    <col min="6913" max="6913" width="12.75" style="42" bestFit="1" customWidth="1"/>
    <col min="6914" max="7168" width="9" style="42"/>
    <col min="7169" max="7169" width="12.75" style="42" bestFit="1" customWidth="1"/>
    <col min="7170" max="7424" width="9" style="42"/>
    <col min="7425" max="7425" width="12.75" style="42" bestFit="1" customWidth="1"/>
    <col min="7426" max="7680" width="9" style="42"/>
    <col min="7681" max="7681" width="12.75" style="42" bestFit="1" customWidth="1"/>
    <col min="7682" max="7936" width="9" style="42"/>
    <col min="7937" max="7937" width="12.75" style="42" bestFit="1" customWidth="1"/>
    <col min="7938" max="8192" width="9" style="42"/>
    <col min="8193" max="8193" width="12.75" style="42" bestFit="1" customWidth="1"/>
    <col min="8194" max="8448" width="9" style="42"/>
    <col min="8449" max="8449" width="12.75" style="42" bestFit="1" customWidth="1"/>
    <col min="8450" max="8704" width="9" style="42"/>
    <col min="8705" max="8705" width="12.75" style="42" bestFit="1" customWidth="1"/>
    <col min="8706" max="8960" width="9" style="42"/>
    <col min="8961" max="8961" width="12.75" style="42" bestFit="1" customWidth="1"/>
    <col min="8962" max="9216" width="9" style="42"/>
    <col min="9217" max="9217" width="12.75" style="42" bestFit="1" customWidth="1"/>
    <col min="9218" max="9472" width="9" style="42"/>
    <col min="9473" max="9473" width="12.75" style="42" bestFit="1" customWidth="1"/>
    <col min="9474" max="9728" width="9" style="42"/>
    <col min="9729" max="9729" width="12.75" style="42" bestFit="1" customWidth="1"/>
    <col min="9730" max="9984" width="9" style="42"/>
    <col min="9985" max="9985" width="12.75" style="42" bestFit="1" customWidth="1"/>
    <col min="9986" max="10240" width="9" style="42"/>
    <col min="10241" max="10241" width="12.75" style="42" bestFit="1" customWidth="1"/>
    <col min="10242" max="10496" width="9" style="42"/>
    <col min="10497" max="10497" width="12.75" style="42" bestFit="1" customWidth="1"/>
    <col min="10498" max="10752" width="9" style="42"/>
    <col min="10753" max="10753" width="12.75" style="42" bestFit="1" customWidth="1"/>
    <col min="10754" max="11008" width="9" style="42"/>
    <col min="11009" max="11009" width="12.75" style="42" bestFit="1" customWidth="1"/>
    <col min="11010" max="11264" width="9" style="42"/>
    <col min="11265" max="11265" width="12.75" style="42" bestFit="1" customWidth="1"/>
    <col min="11266" max="11520" width="9" style="42"/>
    <col min="11521" max="11521" width="12.75" style="42" bestFit="1" customWidth="1"/>
    <col min="11522" max="11776" width="9" style="42"/>
    <col min="11777" max="11777" width="12.75" style="42" bestFit="1" customWidth="1"/>
    <col min="11778" max="12032" width="9" style="42"/>
    <col min="12033" max="12033" width="12.75" style="42" bestFit="1" customWidth="1"/>
    <col min="12034" max="12288" width="9" style="42"/>
    <col min="12289" max="12289" width="12.75" style="42" bestFit="1" customWidth="1"/>
    <col min="12290" max="12544" width="9" style="42"/>
    <col min="12545" max="12545" width="12.75" style="42" bestFit="1" customWidth="1"/>
    <col min="12546" max="12800" width="9" style="42"/>
    <col min="12801" max="12801" width="12.75" style="42" bestFit="1" customWidth="1"/>
    <col min="12802" max="13056" width="9" style="42"/>
    <col min="13057" max="13057" width="12.75" style="42" bestFit="1" customWidth="1"/>
    <col min="13058" max="13312" width="9" style="42"/>
    <col min="13313" max="13313" width="12.75" style="42" bestFit="1" customWidth="1"/>
    <col min="13314" max="13568" width="9" style="42"/>
    <col min="13569" max="13569" width="12.75" style="42" bestFit="1" customWidth="1"/>
    <col min="13570" max="13824" width="9" style="42"/>
    <col min="13825" max="13825" width="12.75" style="42" bestFit="1" customWidth="1"/>
    <col min="13826" max="14080" width="9" style="42"/>
    <col min="14081" max="14081" width="12.75" style="42" bestFit="1" customWidth="1"/>
    <col min="14082" max="14336" width="9" style="42"/>
    <col min="14337" max="14337" width="12.75" style="42" bestFit="1" customWidth="1"/>
    <col min="14338" max="14592" width="9" style="42"/>
    <col min="14593" max="14593" width="12.75" style="42" bestFit="1" customWidth="1"/>
    <col min="14594" max="14848" width="9" style="42"/>
    <col min="14849" max="14849" width="12.75" style="42" bestFit="1" customWidth="1"/>
    <col min="14850" max="15104" width="9" style="42"/>
    <col min="15105" max="15105" width="12.75" style="42" bestFit="1" customWidth="1"/>
    <col min="15106" max="15360" width="9" style="42"/>
    <col min="15361" max="15361" width="12.75" style="42" bestFit="1" customWidth="1"/>
    <col min="15362" max="15616" width="9" style="42"/>
    <col min="15617" max="15617" width="12.75" style="42" bestFit="1" customWidth="1"/>
    <col min="15618" max="15872" width="9" style="42"/>
    <col min="15873" max="15873" width="12.75" style="42" bestFit="1" customWidth="1"/>
    <col min="15874" max="16128" width="9" style="42"/>
    <col min="16129" max="16129" width="12.75" style="42" bestFit="1" customWidth="1"/>
    <col min="16130" max="16384" width="9" style="42"/>
  </cols>
  <sheetData>
    <row r="2" spans="1:6">
      <c r="A2" s="42" t="s">
        <v>76</v>
      </c>
      <c r="B2" s="47" t="s">
        <v>77</v>
      </c>
      <c r="C2" s="42" t="s">
        <v>78</v>
      </c>
      <c r="D2" s="42" t="s">
        <v>79</v>
      </c>
      <c r="F2" s="42" t="s">
        <v>80</v>
      </c>
    </row>
    <row r="3" spans="1:6">
      <c r="A3" s="42">
        <v>0</v>
      </c>
      <c r="B3" s="42">
        <v>1.92</v>
      </c>
      <c r="C3" s="42">
        <f>A4-A3</f>
        <v>2</v>
      </c>
      <c r="D3" s="42">
        <f>B4-B3</f>
        <v>4.5000000000000151E-2</v>
      </c>
      <c r="E3" s="48">
        <f t="shared" ref="E3:E66" si="0">AVERAGE(A3,C3)</f>
        <v>1</v>
      </c>
      <c r="F3" s="42">
        <f>D3/C3</f>
        <v>2.2500000000000075E-2</v>
      </c>
    </row>
    <row r="4" spans="1:6">
      <c r="A4" s="42">
        <v>2</v>
      </c>
      <c r="B4" s="42">
        <v>1.9650000000000001</v>
      </c>
      <c r="C4" s="42">
        <f t="shared" ref="C4:D67" si="1">A5-A4</f>
        <v>2</v>
      </c>
      <c r="D4" s="42">
        <f t="shared" si="1"/>
        <v>5.4999999999999938E-2</v>
      </c>
      <c r="E4" s="48">
        <f t="shared" si="0"/>
        <v>2</v>
      </c>
      <c r="F4" s="42">
        <f t="shared" ref="F4:F67" si="2">D4/C4</f>
        <v>2.7499999999999969E-2</v>
      </c>
    </row>
    <row r="5" spans="1:6">
      <c r="A5" s="42">
        <v>4</v>
      </c>
      <c r="B5" s="47">
        <v>2.02</v>
      </c>
      <c r="C5" s="42">
        <f t="shared" si="1"/>
        <v>2</v>
      </c>
      <c r="D5" s="42">
        <f t="shared" si="1"/>
        <v>5.500000000000016E-2</v>
      </c>
      <c r="E5" s="48">
        <f t="shared" si="0"/>
        <v>3</v>
      </c>
      <c r="F5" s="42">
        <f t="shared" si="2"/>
        <v>2.750000000000008E-2</v>
      </c>
    </row>
    <row r="6" spans="1:6">
      <c r="A6" s="42">
        <v>6</v>
      </c>
      <c r="B6" s="47">
        <v>2.0750000000000002</v>
      </c>
      <c r="C6" s="42">
        <f t="shared" si="1"/>
        <v>2</v>
      </c>
      <c r="D6" s="42">
        <f t="shared" si="1"/>
        <v>6.4999999999999947E-2</v>
      </c>
      <c r="E6" s="48">
        <f t="shared" si="0"/>
        <v>4</v>
      </c>
      <c r="F6" s="42">
        <f t="shared" si="2"/>
        <v>3.2499999999999973E-2</v>
      </c>
    </row>
    <row r="7" spans="1:6">
      <c r="A7" s="42">
        <v>8</v>
      </c>
      <c r="B7" s="42">
        <v>2.14</v>
      </c>
      <c r="C7" s="42">
        <f t="shared" si="1"/>
        <v>2</v>
      </c>
      <c r="D7" s="42">
        <f t="shared" si="1"/>
        <v>7.4999999999999734E-2</v>
      </c>
      <c r="E7" s="48">
        <f t="shared" si="0"/>
        <v>5</v>
      </c>
      <c r="F7" s="42">
        <f t="shared" si="2"/>
        <v>3.7499999999999867E-2</v>
      </c>
    </row>
    <row r="8" spans="1:6">
      <c r="A8" s="42">
        <v>10</v>
      </c>
      <c r="B8" s="42">
        <v>2.2149999999999999</v>
      </c>
      <c r="C8" s="42">
        <f t="shared" si="1"/>
        <v>2</v>
      </c>
      <c r="D8" s="42">
        <f t="shared" si="1"/>
        <v>7.5000000000000178E-2</v>
      </c>
      <c r="E8" s="48">
        <f t="shared" si="0"/>
        <v>6</v>
      </c>
      <c r="F8" s="42">
        <f t="shared" si="2"/>
        <v>3.7500000000000089E-2</v>
      </c>
    </row>
    <row r="9" spans="1:6">
      <c r="A9" s="42">
        <v>12</v>
      </c>
      <c r="B9" s="42">
        <v>2.29</v>
      </c>
      <c r="C9" s="42">
        <f t="shared" si="1"/>
        <v>2</v>
      </c>
      <c r="D9" s="42">
        <f t="shared" si="1"/>
        <v>0.10000000000000009</v>
      </c>
      <c r="E9" s="48">
        <f t="shared" si="0"/>
        <v>7</v>
      </c>
      <c r="F9" s="42">
        <f t="shared" si="2"/>
        <v>5.0000000000000044E-2</v>
      </c>
    </row>
    <row r="10" spans="1:6">
      <c r="A10" s="42">
        <v>14</v>
      </c>
      <c r="B10" s="42">
        <v>2.39</v>
      </c>
      <c r="C10" s="42">
        <f t="shared" si="1"/>
        <v>2</v>
      </c>
      <c r="D10" s="42">
        <f t="shared" si="1"/>
        <v>0.10999999999999988</v>
      </c>
      <c r="E10" s="48">
        <f t="shared" si="0"/>
        <v>8</v>
      </c>
      <c r="F10" s="42">
        <f t="shared" si="2"/>
        <v>5.4999999999999938E-2</v>
      </c>
    </row>
    <row r="11" spans="1:6">
      <c r="A11" s="42">
        <v>16</v>
      </c>
      <c r="B11" s="42">
        <v>2.5</v>
      </c>
      <c r="C11" s="42">
        <f t="shared" si="1"/>
        <v>2</v>
      </c>
      <c r="D11" s="42">
        <f t="shared" si="1"/>
        <v>0.14000000000000012</v>
      </c>
      <c r="E11" s="48">
        <f t="shared" si="0"/>
        <v>9</v>
      </c>
      <c r="F11" s="42">
        <f t="shared" si="2"/>
        <v>7.0000000000000062E-2</v>
      </c>
    </row>
    <row r="12" spans="1:6">
      <c r="A12" s="42">
        <v>18</v>
      </c>
      <c r="B12" s="42">
        <v>2.64</v>
      </c>
      <c r="C12" s="42">
        <f t="shared" si="1"/>
        <v>2</v>
      </c>
      <c r="D12" s="42">
        <f t="shared" si="1"/>
        <v>0.19999999999999973</v>
      </c>
      <c r="E12" s="48">
        <f t="shared" si="0"/>
        <v>10</v>
      </c>
      <c r="F12" s="42">
        <f t="shared" si="2"/>
        <v>9.9999999999999867E-2</v>
      </c>
    </row>
    <row r="13" spans="1:6">
      <c r="A13" s="42">
        <v>20</v>
      </c>
      <c r="B13" s="42">
        <v>2.84</v>
      </c>
      <c r="C13" s="42">
        <f t="shared" si="1"/>
        <v>0.19999999999999929</v>
      </c>
      <c r="D13" s="42">
        <f t="shared" si="1"/>
        <v>1.5000000000000124E-2</v>
      </c>
      <c r="E13" s="48">
        <f t="shared" si="0"/>
        <v>10.1</v>
      </c>
      <c r="F13" s="42">
        <f t="shared" si="2"/>
        <v>7.5000000000000885E-2</v>
      </c>
    </row>
    <row r="14" spans="1:6">
      <c r="A14" s="42">
        <v>20.2</v>
      </c>
      <c r="B14" s="42">
        <v>2.855</v>
      </c>
      <c r="C14" s="42">
        <f t="shared" si="1"/>
        <v>0.19999999999999929</v>
      </c>
      <c r="D14" s="42">
        <f t="shared" si="1"/>
        <v>2.4999999999999911E-2</v>
      </c>
      <c r="E14" s="48">
        <f t="shared" si="0"/>
        <v>10.199999999999999</v>
      </c>
      <c r="F14" s="42">
        <f t="shared" si="2"/>
        <v>0.125</v>
      </c>
    </row>
    <row r="15" spans="1:6">
      <c r="A15" s="42">
        <v>20.399999999999999</v>
      </c>
      <c r="B15" s="42">
        <v>2.88</v>
      </c>
      <c r="C15" s="42">
        <f t="shared" si="1"/>
        <v>0.20000000000000284</v>
      </c>
      <c r="D15" s="42">
        <f t="shared" si="1"/>
        <v>3.0000000000000249E-2</v>
      </c>
      <c r="E15" s="48">
        <f t="shared" si="0"/>
        <v>10.3</v>
      </c>
      <c r="F15" s="42">
        <f t="shared" si="2"/>
        <v>0.14999999999999911</v>
      </c>
    </row>
    <row r="16" spans="1:6">
      <c r="A16" s="42">
        <v>20.6</v>
      </c>
      <c r="B16" s="42">
        <v>2.91</v>
      </c>
      <c r="C16" s="42">
        <f t="shared" si="1"/>
        <v>0.19999999999999929</v>
      </c>
      <c r="D16" s="42">
        <f t="shared" si="1"/>
        <v>2.9999999999999805E-2</v>
      </c>
      <c r="E16" s="48">
        <f t="shared" si="0"/>
        <v>10.4</v>
      </c>
      <c r="F16" s="42">
        <f t="shared" si="2"/>
        <v>0.14999999999999955</v>
      </c>
    </row>
    <row r="17" spans="1:6">
      <c r="A17" s="42">
        <v>20.8</v>
      </c>
      <c r="B17" s="42">
        <v>2.94</v>
      </c>
      <c r="C17" s="42">
        <f t="shared" si="1"/>
        <v>0.19999999999999929</v>
      </c>
      <c r="D17" s="42">
        <f t="shared" si="1"/>
        <v>3.0000000000000249E-2</v>
      </c>
      <c r="E17" s="48">
        <f t="shared" si="0"/>
        <v>10.5</v>
      </c>
      <c r="F17" s="42">
        <f t="shared" si="2"/>
        <v>0.15000000000000177</v>
      </c>
    </row>
    <row r="18" spans="1:6">
      <c r="A18" s="42">
        <v>21</v>
      </c>
      <c r="B18" s="42">
        <v>2.97</v>
      </c>
      <c r="C18" s="42">
        <f t="shared" si="1"/>
        <v>0.19999999999999929</v>
      </c>
      <c r="D18" s="42">
        <f t="shared" si="1"/>
        <v>2.0000000000000018E-2</v>
      </c>
      <c r="E18" s="48">
        <f t="shared" si="0"/>
        <v>10.6</v>
      </c>
      <c r="F18" s="42">
        <f t="shared" si="2"/>
        <v>0.10000000000000045</v>
      </c>
    </row>
    <row r="19" spans="1:6">
      <c r="A19" s="42">
        <v>21.2</v>
      </c>
      <c r="B19" s="42">
        <v>2.99</v>
      </c>
      <c r="C19" s="42">
        <f t="shared" si="1"/>
        <v>0.19999999999999929</v>
      </c>
      <c r="D19" s="42">
        <f t="shared" si="1"/>
        <v>3.9999999999999591E-2</v>
      </c>
      <c r="E19" s="48">
        <f t="shared" si="0"/>
        <v>10.7</v>
      </c>
      <c r="F19" s="42">
        <f t="shared" si="2"/>
        <v>0.19999999999999868</v>
      </c>
    </row>
    <row r="20" spans="1:6">
      <c r="A20" s="42">
        <v>21.4</v>
      </c>
      <c r="B20" s="42">
        <v>3.03</v>
      </c>
      <c r="C20" s="42">
        <f t="shared" si="1"/>
        <v>0.20000000000000284</v>
      </c>
      <c r="D20" s="42">
        <f t="shared" si="1"/>
        <v>3.0000000000000249E-2</v>
      </c>
      <c r="E20" s="48">
        <f t="shared" si="0"/>
        <v>10.8</v>
      </c>
      <c r="F20" s="42">
        <f t="shared" si="2"/>
        <v>0.14999999999999911</v>
      </c>
    </row>
    <row r="21" spans="1:6">
      <c r="A21" s="42">
        <v>21.6</v>
      </c>
      <c r="B21" s="42">
        <v>3.06</v>
      </c>
      <c r="C21" s="42">
        <f t="shared" si="1"/>
        <v>0.19999999999999929</v>
      </c>
      <c r="D21" s="42">
        <f t="shared" si="1"/>
        <v>4.9999999999999822E-2</v>
      </c>
      <c r="E21" s="48">
        <f t="shared" si="0"/>
        <v>10.9</v>
      </c>
      <c r="F21" s="42">
        <f t="shared" si="2"/>
        <v>0.25</v>
      </c>
    </row>
    <row r="22" spans="1:6">
      <c r="A22" s="42">
        <v>21.8</v>
      </c>
      <c r="B22" s="42">
        <v>3.11</v>
      </c>
      <c r="C22" s="42">
        <f t="shared" si="1"/>
        <v>0.19999999999999929</v>
      </c>
      <c r="D22" s="42">
        <f t="shared" si="1"/>
        <v>4.4999999999999929E-2</v>
      </c>
      <c r="E22" s="48">
        <f t="shared" si="0"/>
        <v>11</v>
      </c>
      <c r="F22" s="42">
        <f t="shared" si="2"/>
        <v>0.22500000000000045</v>
      </c>
    </row>
    <row r="23" spans="1:6">
      <c r="A23" s="42">
        <v>22</v>
      </c>
      <c r="B23" s="42">
        <v>3.1549999999999998</v>
      </c>
      <c r="C23" s="42">
        <f t="shared" si="1"/>
        <v>0.19999999999999929</v>
      </c>
      <c r="D23" s="42">
        <f t="shared" si="1"/>
        <v>3.5000000000000142E-2</v>
      </c>
      <c r="E23" s="48">
        <f t="shared" si="0"/>
        <v>11.1</v>
      </c>
      <c r="F23" s="42">
        <f t="shared" si="2"/>
        <v>0.17500000000000132</v>
      </c>
    </row>
    <row r="24" spans="1:6">
      <c r="A24" s="42">
        <v>22.2</v>
      </c>
      <c r="B24" s="42">
        <v>3.19</v>
      </c>
      <c r="C24" s="42">
        <f t="shared" si="1"/>
        <v>0.19999999999999929</v>
      </c>
      <c r="D24" s="42">
        <f t="shared" si="1"/>
        <v>5.0000000000000266E-2</v>
      </c>
      <c r="E24" s="48">
        <f t="shared" si="0"/>
        <v>11.2</v>
      </c>
      <c r="F24" s="42">
        <f t="shared" si="2"/>
        <v>0.25000000000000222</v>
      </c>
    </row>
    <row r="25" spans="1:6">
      <c r="A25" s="42">
        <v>22.4</v>
      </c>
      <c r="B25" s="42">
        <v>3.24</v>
      </c>
      <c r="C25" s="42">
        <f t="shared" si="1"/>
        <v>0.20000000000000284</v>
      </c>
      <c r="D25" s="42">
        <f t="shared" si="1"/>
        <v>5.9999999999999609E-2</v>
      </c>
      <c r="E25" s="48">
        <f t="shared" si="0"/>
        <v>11.3</v>
      </c>
      <c r="F25" s="42">
        <f t="shared" si="2"/>
        <v>0.29999999999999377</v>
      </c>
    </row>
    <row r="26" spans="1:6">
      <c r="A26" s="42">
        <v>22.6</v>
      </c>
      <c r="B26" s="42">
        <v>3.3</v>
      </c>
      <c r="C26" s="42">
        <f t="shared" si="1"/>
        <v>0.19999999999999929</v>
      </c>
      <c r="D26" s="42">
        <f t="shared" si="1"/>
        <v>5.500000000000016E-2</v>
      </c>
      <c r="E26" s="48">
        <f t="shared" si="0"/>
        <v>11.4</v>
      </c>
      <c r="F26" s="42">
        <f t="shared" si="2"/>
        <v>0.2750000000000018</v>
      </c>
    </row>
    <row r="27" spans="1:6">
      <c r="A27" s="42">
        <v>22.8</v>
      </c>
      <c r="B27" s="42">
        <v>3.355</v>
      </c>
      <c r="C27" s="42">
        <f t="shared" si="1"/>
        <v>0.19999999999999929</v>
      </c>
      <c r="D27" s="42">
        <f t="shared" si="1"/>
        <v>9.5000000000000195E-2</v>
      </c>
      <c r="E27" s="48">
        <f t="shared" si="0"/>
        <v>11.5</v>
      </c>
      <c r="F27" s="42">
        <f t="shared" si="2"/>
        <v>0.47500000000000264</v>
      </c>
    </row>
    <row r="28" spans="1:6">
      <c r="A28" s="42">
        <v>23</v>
      </c>
      <c r="B28" s="42">
        <v>3.45</v>
      </c>
      <c r="C28" s="42">
        <f t="shared" si="1"/>
        <v>0.19999999999999929</v>
      </c>
      <c r="D28" s="42">
        <f t="shared" si="1"/>
        <v>4.9999999999999822E-2</v>
      </c>
      <c r="E28" s="48">
        <f t="shared" si="0"/>
        <v>11.6</v>
      </c>
      <c r="F28" s="42">
        <f t="shared" si="2"/>
        <v>0.25</v>
      </c>
    </row>
    <row r="29" spans="1:6">
      <c r="A29" s="42">
        <v>23.2</v>
      </c>
      <c r="B29" s="42">
        <v>3.5</v>
      </c>
      <c r="C29" s="42">
        <f t="shared" si="1"/>
        <v>0.19999999999999929</v>
      </c>
      <c r="D29" s="42">
        <f t="shared" si="1"/>
        <v>8.0000000000000071E-2</v>
      </c>
      <c r="E29" s="48">
        <f t="shared" si="0"/>
        <v>11.7</v>
      </c>
      <c r="F29" s="42">
        <f t="shared" si="2"/>
        <v>0.4000000000000018</v>
      </c>
    </row>
    <row r="30" spans="1:6">
      <c r="A30" s="42">
        <v>23.4</v>
      </c>
      <c r="B30" s="42">
        <v>3.58</v>
      </c>
      <c r="C30" s="42">
        <f t="shared" si="1"/>
        <v>0.20000000000000284</v>
      </c>
      <c r="D30" s="42">
        <f t="shared" si="1"/>
        <v>0.12000000000000011</v>
      </c>
      <c r="E30" s="48">
        <f t="shared" si="0"/>
        <v>11.8</v>
      </c>
      <c r="F30" s="42">
        <f t="shared" si="2"/>
        <v>0.59999999999999198</v>
      </c>
    </row>
    <row r="31" spans="1:6">
      <c r="A31" s="42">
        <v>23.6</v>
      </c>
      <c r="B31" s="42">
        <v>3.7</v>
      </c>
      <c r="C31" s="42">
        <f t="shared" si="1"/>
        <v>0.19999999999999929</v>
      </c>
      <c r="D31" s="42">
        <f t="shared" si="1"/>
        <v>0.10499999999999998</v>
      </c>
      <c r="E31" s="48">
        <f t="shared" si="0"/>
        <v>11.9</v>
      </c>
      <c r="F31" s="42">
        <f t="shared" si="2"/>
        <v>0.5250000000000018</v>
      </c>
    </row>
    <row r="32" spans="1:6">
      <c r="A32" s="42">
        <v>23.8</v>
      </c>
      <c r="B32" s="42">
        <v>3.8050000000000002</v>
      </c>
      <c r="C32" s="42">
        <f t="shared" si="1"/>
        <v>0.19999999999999929</v>
      </c>
      <c r="D32" s="42">
        <f t="shared" si="1"/>
        <v>0.16500000000000004</v>
      </c>
      <c r="E32" s="48">
        <f t="shared" si="0"/>
        <v>12</v>
      </c>
      <c r="F32" s="42">
        <f t="shared" si="2"/>
        <v>0.82500000000000306</v>
      </c>
    </row>
    <row r="33" spans="1:6">
      <c r="A33" s="42">
        <v>24</v>
      </c>
      <c r="B33" s="42">
        <v>3.97</v>
      </c>
      <c r="C33" s="42">
        <f t="shared" si="1"/>
        <v>0.19999999999999929</v>
      </c>
      <c r="D33" s="42">
        <f t="shared" si="1"/>
        <v>9.5000000000000195E-2</v>
      </c>
      <c r="E33" s="48">
        <f t="shared" si="0"/>
        <v>12.1</v>
      </c>
      <c r="F33" s="42">
        <f t="shared" si="2"/>
        <v>0.47500000000000264</v>
      </c>
    </row>
    <row r="34" spans="1:6">
      <c r="A34" s="42">
        <v>24.2</v>
      </c>
      <c r="B34" s="42">
        <v>4.0650000000000004</v>
      </c>
      <c r="C34" s="42">
        <f t="shared" si="1"/>
        <v>0.19999999999999929</v>
      </c>
      <c r="D34" s="42">
        <f t="shared" si="1"/>
        <v>0.13499999999999979</v>
      </c>
      <c r="E34" s="48">
        <f t="shared" si="0"/>
        <v>12.2</v>
      </c>
      <c r="F34" s="42">
        <f t="shared" si="2"/>
        <v>0.67500000000000138</v>
      </c>
    </row>
    <row r="35" spans="1:6">
      <c r="A35" s="42">
        <v>24.4</v>
      </c>
      <c r="B35" s="42">
        <v>4.2</v>
      </c>
      <c r="C35" s="42">
        <f t="shared" si="1"/>
        <v>0.20000000000000284</v>
      </c>
      <c r="D35" s="42">
        <f t="shared" si="1"/>
        <v>0.14999999999999947</v>
      </c>
      <c r="E35" s="48">
        <f t="shared" si="0"/>
        <v>12.3</v>
      </c>
      <c r="F35" s="42">
        <f t="shared" si="2"/>
        <v>0.74999999999998668</v>
      </c>
    </row>
    <row r="36" spans="1:6">
      <c r="A36" s="42">
        <v>24.6</v>
      </c>
      <c r="B36" s="42">
        <v>4.3499999999999996</v>
      </c>
      <c r="C36" s="42">
        <f t="shared" si="1"/>
        <v>0.19999999999999929</v>
      </c>
      <c r="D36" s="42">
        <f t="shared" si="1"/>
        <v>0.125</v>
      </c>
      <c r="E36" s="48">
        <f t="shared" si="0"/>
        <v>12.4</v>
      </c>
      <c r="F36" s="42">
        <f t="shared" si="2"/>
        <v>0.62500000000000222</v>
      </c>
    </row>
    <row r="37" spans="1:6">
      <c r="A37" s="42">
        <v>24.8</v>
      </c>
      <c r="B37" s="42">
        <v>4.4749999999999996</v>
      </c>
      <c r="C37" s="42">
        <f t="shared" si="1"/>
        <v>0.19999999999999929</v>
      </c>
      <c r="D37" s="42">
        <f t="shared" si="1"/>
        <v>9.5000000000000639E-2</v>
      </c>
      <c r="E37" s="48">
        <f t="shared" si="0"/>
        <v>12.5</v>
      </c>
      <c r="F37" s="42">
        <f t="shared" si="2"/>
        <v>0.47500000000000486</v>
      </c>
    </row>
    <row r="38" spans="1:6">
      <c r="A38" s="42">
        <v>25</v>
      </c>
      <c r="B38" s="42">
        <v>4.57</v>
      </c>
      <c r="C38" s="42">
        <f t="shared" si="1"/>
        <v>0.19999999999999929</v>
      </c>
      <c r="D38" s="42">
        <f t="shared" si="1"/>
        <v>6.9999999999999396E-2</v>
      </c>
      <c r="E38" s="48">
        <f t="shared" si="0"/>
        <v>12.6</v>
      </c>
      <c r="F38" s="42">
        <f t="shared" si="2"/>
        <v>0.3499999999999982</v>
      </c>
    </row>
    <row r="39" spans="1:6">
      <c r="A39" s="42">
        <v>25.2</v>
      </c>
      <c r="B39" s="42">
        <v>4.6399999999999997</v>
      </c>
      <c r="C39" s="42">
        <f t="shared" si="1"/>
        <v>0.19999999999999929</v>
      </c>
      <c r="D39" s="42">
        <f t="shared" si="1"/>
        <v>7.0000000000000284E-2</v>
      </c>
      <c r="E39" s="48">
        <f t="shared" si="0"/>
        <v>12.7</v>
      </c>
      <c r="F39" s="42">
        <f t="shared" si="2"/>
        <v>0.35000000000000264</v>
      </c>
    </row>
    <row r="40" spans="1:6">
      <c r="A40" s="42">
        <v>25.4</v>
      </c>
      <c r="B40" s="42">
        <v>4.71</v>
      </c>
      <c r="C40" s="42">
        <f t="shared" si="1"/>
        <v>0.20000000000000284</v>
      </c>
      <c r="D40" s="42">
        <f t="shared" si="1"/>
        <v>8.0000000000000071E-2</v>
      </c>
      <c r="E40" s="48">
        <f t="shared" si="0"/>
        <v>12.8</v>
      </c>
      <c r="F40" s="42">
        <f t="shared" si="2"/>
        <v>0.39999999999999469</v>
      </c>
    </row>
    <row r="41" spans="1:6">
      <c r="A41" s="42">
        <v>25.6</v>
      </c>
      <c r="B41" s="42">
        <v>4.79</v>
      </c>
      <c r="C41" s="42">
        <f t="shared" si="1"/>
        <v>0.19999999999999929</v>
      </c>
      <c r="D41" s="42">
        <f t="shared" si="1"/>
        <v>5.9999999999999609E-2</v>
      </c>
      <c r="E41" s="48">
        <f t="shared" si="0"/>
        <v>12.9</v>
      </c>
      <c r="F41" s="42">
        <f t="shared" si="2"/>
        <v>0.2999999999999991</v>
      </c>
    </row>
    <row r="42" spans="1:6">
      <c r="A42" s="42">
        <v>25.8</v>
      </c>
      <c r="B42" s="42">
        <v>4.8499999999999996</v>
      </c>
      <c r="C42" s="42">
        <f t="shared" si="1"/>
        <v>0.19999999999999929</v>
      </c>
      <c r="D42" s="42">
        <f t="shared" si="1"/>
        <v>5.5000000000000604E-2</v>
      </c>
      <c r="E42" s="48">
        <f t="shared" si="0"/>
        <v>13</v>
      </c>
      <c r="F42" s="42">
        <f t="shared" si="2"/>
        <v>0.27500000000000402</v>
      </c>
    </row>
    <row r="43" spans="1:6">
      <c r="A43" s="42">
        <v>26</v>
      </c>
      <c r="B43" s="42">
        <v>4.9050000000000002</v>
      </c>
      <c r="C43" s="42">
        <f t="shared" si="1"/>
        <v>0.19999999999999929</v>
      </c>
      <c r="D43" s="42">
        <f t="shared" si="1"/>
        <v>3.5000000000000142E-2</v>
      </c>
      <c r="E43" s="48">
        <f t="shared" si="0"/>
        <v>13.1</v>
      </c>
      <c r="F43" s="42">
        <f t="shared" si="2"/>
        <v>0.17500000000000132</v>
      </c>
    </row>
    <row r="44" spans="1:6">
      <c r="A44" s="42">
        <v>26.2</v>
      </c>
      <c r="B44" s="42">
        <v>4.9400000000000004</v>
      </c>
      <c r="C44" s="42">
        <f t="shared" si="1"/>
        <v>0.19999999999999929</v>
      </c>
      <c r="D44" s="42">
        <f t="shared" si="1"/>
        <v>2.9999999999999361E-2</v>
      </c>
      <c r="E44" s="48">
        <f t="shared" si="0"/>
        <v>13.2</v>
      </c>
      <c r="F44" s="42">
        <f t="shared" si="2"/>
        <v>0.14999999999999733</v>
      </c>
    </row>
    <row r="45" spans="1:6">
      <c r="A45" s="42">
        <v>26.4</v>
      </c>
      <c r="B45" s="42">
        <v>4.97</v>
      </c>
      <c r="C45" s="42">
        <f t="shared" si="1"/>
        <v>0.20000000000000284</v>
      </c>
      <c r="D45" s="42">
        <f t="shared" si="1"/>
        <v>7.0000000000000284E-2</v>
      </c>
      <c r="E45" s="48">
        <f t="shared" si="0"/>
        <v>13.3</v>
      </c>
      <c r="F45" s="42">
        <f t="shared" si="2"/>
        <v>0.34999999999999643</v>
      </c>
    </row>
    <row r="46" spans="1:6">
      <c r="A46" s="42">
        <v>26.6</v>
      </c>
      <c r="B46" s="42">
        <v>5.04</v>
      </c>
      <c r="C46" s="42">
        <f t="shared" si="1"/>
        <v>0.19999999999999929</v>
      </c>
      <c r="D46" s="42">
        <f t="shared" si="1"/>
        <v>1.9999999999999574E-2</v>
      </c>
      <c r="E46" s="48">
        <f t="shared" si="0"/>
        <v>13.4</v>
      </c>
      <c r="F46" s="42">
        <f t="shared" si="2"/>
        <v>9.9999999999998229E-2</v>
      </c>
    </row>
    <row r="47" spans="1:6">
      <c r="A47" s="42">
        <v>26.8</v>
      </c>
      <c r="B47" s="42">
        <v>5.0599999999999996</v>
      </c>
      <c r="C47" s="42">
        <f t="shared" si="1"/>
        <v>0.19999999999999929</v>
      </c>
      <c r="D47" s="42">
        <f t="shared" si="1"/>
        <v>3.0000000000000249E-2</v>
      </c>
      <c r="E47" s="48">
        <f t="shared" si="0"/>
        <v>13.5</v>
      </c>
      <c r="F47" s="42">
        <f t="shared" si="2"/>
        <v>0.15000000000000177</v>
      </c>
    </row>
    <row r="48" spans="1:6">
      <c r="A48" s="42">
        <v>27</v>
      </c>
      <c r="B48" s="42">
        <v>5.09</v>
      </c>
      <c r="C48" s="42">
        <f t="shared" si="1"/>
        <v>2</v>
      </c>
      <c r="D48" s="42">
        <f t="shared" si="1"/>
        <v>0.12000000000000011</v>
      </c>
      <c r="E48" s="48">
        <f t="shared" si="0"/>
        <v>14.5</v>
      </c>
      <c r="F48" s="42">
        <f t="shared" si="2"/>
        <v>6.0000000000000053E-2</v>
      </c>
    </row>
    <row r="49" spans="1:6">
      <c r="A49" s="42">
        <v>29</v>
      </c>
      <c r="B49" s="42">
        <v>5.21</v>
      </c>
      <c r="C49" s="42">
        <f t="shared" si="1"/>
        <v>2</v>
      </c>
      <c r="D49" s="42">
        <f t="shared" si="1"/>
        <v>0.23000000000000043</v>
      </c>
      <c r="E49" s="48">
        <f t="shared" si="0"/>
        <v>15.5</v>
      </c>
      <c r="F49" s="42">
        <f t="shared" si="2"/>
        <v>0.11500000000000021</v>
      </c>
    </row>
    <row r="50" spans="1:6">
      <c r="A50" s="42">
        <v>31</v>
      </c>
      <c r="B50" s="42">
        <v>5.44</v>
      </c>
      <c r="C50" s="42">
        <f t="shared" si="1"/>
        <v>2</v>
      </c>
      <c r="D50" s="42">
        <f t="shared" si="1"/>
        <v>0.15999999999999925</v>
      </c>
      <c r="E50" s="48">
        <f t="shared" si="0"/>
        <v>16.5</v>
      </c>
      <c r="F50" s="42">
        <f t="shared" si="2"/>
        <v>7.9999999999999627E-2</v>
      </c>
    </row>
    <row r="51" spans="1:6">
      <c r="A51" s="42">
        <v>33</v>
      </c>
      <c r="B51" s="42">
        <v>5.6</v>
      </c>
      <c r="C51" s="42">
        <f t="shared" si="1"/>
        <v>2</v>
      </c>
      <c r="D51" s="42">
        <f t="shared" si="1"/>
        <v>0.13000000000000078</v>
      </c>
      <c r="E51" s="48">
        <f t="shared" si="0"/>
        <v>17.5</v>
      </c>
      <c r="F51" s="42">
        <f t="shared" si="2"/>
        <v>6.5000000000000391E-2</v>
      </c>
    </row>
    <row r="52" spans="1:6">
      <c r="A52" s="42">
        <v>35</v>
      </c>
      <c r="B52" s="42">
        <v>5.73</v>
      </c>
      <c r="C52" s="42">
        <f t="shared" si="1"/>
        <v>2</v>
      </c>
      <c r="D52" s="42">
        <f t="shared" si="1"/>
        <v>7.9999999999999183E-2</v>
      </c>
      <c r="E52" s="48">
        <f t="shared" si="0"/>
        <v>18.5</v>
      </c>
      <c r="F52" s="42">
        <f t="shared" si="2"/>
        <v>3.9999999999999591E-2</v>
      </c>
    </row>
    <row r="53" spans="1:6">
      <c r="A53" s="42">
        <v>37</v>
      </c>
      <c r="B53" s="42">
        <v>5.81</v>
      </c>
      <c r="C53" s="42">
        <f t="shared" si="1"/>
        <v>2</v>
      </c>
      <c r="D53" s="42">
        <f t="shared" si="1"/>
        <v>0.20000000000000018</v>
      </c>
      <c r="E53" s="48">
        <f t="shared" si="0"/>
        <v>19.5</v>
      </c>
      <c r="F53" s="42">
        <f t="shared" si="2"/>
        <v>0.10000000000000009</v>
      </c>
    </row>
    <row r="54" spans="1:6">
      <c r="A54" s="42">
        <v>39</v>
      </c>
      <c r="B54" s="42">
        <v>6.01</v>
      </c>
      <c r="C54" s="42">
        <f t="shared" si="1"/>
        <v>2</v>
      </c>
      <c r="D54" s="42">
        <f t="shared" si="1"/>
        <v>0.22000000000000064</v>
      </c>
      <c r="E54" s="48">
        <f t="shared" si="0"/>
        <v>20.5</v>
      </c>
      <c r="F54" s="42">
        <f t="shared" si="2"/>
        <v>0.11000000000000032</v>
      </c>
    </row>
    <row r="55" spans="1:6">
      <c r="A55" s="42">
        <v>41</v>
      </c>
      <c r="B55" s="42">
        <v>6.23</v>
      </c>
      <c r="C55" s="42">
        <f t="shared" si="1"/>
        <v>1</v>
      </c>
      <c r="D55" s="42">
        <f t="shared" si="1"/>
        <v>0.11999999999999922</v>
      </c>
      <c r="E55" s="48">
        <f t="shared" si="0"/>
        <v>21</v>
      </c>
      <c r="F55" s="42">
        <f t="shared" si="2"/>
        <v>0.11999999999999922</v>
      </c>
    </row>
    <row r="56" spans="1:6">
      <c r="A56" s="42">
        <v>42</v>
      </c>
      <c r="B56" s="42">
        <v>6.35</v>
      </c>
      <c r="C56" s="42">
        <f t="shared" si="1"/>
        <v>0.20000000000000284</v>
      </c>
      <c r="D56" s="42">
        <f t="shared" si="1"/>
        <v>8.0000000000000071E-2</v>
      </c>
      <c r="E56" s="48">
        <f t="shared" si="0"/>
        <v>21.1</v>
      </c>
      <c r="F56" s="42">
        <f t="shared" si="2"/>
        <v>0.39999999999999469</v>
      </c>
    </row>
    <row r="57" spans="1:6">
      <c r="A57" s="42">
        <v>42.2</v>
      </c>
      <c r="B57" s="42">
        <v>6.43</v>
      </c>
      <c r="C57" s="42">
        <f t="shared" si="1"/>
        <v>0.19999999999999574</v>
      </c>
      <c r="D57" s="42">
        <f t="shared" si="1"/>
        <v>2.0000000000000462E-2</v>
      </c>
      <c r="E57" s="48">
        <f t="shared" si="0"/>
        <v>21.2</v>
      </c>
      <c r="F57" s="42">
        <f t="shared" si="2"/>
        <v>0.10000000000000445</v>
      </c>
    </row>
    <row r="58" spans="1:6">
      <c r="A58" s="42">
        <v>42.4</v>
      </c>
      <c r="B58" s="42">
        <v>6.45</v>
      </c>
      <c r="C58" s="42">
        <f t="shared" si="1"/>
        <v>0.20000000000000284</v>
      </c>
      <c r="D58" s="42">
        <f t="shared" si="1"/>
        <v>1.9999999999999574E-2</v>
      </c>
      <c r="E58" s="48">
        <f t="shared" si="0"/>
        <v>21.3</v>
      </c>
      <c r="F58" s="42">
        <f t="shared" si="2"/>
        <v>9.9999999999996453E-2</v>
      </c>
    </row>
    <row r="59" spans="1:6">
      <c r="A59" s="42">
        <v>42.6</v>
      </c>
      <c r="B59" s="42">
        <v>6.47</v>
      </c>
      <c r="C59" s="42">
        <f t="shared" si="1"/>
        <v>0.19999999999999574</v>
      </c>
      <c r="D59" s="42">
        <f t="shared" si="1"/>
        <v>3.0000000000000249E-2</v>
      </c>
      <c r="E59" s="48">
        <f t="shared" si="0"/>
        <v>21.4</v>
      </c>
      <c r="F59" s="42">
        <f t="shared" si="2"/>
        <v>0.15000000000000444</v>
      </c>
    </row>
    <row r="60" spans="1:6">
      <c r="A60" s="42">
        <v>42.8</v>
      </c>
      <c r="B60" s="42">
        <v>6.5</v>
      </c>
      <c r="C60" s="42">
        <f t="shared" si="1"/>
        <v>0.20000000000000284</v>
      </c>
      <c r="D60" s="42">
        <f t="shared" si="1"/>
        <v>1.9999999999999574E-2</v>
      </c>
      <c r="E60" s="48">
        <f t="shared" si="0"/>
        <v>21.5</v>
      </c>
      <c r="F60" s="42">
        <f t="shared" si="2"/>
        <v>9.9999999999996453E-2</v>
      </c>
    </row>
    <row r="61" spans="1:6">
      <c r="A61" s="42">
        <v>43</v>
      </c>
      <c r="B61" s="42">
        <v>6.52</v>
      </c>
      <c r="C61" s="42">
        <f t="shared" si="1"/>
        <v>0.20000000000000284</v>
      </c>
      <c r="D61" s="42">
        <f t="shared" si="1"/>
        <v>1.0000000000000675E-2</v>
      </c>
      <c r="E61" s="48">
        <f t="shared" si="0"/>
        <v>21.6</v>
      </c>
      <c r="F61" s="42">
        <f t="shared" si="2"/>
        <v>5.0000000000002667E-2</v>
      </c>
    </row>
    <row r="62" spans="1:6">
      <c r="A62" s="42">
        <v>43.2</v>
      </c>
      <c r="B62" s="42">
        <v>6.53</v>
      </c>
      <c r="C62" s="42">
        <f t="shared" si="1"/>
        <v>0.19999999999999574</v>
      </c>
      <c r="D62" s="42">
        <f t="shared" si="1"/>
        <v>4.0000000000000036E-2</v>
      </c>
      <c r="E62" s="48">
        <f t="shared" si="0"/>
        <v>21.7</v>
      </c>
      <c r="F62" s="42">
        <f t="shared" si="2"/>
        <v>0.20000000000000445</v>
      </c>
    </row>
    <row r="63" spans="1:6">
      <c r="A63" s="42">
        <v>43.4</v>
      </c>
      <c r="B63" s="42">
        <v>6.57</v>
      </c>
      <c r="C63" s="42">
        <f t="shared" si="1"/>
        <v>0.20000000000000284</v>
      </c>
      <c r="D63" s="42">
        <f t="shared" si="1"/>
        <v>2.9999999999999361E-2</v>
      </c>
      <c r="E63" s="48">
        <f t="shared" si="0"/>
        <v>21.8</v>
      </c>
      <c r="F63" s="42">
        <f t="shared" si="2"/>
        <v>0.14999999999999467</v>
      </c>
    </row>
    <row r="64" spans="1:6">
      <c r="A64" s="42">
        <v>43.6</v>
      </c>
      <c r="B64" s="42">
        <v>6.6</v>
      </c>
      <c r="C64" s="42">
        <f t="shared" si="1"/>
        <v>0.19999999999999574</v>
      </c>
      <c r="D64" s="42">
        <f t="shared" si="1"/>
        <v>1.0000000000000675E-2</v>
      </c>
      <c r="E64" s="48">
        <f t="shared" si="0"/>
        <v>21.9</v>
      </c>
      <c r="F64" s="42">
        <f t="shared" si="2"/>
        <v>5.0000000000004444E-2</v>
      </c>
    </row>
    <row r="65" spans="1:6">
      <c r="A65" s="42">
        <v>43.8</v>
      </c>
      <c r="B65" s="42">
        <v>6.61</v>
      </c>
      <c r="C65" s="42">
        <f t="shared" si="1"/>
        <v>0.20000000000000284</v>
      </c>
      <c r="D65" s="42">
        <f t="shared" si="1"/>
        <v>1.9999999999999574E-2</v>
      </c>
      <c r="E65" s="48">
        <f t="shared" si="0"/>
        <v>22</v>
      </c>
      <c r="F65" s="42">
        <f t="shared" si="2"/>
        <v>9.9999999999996453E-2</v>
      </c>
    </row>
    <row r="66" spans="1:6">
      <c r="A66" s="42">
        <v>44</v>
      </c>
      <c r="B66" s="42">
        <v>6.63</v>
      </c>
      <c r="C66" s="42">
        <f t="shared" si="1"/>
        <v>0.20000000000000284</v>
      </c>
      <c r="D66" s="42">
        <f t="shared" si="1"/>
        <v>2.0000000000000462E-2</v>
      </c>
      <c r="E66" s="48">
        <f t="shared" si="0"/>
        <v>22.1</v>
      </c>
      <c r="F66" s="42">
        <f t="shared" si="2"/>
        <v>0.10000000000000089</v>
      </c>
    </row>
    <row r="67" spans="1:6">
      <c r="A67" s="42">
        <v>44.2</v>
      </c>
      <c r="B67" s="42">
        <v>6.65</v>
      </c>
      <c r="C67" s="42">
        <f t="shared" si="1"/>
        <v>0.19999999999999574</v>
      </c>
      <c r="D67" s="42">
        <f t="shared" si="1"/>
        <v>4.0000000000000036E-2</v>
      </c>
      <c r="E67" s="48">
        <f t="shared" ref="E67:E93" si="3">AVERAGE(A67,C67)</f>
        <v>22.2</v>
      </c>
      <c r="F67" s="42">
        <f t="shared" si="2"/>
        <v>0.20000000000000445</v>
      </c>
    </row>
    <row r="68" spans="1:6">
      <c r="A68" s="42">
        <v>44.4</v>
      </c>
      <c r="B68" s="42">
        <v>6.69</v>
      </c>
      <c r="C68" s="42">
        <f t="shared" ref="C68:D93" si="4">A69-A68</f>
        <v>0.20000000000000284</v>
      </c>
      <c r="D68" s="42">
        <f t="shared" si="4"/>
        <v>4.9999999999999822E-2</v>
      </c>
      <c r="E68" s="48">
        <f t="shared" si="3"/>
        <v>22.3</v>
      </c>
      <c r="F68" s="42">
        <f t="shared" ref="F68:F93" si="5">D68/C68</f>
        <v>0.24999999999999556</v>
      </c>
    </row>
    <row r="69" spans="1:6">
      <c r="A69" s="42">
        <v>44.6</v>
      </c>
      <c r="B69" s="42">
        <v>6.74</v>
      </c>
      <c r="C69" s="42">
        <f t="shared" si="4"/>
        <v>0.19999999999999574</v>
      </c>
      <c r="D69" s="42">
        <f t="shared" si="4"/>
        <v>2.9999999999999361E-2</v>
      </c>
      <c r="E69" s="48">
        <f t="shared" si="3"/>
        <v>22.4</v>
      </c>
      <c r="F69" s="42">
        <f t="shared" si="5"/>
        <v>0.15</v>
      </c>
    </row>
    <row r="70" spans="1:6">
      <c r="A70" s="42">
        <v>44.8</v>
      </c>
      <c r="B70" s="42">
        <v>6.77</v>
      </c>
      <c r="C70" s="42">
        <f t="shared" si="4"/>
        <v>0.20000000000000284</v>
      </c>
      <c r="D70" s="42">
        <f t="shared" si="4"/>
        <v>3.0000000000000249E-2</v>
      </c>
      <c r="E70" s="48">
        <f t="shared" si="3"/>
        <v>22.5</v>
      </c>
      <c r="F70" s="42">
        <f t="shared" si="5"/>
        <v>0.14999999999999911</v>
      </c>
    </row>
    <row r="71" spans="1:6">
      <c r="A71" s="42">
        <v>45</v>
      </c>
      <c r="B71" s="42">
        <v>6.8</v>
      </c>
      <c r="C71" s="42">
        <f t="shared" si="4"/>
        <v>0.20000000000000284</v>
      </c>
      <c r="D71" s="42">
        <f t="shared" si="4"/>
        <v>2.0000000000000462E-2</v>
      </c>
      <c r="E71" s="48">
        <f t="shared" si="3"/>
        <v>22.6</v>
      </c>
      <c r="F71" s="42">
        <f t="shared" si="5"/>
        <v>0.10000000000000089</v>
      </c>
    </row>
    <row r="72" spans="1:6">
      <c r="A72" s="42">
        <v>45.2</v>
      </c>
      <c r="B72" s="42">
        <v>6.82</v>
      </c>
      <c r="C72" s="42">
        <f t="shared" si="4"/>
        <v>0.19999999999999574</v>
      </c>
      <c r="D72" s="42">
        <f t="shared" si="4"/>
        <v>4.0000000000000036E-2</v>
      </c>
      <c r="E72" s="48">
        <f t="shared" si="3"/>
        <v>22.7</v>
      </c>
      <c r="F72" s="42">
        <f t="shared" si="5"/>
        <v>0.20000000000000445</v>
      </c>
    </row>
    <row r="73" spans="1:6">
      <c r="A73" s="42">
        <v>45.4</v>
      </c>
      <c r="B73" s="42">
        <v>6.86</v>
      </c>
      <c r="C73" s="42">
        <f t="shared" si="4"/>
        <v>0.20000000000000284</v>
      </c>
      <c r="D73" s="42">
        <f t="shared" si="4"/>
        <v>1.9999999999999574E-2</v>
      </c>
      <c r="E73" s="48">
        <f t="shared" si="3"/>
        <v>22.8</v>
      </c>
      <c r="F73" s="42">
        <f t="shared" si="5"/>
        <v>9.9999999999996453E-2</v>
      </c>
    </row>
    <row r="74" spans="1:6">
      <c r="A74" s="42">
        <v>45.6</v>
      </c>
      <c r="B74" s="42">
        <v>6.88</v>
      </c>
      <c r="C74" s="42">
        <f t="shared" si="4"/>
        <v>0.19999999999999574</v>
      </c>
      <c r="D74" s="42">
        <f t="shared" si="4"/>
        <v>2.0000000000000462E-2</v>
      </c>
      <c r="E74" s="48">
        <f t="shared" si="3"/>
        <v>22.9</v>
      </c>
      <c r="F74" s="42">
        <f t="shared" si="5"/>
        <v>0.10000000000000445</v>
      </c>
    </row>
    <row r="75" spans="1:6">
      <c r="A75" s="42">
        <v>45.8</v>
      </c>
      <c r="B75" s="42">
        <v>6.9</v>
      </c>
      <c r="C75" s="42">
        <f t="shared" si="4"/>
        <v>0.20000000000000284</v>
      </c>
      <c r="D75" s="42">
        <f t="shared" si="4"/>
        <v>5.9999999999999609E-2</v>
      </c>
      <c r="E75" s="48">
        <f t="shared" si="3"/>
        <v>23</v>
      </c>
      <c r="F75" s="42">
        <f t="shared" si="5"/>
        <v>0.29999999999999377</v>
      </c>
    </row>
    <row r="76" spans="1:6">
      <c r="A76" s="42">
        <v>46</v>
      </c>
      <c r="B76" s="42">
        <v>6.96</v>
      </c>
      <c r="C76" s="42">
        <f t="shared" si="4"/>
        <v>0.20000000000000284</v>
      </c>
      <c r="D76" s="42">
        <f t="shared" si="4"/>
        <v>8.0000000000000071E-2</v>
      </c>
      <c r="E76" s="48">
        <f t="shared" si="3"/>
        <v>23.1</v>
      </c>
      <c r="F76" s="42">
        <f t="shared" si="5"/>
        <v>0.39999999999999469</v>
      </c>
    </row>
    <row r="77" spans="1:6">
      <c r="A77" s="42">
        <v>46.2</v>
      </c>
      <c r="B77" s="42">
        <v>7.04</v>
      </c>
      <c r="C77" s="42">
        <f t="shared" si="4"/>
        <v>0.19999999999999574</v>
      </c>
      <c r="D77" s="42">
        <f t="shared" si="4"/>
        <v>5.9999999999999609E-2</v>
      </c>
      <c r="E77" s="48">
        <f t="shared" si="3"/>
        <v>23.2</v>
      </c>
      <c r="F77" s="42">
        <f t="shared" si="5"/>
        <v>0.30000000000000443</v>
      </c>
    </row>
    <row r="78" spans="1:6">
      <c r="A78" s="42">
        <v>46.4</v>
      </c>
      <c r="B78" s="42">
        <v>7.1</v>
      </c>
      <c r="C78" s="42">
        <f t="shared" si="4"/>
        <v>0.20000000000000284</v>
      </c>
      <c r="D78" s="42">
        <f t="shared" si="4"/>
        <v>5.0000000000000711E-2</v>
      </c>
      <c r="E78" s="48">
        <f t="shared" si="3"/>
        <v>23.3</v>
      </c>
      <c r="F78" s="42">
        <f t="shared" si="5"/>
        <v>0.25</v>
      </c>
    </row>
    <row r="79" spans="1:6">
      <c r="A79" s="42">
        <v>46.6</v>
      </c>
      <c r="B79" s="42">
        <v>7.15</v>
      </c>
      <c r="C79" s="42">
        <f t="shared" si="4"/>
        <v>0.19999999999999574</v>
      </c>
      <c r="D79" s="42">
        <f t="shared" si="4"/>
        <v>8.9999999999999858E-2</v>
      </c>
      <c r="E79" s="48">
        <f t="shared" si="3"/>
        <v>23.4</v>
      </c>
      <c r="F79" s="42">
        <f t="shared" si="5"/>
        <v>0.45000000000000889</v>
      </c>
    </row>
    <row r="80" spans="1:6">
      <c r="A80" s="42">
        <v>46.8</v>
      </c>
      <c r="B80" s="42">
        <v>7.24</v>
      </c>
      <c r="C80" s="42">
        <f t="shared" si="4"/>
        <v>0.20000000000000284</v>
      </c>
      <c r="D80" s="42">
        <f t="shared" si="4"/>
        <v>8.9999999999999858E-2</v>
      </c>
      <c r="E80" s="48">
        <f t="shared" si="3"/>
        <v>23.5</v>
      </c>
      <c r="F80" s="42">
        <f t="shared" si="5"/>
        <v>0.44999999999999291</v>
      </c>
    </row>
    <row r="81" spans="1:6">
      <c r="A81" s="42">
        <v>47</v>
      </c>
      <c r="B81" s="42">
        <v>7.33</v>
      </c>
      <c r="C81" s="42">
        <f t="shared" si="4"/>
        <v>0.20000000000000284</v>
      </c>
      <c r="D81" s="42">
        <f t="shared" si="4"/>
        <v>0.16999999999999993</v>
      </c>
      <c r="E81" s="48">
        <f t="shared" si="3"/>
        <v>23.6</v>
      </c>
      <c r="F81" s="42">
        <f t="shared" si="5"/>
        <v>0.84999999999998754</v>
      </c>
    </row>
    <row r="82" spans="1:6">
      <c r="A82" s="42">
        <v>47.2</v>
      </c>
      <c r="B82" s="42">
        <v>7.5</v>
      </c>
      <c r="C82" s="42">
        <f t="shared" si="4"/>
        <v>0.19999999999999574</v>
      </c>
      <c r="D82" s="42">
        <f t="shared" si="4"/>
        <v>8.9999999999999858E-2</v>
      </c>
      <c r="E82" s="48">
        <f t="shared" si="3"/>
        <v>23.7</v>
      </c>
      <c r="F82" s="42">
        <f t="shared" si="5"/>
        <v>0.45000000000000889</v>
      </c>
    </row>
    <row r="83" spans="1:6">
      <c r="A83" s="42">
        <v>47.4</v>
      </c>
      <c r="B83" s="42">
        <v>7.59</v>
      </c>
      <c r="C83" s="42">
        <f t="shared" si="4"/>
        <v>0.20000000000000284</v>
      </c>
      <c r="D83" s="42">
        <f t="shared" si="4"/>
        <v>0.19000000000000039</v>
      </c>
      <c r="E83" s="48">
        <f t="shared" si="3"/>
        <v>23.8</v>
      </c>
      <c r="F83" s="42">
        <f t="shared" si="5"/>
        <v>0.94999999999998841</v>
      </c>
    </row>
    <row r="84" spans="1:6">
      <c r="A84" s="42">
        <v>47.6</v>
      </c>
      <c r="B84" s="42">
        <v>7.78</v>
      </c>
      <c r="C84" s="42">
        <f t="shared" si="4"/>
        <v>0.19999999999999574</v>
      </c>
      <c r="D84" s="42">
        <f t="shared" si="4"/>
        <v>0.27000000000000046</v>
      </c>
      <c r="E84" s="48">
        <f t="shared" si="3"/>
        <v>23.9</v>
      </c>
      <c r="F84" s="42">
        <f t="shared" si="5"/>
        <v>1.3500000000000312</v>
      </c>
    </row>
    <row r="85" spans="1:6">
      <c r="A85" s="42">
        <v>47.8</v>
      </c>
      <c r="B85" s="42">
        <v>8.0500000000000007</v>
      </c>
      <c r="C85" s="42">
        <f t="shared" si="4"/>
        <v>0.20000000000000284</v>
      </c>
      <c r="D85" s="42">
        <f t="shared" si="4"/>
        <v>0.50999999999999979</v>
      </c>
      <c r="E85" s="48">
        <f t="shared" si="3"/>
        <v>24</v>
      </c>
      <c r="F85" s="42">
        <f t="shared" si="5"/>
        <v>2.5499999999999625</v>
      </c>
    </row>
    <row r="86" spans="1:6">
      <c r="A86" s="42">
        <v>48</v>
      </c>
      <c r="B86" s="42">
        <v>8.56</v>
      </c>
      <c r="C86" s="42">
        <f t="shared" si="4"/>
        <v>0.20000000000000284</v>
      </c>
      <c r="D86" s="42">
        <f t="shared" si="4"/>
        <v>0.36999999999999922</v>
      </c>
      <c r="E86" s="48">
        <f t="shared" si="3"/>
        <v>24.1</v>
      </c>
      <c r="F86" s="42">
        <f t="shared" si="5"/>
        <v>1.8499999999999699</v>
      </c>
    </row>
    <row r="87" spans="1:6">
      <c r="A87" s="42">
        <v>48.2</v>
      </c>
      <c r="B87" s="42">
        <v>8.93</v>
      </c>
      <c r="C87" s="42">
        <f t="shared" si="4"/>
        <v>0.19999999999999574</v>
      </c>
      <c r="D87" s="42">
        <f t="shared" si="4"/>
        <v>0.1899999999999995</v>
      </c>
      <c r="E87" s="48">
        <f t="shared" si="3"/>
        <v>24.2</v>
      </c>
      <c r="F87" s="42">
        <f t="shared" si="5"/>
        <v>0.95000000000001772</v>
      </c>
    </row>
    <row r="88" spans="1:6">
      <c r="A88" s="42">
        <v>48.4</v>
      </c>
      <c r="B88" s="42">
        <v>9.1199999999999992</v>
      </c>
      <c r="C88" s="42">
        <f t="shared" si="4"/>
        <v>0.20000000000000284</v>
      </c>
      <c r="D88" s="42">
        <f t="shared" si="4"/>
        <v>0.28000000000000114</v>
      </c>
      <c r="E88" s="48">
        <f t="shared" si="3"/>
        <v>24.3</v>
      </c>
      <c r="F88" s="42">
        <f t="shared" si="5"/>
        <v>1.3999999999999857</v>
      </c>
    </row>
    <row r="89" spans="1:6">
      <c r="A89" s="42">
        <v>48.6</v>
      </c>
      <c r="B89" s="42">
        <v>9.4</v>
      </c>
      <c r="C89" s="42">
        <f t="shared" si="4"/>
        <v>0.19999999999999574</v>
      </c>
      <c r="D89" s="42">
        <f t="shared" si="4"/>
        <v>0.13999999999999879</v>
      </c>
      <c r="E89" s="48">
        <f t="shared" si="3"/>
        <v>24.4</v>
      </c>
      <c r="F89" s="42">
        <f t="shared" si="5"/>
        <v>0.70000000000000884</v>
      </c>
    </row>
    <row r="90" spans="1:6">
      <c r="A90" s="42">
        <v>48.8</v>
      </c>
      <c r="B90" s="42">
        <v>9.5399999999999991</v>
      </c>
      <c r="C90" s="42">
        <f t="shared" si="4"/>
        <v>0.20000000000000284</v>
      </c>
      <c r="D90" s="42">
        <f t="shared" si="4"/>
        <v>0.12000000000000099</v>
      </c>
      <c r="E90" s="48">
        <f t="shared" si="3"/>
        <v>24.5</v>
      </c>
      <c r="F90" s="42">
        <f t="shared" si="5"/>
        <v>0.59999999999999643</v>
      </c>
    </row>
    <row r="91" spans="1:6">
      <c r="A91" s="42">
        <v>49</v>
      </c>
      <c r="B91" s="42">
        <v>9.66</v>
      </c>
      <c r="C91" s="42">
        <f t="shared" si="4"/>
        <v>0.20000000000000284</v>
      </c>
      <c r="D91" s="42">
        <f t="shared" si="4"/>
        <v>0.14000000000000057</v>
      </c>
      <c r="E91" s="48">
        <f t="shared" si="3"/>
        <v>24.6</v>
      </c>
      <c r="F91" s="42">
        <f t="shared" si="5"/>
        <v>0.69999999999999285</v>
      </c>
    </row>
    <row r="92" spans="1:6">
      <c r="A92" s="42">
        <v>49.2</v>
      </c>
      <c r="B92" s="42">
        <v>9.8000000000000007</v>
      </c>
      <c r="C92" s="42">
        <f t="shared" si="4"/>
        <v>0.19999999999999574</v>
      </c>
      <c r="D92" s="42">
        <f t="shared" si="4"/>
        <v>0.26999999999999957</v>
      </c>
      <c r="E92" s="48">
        <f t="shared" si="3"/>
        <v>24.7</v>
      </c>
      <c r="F92" s="42">
        <f t="shared" si="5"/>
        <v>1.3500000000000267</v>
      </c>
    </row>
    <row r="93" spans="1:6">
      <c r="A93" s="42">
        <v>49.4</v>
      </c>
      <c r="B93" s="42">
        <v>10.07</v>
      </c>
      <c r="C93" s="42">
        <f t="shared" si="4"/>
        <v>0.20000000000000284</v>
      </c>
      <c r="D93" s="42">
        <f t="shared" si="4"/>
        <v>0.35999999999999943</v>
      </c>
      <c r="E93" s="48">
        <f t="shared" si="3"/>
        <v>24.8</v>
      </c>
      <c r="F93" s="42">
        <f t="shared" si="5"/>
        <v>1.7999999999999716</v>
      </c>
    </row>
    <row r="94" spans="1:6">
      <c r="A94" s="42">
        <v>49.6</v>
      </c>
      <c r="B94" s="42">
        <v>10.43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工作表10"/>
  <dimension ref="A2:D49"/>
  <sheetViews>
    <sheetView workbookViewId="0">
      <selection activeCell="A2" sqref="A2:D49"/>
    </sheetView>
  </sheetViews>
  <sheetFormatPr defaultRowHeight="16.2"/>
  <cols>
    <col min="1" max="1" width="12.75" style="42" bestFit="1" customWidth="1"/>
    <col min="2" max="256" width="9" style="42"/>
    <col min="257" max="257" width="12.75" style="42" bestFit="1" customWidth="1"/>
    <col min="258" max="512" width="9" style="42"/>
    <col min="513" max="513" width="12.75" style="42" bestFit="1" customWidth="1"/>
    <col min="514" max="768" width="9" style="42"/>
    <col min="769" max="769" width="12.75" style="42" bestFit="1" customWidth="1"/>
    <col min="770" max="1024" width="9" style="42"/>
    <col min="1025" max="1025" width="12.75" style="42" bestFit="1" customWidth="1"/>
    <col min="1026" max="1280" width="9" style="42"/>
    <col min="1281" max="1281" width="12.75" style="42" bestFit="1" customWidth="1"/>
    <col min="1282" max="1536" width="9" style="42"/>
    <col min="1537" max="1537" width="12.75" style="42" bestFit="1" customWidth="1"/>
    <col min="1538" max="1792" width="9" style="42"/>
    <col min="1793" max="1793" width="12.75" style="42" bestFit="1" customWidth="1"/>
    <col min="1794" max="2048" width="9" style="42"/>
    <col min="2049" max="2049" width="12.75" style="42" bestFit="1" customWidth="1"/>
    <col min="2050" max="2304" width="9" style="42"/>
    <col min="2305" max="2305" width="12.75" style="42" bestFit="1" customWidth="1"/>
    <col min="2306" max="2560" width="9" style="42"/>
    <col min="2561" max="2561" width="12.75" style="42" bestFit="1" customWidth="1"/>
    <col min="2562" max="2816" width="9" style="42"/>
    <col min="2817" max="2817" width="12.75" style="42" bestFit="1" customWidth="1"/>
    <col min="2818" max="3072" width="9" style="42"/>
    <col min="3073" max="3073" width="12.75" style="42" bestFit="1" customWidth="1"/>
    <col min="3074" max="3328" width="9" style="42"/>
    <col min="3329" max="3329" width="12.75" style="42" bestFit="1" customWidth="1"/>
    <col min="3330" max="3584" width="9" style="42"/>
    <col min="3585" max="3585" width="12.75" style="42" bestFit="1" customWidth="1"/>
    <col min="3586" max="3840" width="9" style="42"/>
    <col min="3841" max="3841" width="12.75" style="42" bestFit="1" customWidth="1"/>
    <col min="3842" max="4096" width="9" style="42"/>
    <col min="4097" max="4097" width="12.75" style="42" bestFit="1" customWidth="1"/>
    <col min="4098" max="4352" width="9" style="42"/>
    <col min="4353" max="4353" width="12.75" style="42" bestFit="1" customWidth="1"/>
    <col min="4354" max="4608" width="9" style="42"/>
    <col min="4609" max="4609" width="12.75" style="42" bestFit="1" customWidth="1"/>
    <col min="4610" max="4864" width="9" style="42"/>
    <col min="4865" max="4865" width="12.75" style="42" bestFit="1" customWidth="1"/>
    <col min="4866" max="5120" width="9" style="42"/>
    <col min="5121" max="5121" width="12.75" style="42" bestFit="1" customWidth="1"/>
    <col min="5122" max="5376" width="9" style="42"/>
    <col min="5377" max="5377" width="12.75" style="42" bestFit="1" customWidth="1"/>
    <col min="5378" max="5632" width="9" style="42"/>
    <col min="5633" max="5633" width="12.75" style="42" bestFit="1" customWidth="1"/>
    <col min="5634" max="5888" width="9" style="42"/>
    <col min="5889" max="5889" width="12.75" style="42" bestFit="1" customWidth="1"/>
    <col min="5890" max="6144" width="9" style="42"/>
    <col min="6145" max="6145" width="12.75" style="42" bestFit="1" customWidth="1"/>
    <col min="6146" max="6400" width="9" style="42"/>
    <col min="6401" max="6401" width="12.75" style="42" bestFit="1" customWidth="1"/>
    <col min="6402" max="6656" width="9" style="42"/>
    <col min="6657" max="6657" width="12.75" style="42" bestFit="1" customWidth="1"/>
    <col min="6658" max="6912" width="9" style="42"/>
    <col min="6913" max="6913" width="12.75" style="42" bestFit="1" customWidth="1"/>
    <col min="6914" max="7168" width="9" style="42"/>
    <col min="7169" max="7169" width="12.75" style="42" bestFit="1" customWidth="1"/>
    <col min="7170" max="7424" width="9" style="42"/>
    <col min="7425" max="7425" width="12.75" style="42" bestFit="1" customWidth="1"/>
    <col min="7426" max="7680" width="9" style="42"/>
    <col min="7681" max="7681" width="12.75" style="42" bestFit="1" customWidth="1"/>
    <col min="7682" max="7936" width="9" style="42"/>
    <col min="7937" max="7937" width="12.75" style="42" bestFit="1" customWidth="1"/>
    <col min="7938" max="8192" width="9" style="42"/>
    <col min="8193" max="8193" width="12.75" style="42" bestFit="1" customWidth="1"/>
    <col min="8194" max="8448" width="9" style="42"/>
    <col min="8449" max="8449" width="12.75" style="42" bestFit="1" customWidth="1"/>
    <col min="8450" max="8704" width="9" style="42"/>
    <col min="8705" max="8705" width="12.75" style="42" bestFit="1" customWidth="1"/>
    <col min="8706" max="8960" width="9" style="42"/>
    <col min="8961" max="8961" width="12.75" style="42" bestFit="1" customWidth="1"/>
    <col min="8962" max="9216" width="9" style="42"/>
    <col min="9217" max="9217" width="12.75" style="42" bestFit="1" customWidth="1"/>
    <col min="9218" max="9472" width="9" style="42"/>
    <col min="9473" max="9473" width="12.75" style="42" bestFit="1" customWidth="1"/>
    <col min="9474" max="9728" width="9" style="42"/>
    <col min="9729" max="9729" width="12.75" style="42" bestFit="1" customWidth="1"/>
    <col min="9730" max="9984" width="9" style="42"/>
    <col min="9985" max="9985" width="12.75" style="42" bestFit="1" customWidth="1"/>
    <col min="9986" max="10240" width="9" style="42"/>
    <col min="10241" max="10241" width="12.75" style="42" bestFit="1" customWidth="1"/>
    <col min="10242" max="10496" width="9" style="42"/>
    <col min="10497" max="10497" width="12.75" style="42" bestFit="1" customWidth="1"/>
    <col min="10498" max="10752" width="9" style="42"/>
    <col min="10753" max="10753" width="12.75" style="42" bestFit="1" customWidth="1"/>
    <col min="10754" max="11008" width="9" style="42"/>
    <col min="11009" max="11009" width="12.75" style="42" bestFit="1" customWidth="1"/>
    <col min="11010" max="11264" width="9" style="42"/>
    <col min="11265" max="11265" width="12.75" style="42" bestFit="1" customWidth="1"/>
    <col min="11266" max="11520" width="9" style="42"/>
    <col min="11521" max="11521" width="12.75" style="42" bestFit="1" customWidth="1"/>
    <col min="11522" max="11776" width="9" style="42"/>
    <col min="11777" max="11777" width="12.75" style="42" bestFit="1" customWidth="1"/>
    <col min="11778" max="12032" width="9" style="42"/>
    <col min="12033" max="12033" width="12.75" style="42" bestFit="1" customWidth="1"/>
    <col min="12034" max="12288" width="9" style="42"/>
    <col min="12289" max="12289" width="12.75" style="42" bestFit="1" customWidth="1"/>
    <col min="12290" max="12544" width="9" style="42"/>
    <col min="12545" max="12545" width="12.75" style="42" bestFit="1" customWidth="1"/>
    <col min="12546" max="12800" width="9" style="42"/>
    <col min="12801" max="12801" width="12.75" style="42" bestFit="1" customWidth="1"/>
    <col min="12802" max="13056" width="9" style="42"/>
    <col min="13057" max="13057" width="12.75" style="42" bestFit="1" customWidth="1"/>
    <col min="13058" max="13312" width="9" style="42"/>
    <col min="13313" max="13313" width="12.75" style="42" bestFit="1" customWidth="1"/>
    <col min="13314" max="13568" width="9" style="42"/>
    <col min="13569" max="13569" width="12.75" style="42" bestFit="1" customWidth="1"/>
    <col min="13570" max="13824" width="9" style="42"/>
    <col min="13825" max="13825" width="12.75" style="42" bestFit="1" customWidth="1"/>
    <col min="13826" max="14080" width="9" style="42"/>
    <col min="14081" max="14081" width="12.75" style="42" bestFit="1" customWidth="1"/>
    <col min="14082" max="14336" width="9" style="42"/>
    <col min="14337" max="14337" width="12.75" style="42" bestFit="1" customWidth="1"/>
    <col min="14338" max="14592" width="9" style="42"/>
    <col min="14593" max="14593" width="12.75" style="42" bestFit="1" customWidth="1"/>
    <col min="14594" max="14848" width="9" style="42"/>
    <col min="14849" max="14849" width="12.75" style="42" bestFit="1" customWidth="1"/>
    <col min="14850" max="15104" width="9" style="42"/>
    <col min="15105" max="15105" width="12.75" style="42" bestFit="1" customWidth="1"/>
    <col min="15106" max="15360" width="9" style="42"/>
    <col min="15361" max="15361" width="12.75" style="42" bestFit="1" customWidth="1"/>
    <col min="15362" max="15616" width="9" style="42"/>
    <col min="15617" max="15617" width="12.75" style="42" bestFit="1" customWidth="1"/>
    <col min="15618" max="15872" width="9" style="42"/>
    <col min="15873" max="15873" width="12.75" style="42" bestFit="1" customWidth="1"/>
    <col min="15874" max="16128" width="9" style="42"/>
    <col min="16129" max="16129" width="12.75" style="42" bestFit="1" customWidth="1"/>
    <col min="16130" max="16384" width="9" style="42"/>
  </cols>
  <sheetData>
    <row r="2" spans="1:4">
      <c r="A2" s="42" t="s">
        <v>81</v>
      </c>
      <c r="B2" s="47" t="s">
        <v>82</v>
      </c>
    </row>
    <row r="3" spans="1:4">
      <c r="A3" s="42">
        <v>0</v>
      </c>
      <c r="B3" s="42">
        <v>1.92</v>
      </c>
      <c r="C3" s="42">
        <v>31</v>
      </c>
      <c r="D3" s="42">
        <v>5.44</v>
      </c>
    </row>
    <row r="4" spans="1:4">
      <c r="A4" s="42">
        <v>2</v>
      </c>
      <c r="B4" s="42">
        <v>1.9650000000000001</v>
      </c>
      <c r="C4" s="42">
        <v>33</v>
      </c>
      <c r="D4" s="42">
        <v>5.6</v>
      </c>
    </row>
    <row r="5" spans="1:4">
      <c r="A5" s="42">
        <v>4</v>
      </c>
      <c r="B5" s="47">
        <v>2.02</v>
      </c>
      <c r="C5" s="42">
        <v>35</v>
      </c>
      <c r="D5" s="42">
        <v>5.73</v>
      </c>
    </row>
    <row r="6" spans="1:4">
      <c r="A6" s="42">
        <v>6</v>
      </c>
      <c r="B6" s="47">
        <v>2.0750000000000002</v>
      </c>
      <c r="C6" s="42">
        <v>37</v>
      </c>
      <c r="D6" s="42">
        <v>5.81</v>
      </c>
    </row>
    <row r="7" spans="1:4">
      <c r="A7" s="42">
        <v>8</v>
      </c>
      <c r="B7" s="42">
        <v>2.14</v>
      </c>
      <c r="C7" s="42">
        <v>39</v>
      </c>
      <c r="D7" s="42">
        <v>6.01</v>
      </c>
    </row>
    <row r="8" spans="1:4">
      <c r="A8" s="42">
        <v>10</v>
      </c>
      <c r="B8" s="42">
        <v>2.2149999999999999</v>
      </c>
      <c r="C8" s="42">
        <v>41</v>
      </c>
      <c r="D8" s="42">
        <v>6.23</v>
      </c>
    </row>
    <row r="9" spans="1:4">
      <c r="A9" s="42">
        <v>12</v>
      </c>
      <c r="B9" s="42">
        <v>2.29</v>
      </c>
      <c r="C9" s="42">
        <v>42</v>
      </c>
      <c r="D9" s="42">
        <v>6.35</v>
      </c>
    </row>
    <row r="10" spans="1:4">
      <c r="A10" s="42">
        <v>14</v>
      </c>
      <c r="B10" s="42">
        <v>2.39</v>
      </c>
      <c r="C10" s="42">
        <v>42.2</v>
      </c>
      <c r="D10" s="42">
        <v>6.43</v>
      </c>
    </row>
    <row r="11" spans="1:4">
      <c r="A11" s="42">
        <v>16</v>
      </c>
      <c r="B11" s="42">
        <v>2.5</v>
      </c>
      <c r="C11" s="42">
        <v>42.4</v>
      </c>
      <c r="D11" s="42">
        <v>6.45</v>
      </c>
    </row>
    <row r="12" spans="1:4">
      <c r="A12" s="42">
        <v>18</v>
      </c>
      <c r="B12" s="42">
        <v>2.64</v>
      </c>
      <c r="C12" s="42">
        <v>42.6</v>
      </c>
      <c r="D12" s="42">
        <v>6.47</v>
      </c>
    </row>
    <row r="13" spans="1:4">
      <c r="A13" s="42">
        <v>20</v>
      </c>
      <c r="B13" s="42">
        <v>2.84</v>
      </c>
      <c r="C13" s="42">
        <v>42.8</v>
      </c>
      <c r="D13" s="42">
        <v>6.5</v>
      </c>
    </row>
    <row r="14" spans="1:4">
      <c r="A14" s="42">
        <v>20.2</v>
      </c>
      <c r="B14" s="42">
        <v>2.855</v>
      </c>
      <c r="C14" s="42">
        <v>43</v>
      </c>
      <c r="D14" s="42">
        <v>6.52</v>
      </c>
    </row>
    <row r="15" spans="1:4">
      <c r="A15" s="42">
        <v>20.399999999999999</v>
      </c>
      <c r="B15" s="42">
        <v>2.88</v>
      </c>
      <c r="C15" s="42">
        <v>43.2</v>
      </c>
      <c r="D15" s="42">
        <v>6.53</v>
      </c>
    </row>
    <row r="16" spans="1:4">
      <c r="A16" s="42">
        <v>20.6</v>
      </c>
      <c r="B16" s="42">
        <v>2.91</v>
      </c>
      <c r="C16" s="42">
        <v>43.4</v>
      </c>
      <c r="D16" s="42">
        <v>6.57</v>
      </c>
    </row>
    <row r="17" spans="1:4">
      <c r="A17" s="42">
        <v>20.8</v>
      </c>
      <c r="B17" s="42">
        <v>2.94</v>
      </c>
      <c r="C17" s="42">
        <v>43.6</v>
      </c>
      <c r="D17" s="42">
        <v>6.6</v>
      </c>
    </row>
    <row r="18" spans="1:4">
      <c r="A18" s="42">
        <v>21</v>
      </c>
      <c r="B18" s="42">
        <v>2.97</v>
      </c>
      <c r="C18" s="42">
        <v>43.8</v>
      </c>
      <c r="D18" s="42">
        <v>6.61</v>
      </c>
    </row>
    <row r="19" spans="1:4">
      <c r="A19" s="42">
        <v>21.2</v>
      </c>
      <c r="B19" s="42">
        <v>2.99</v>
      </c>
      <c r="C19" s="42">
        <v>44</v>
      </c>
      <c r="D19" s="42">
        <v>6.63</v>
      </c>
    </row>
    <row r="20" spans="1:4">
      <c r="A20" s="42">
        <v>21.4</v>
      </c>
      <c r="B20" s="42">
        <v>3.03</v>
      </c>
      <c r="C20" s="42">
        <v>44.2</v>
      </c>
      <c r="D20" s="42">
        <v>6.65</v>
      </c>
    </row>
    <row r="21" spans="1:4">
      <c r="A21" s="42">
        <v>21.6</v>
      </c>
      <c r="B21" s="42">
        <v>3.06</v>
      </c>
      <c r="C21" s="42">
        <v>44.4</v>
      </c>
      <c r="D21" s="42">
        <v>6.69</v>
      </c>
    </row>
    <row r="22" spans="1:4">
      <c r="A22" s="42">
        <v>21.8</v>
      </c>
      <c r="B22" s="42">
        <v>3.11</v>
      </c>
      <c r="C22" s="42">
        <v>44.6</v>
      </c>
      <c r="D22" s="42">
        <v>6.74</v>
      </c>
    </row>
    <row r="23" spans="1:4">
      <c r="A23" s="42">
        <v>22</v>
      </c>
      <c r="B23" s="42">
        <v>3.1549999999999998</v>
      </c>
      <c r="C23" s="42">
        <v>44.8</v>
      </c>
      <c r="D23" s="42">
        <v>6.77</v>
      </c>
    </row>
    <row r="24" spans="1:4">
      <c r="A24" s="42">
        <v>22.2</v>
      </c>
      <c r="B24" s="42">
        <v>3.19</v>
      </c>
      <c r="C24" s="42">
        <v>45</v>
      </c>
      <c r="D24" s="42">
        <v>6.8</v>
      </c>
    </row>
    <row r="25" spans="1:4">
      <c r="A25" s="42">
        <v>22.4</v>
      </c>
      <c r="B25" s="42">
        <v>3.24</v>
      </c>
      <c r="C25" s="42">
        <v>45.2</v>
      </c>
      <c r="D25" s="42">
        <v>6.82</v>
      </c>
    </row>
    <row r="26" spans="1:4">
      <c r="A26" s="42">
        <v>22.6</v>
      </c>
      <c r="B26" s="42">
        <v>3.3</v>
      </c>
      <c r="C26" s="42">
        <v>45.4</v>
      </c>
      <c r="D26" s="42">
        <v>6.86</v>
      </c>
    </row>
    <row r="27" spans="1:4">
      <c r="A27" s="42">
        <v>22.8</v>
      </c>
      <c r="B27" s="42">
        <v>3.355</v>
      </c>
      <c r="C27" s="42">
        <v>45.6</v>
      </c>
      <c r="D27" s="42">
        <v>6.88</v>
      </c>
    </row>
    <row r="28" spans="1:4">
      <c r="A28" s="42">
        <v>23</v>
      </c>
      <c r="B28" s="42">
        <v>3.45</v>
      </c>
      <c r="C28" s="42">
        <v>45.8</v>
      </c>
      <c r="D28" s="42">
        <v>6.9</v>
      </c>
    </row>
    <row r="29" spans="1:4">
      <c r="A29" s="42">
        <v>23.2</v>
      </c>
      <c r="B29" s="42">
        <v>3.5</v>
      </c>
      <c r="C29" s="42">
        <v>46</v>
      </c>
      <c r="D29" s="42">
        <v>6.96</v>
      </c>
    </row>
    <row r="30" spans="1:4">
      <c r="A30" s="42">
        <v>23.4</v>
      </c>
      <c r="B30" s="42">
        <v>3.58</v>
      </c>
      <c r="C30" s="42">
        <v>46.2</v>
      </c>
      <c r="D30" s="42">
        <v>7.04</v>
      </c>
    </row>
    <row r="31" spans="1:4">
      <c r="A31" s="42">
        <v>23.6</v>
      </c>
      <c r="B31" s="42">
        <v>3.7</v>
      </c>
      <c r="C31" s="42">
        <v>46.4</v>
      </c>
      <c r="D31" s="42">
        <v>7.1</v>
      </c>
    </row>
    <row r="32" spans="1:4">
      <c r="A32" s="42">
        <v>23.8</v>
      </c>
      <c r="B32" s="42">
        <v>3.8050000000000002</v>
      </c>
      <c r="C32" s="42">
        <v>46.6</v>
      </c>
      <c r="D32" s="42">
        <v>7.15</v>
      </c>
    </row>
    <row r="33" spans="1:4">
      <c r="A33" s="42">
        <v>24</v>
      </c>
      <c r="B33" s="42">
        <v>3.97</v>
      </c>
      <c r="C33" s="42">
        <v>46.8</v>
      </c>
      <c r="D33" s="42">
        <v>7.24</v>
      </c>
    </row>
    <row r="34" spans="1:4">
      <c r="A34" s="42">
        <v>24.2</v>
      </c>
      <c r="B34" s="42">
        <v>4.0650000000000004</v>
      </c>
      <c r="C34" s="42">
        <v>47</v>
      </c>
      <c r="D34" s="42">
        <v>7.33</v>
      </c>
    </row>
    <row r="35" spans="1:4">
      <c r="A35" s="42">
        <v>24.4</v>
      </c>
      <c r="B35" s="42">
        <v>4.2</v>
      </c>
      <c r="C35" s="42">
        <v>47.2</v>
      </c>
      <c r="D35" s="42">
        <v>7.5</v>
      </c>
    </row>
    <row r="36" spans="1:4">
      <c r="A36" s="42">
        <v>24.6</v>
      </c>
      <c r="B36" s="42">
        <v>4.3499999999999996</v>
      </c>
      <c r="C36" s="42">
        <v>47.4</v>
      </c>
      <c r="D36" s="42">
        <v>7.59</v>
      </c>
    </row>
    <row r="37" spans="1:4">
      <c r="A37" s="42">
        <v>24.8</v>
      </c>
      <c r="B37" s="42">
        <v>4.4749999999999996</v>
      </c>
      <c r="C37" s="42">
        <v>47.6</v>
      </c>
      <c r="D37" s="42">
        <v>7.78</v>
      </c>
    </row>
    <row r="38" spans="1:4">
      <c r="A38" s="42">
        <v>25</v>
      </c>
      <c r="B38" s="42">
        <v>4.57</v>
      </c>
      <c r="C38" s="42">
        <v>47.8</v>
      </c>
      <c r="D38" s="42">
        <v>8.0500000000000007</v>
      </c>
    </row>
    <row r="39" spans="1:4">
      <c r="A39" s="42">
        <v>25.2</v>
      </c>
      <c r="B39" s="42">
        <v>4.6399999999999997</v>
      </c>
      <c r="C39" s="42">
        <v>48</v>
      </c>
      <c r="D39" s="42">
        <v>8.56</v>
      </c>
    </row>
    <row r="40" spans="1:4">
      <c r="A40" s="42">
        <v>25.4</v>
      </c>
      <c r="B40" s="42">
        <v>4.71</v>
      </c>
      <c r="C40" s="42">
        <v>48.2</v>
      </c>
      <c r="D40" s="42">
        <v>8.93</v>
      </c>
    </row>
    <row r="41" spans="1:4">
      <c r="A41" s="42">
        <v>25.6</v>
      </c>
      <c r="B41" s="42">
        <v>4.79</v>
      </c>
      <c r="C41" s="42">
        <v>48.4</v>
      </c>
      <c r="D41" s="42">
        <v>9.1199999999999992</v>
      </c>
    </row>
    <row r="42" spans="1:4">
      <c r="A42" s="42">
        <v>25.8</v>
      </c>
      <c r="B42" s="42">
        <v>4.8499999999999996</v>
      </c>
      <c r="C42" s="42">
        <v>48.6</v>
      </c>
      <c r="D42" s="42">
        <v>9.4</v>
      </c>
    </row>
    <row r="43" spans="1:4">
      <c r="A43" s="42">
        <v>26</v>
      </c>
      <c r="B43" s="42">
        <v>4.9050000000000002</v>
      </c>
      <c r="C43" s="42">
        <v>48.8</v>
      </c>
      <c r="D43" s="42">
        <v>9.5399999999999991</v>
      </c>
    </row>
    <row r="44" spans="1:4">
      <c r="A44" s="42">
        <v>26.2</v>
      </c>
      <c r="B44" s="42">
        <v>4.9400000000000004</v>
      </c>
      <c r="C44" s="42">
        <v>49</v>
      </c>
      <c r="D44" s="42">
        <v>9.66</v>
      </c>
    </row>
    <row r="45" spans="1:4">
      <c r="A45" s="42">
        <v>26.4</v>
      </c>
      <c r="B45" s="42">
        <v>4.97</v>
      </c>
      <c r="C45" s="42">
        <v>49.2</v>
      </c>
      <c r="D45" s="42">
        <v>9.8000000000000007</v>
      </c>
    </row>
    <row r="46" spans="1:4">
      <c r="A46" s="42">
        <v>26.6</v>
      </c>
      <c r="B46" s="42">
        <v>5.04</v>
      </c>
      <c r="C46" s="42">
        <v>49.4</v>
      </c>
      <c r="D46" s="42">
        <v>10.07</v>
      </c>
    </row>
    <row r="47" spans="1:4">
      <c r="A47" s="42">
        <v>26.8</v>
      </c>
      <c r="B47" s="42">
        <v>5.0599999999999996</v>
      </c>
      <c r="C47" s="42">
        <v>49.6</v>
      </c>
      <c r="D47" s="42">
        <v>10.43</v>
      </c>
    </row>
    <row r="48" spans="1:4">
      <c r="A48" s="42">
        <v>27</v>
      </c>
      <c r="B48" s="42">
        <v>5.09</v>
      </c>
    </row>
    <row r="49" spans="1:2">
      <c r="A49" s="42">
        <v>29</v>
      </c>
      <c r="B49" s="42">
        <v>5.21</v>
      </c>
    </row>
  </sheetData>
  <phoneticPr fontId="2" type="noConversion"/>
  <pageMargins left="0.75" right="0.75" top="1" bottom="1" header="0.5" footer="0.5"/>
  <headerFooter alignWithMargins="0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工作表12"/>
  <dimension ref="A1:EZ23"/>
  <sheetViews>
    <sheetView showGridLines="0" zoomScale="90" zoomScaleNormal="90" workbookViewId="0">
      <selection activeCell="O24" sqref="O24"/>
    </sheetView>
  </sheetViews>
  <sheetFormatPr defaultColWidth="15" defaultRowHeight="16.2"/>
  <cols>
    <col min="1" max="1" width="3" style="49" customWidth="1"/>
    <col min="2" max="2" width="7.375" style="49" customWidth="1"/>
    <col min="3" max="6" width="13.125" style="49" customWidth="1"/>
    <col min="7" max="7" width="15.375" style="49" customWidth="1"/>
    <col min="8" max="8" width="19.125" style="49" customWidth="1"/>
    <col min="9" max="9" width="13.375" style="49" customWidth="1"/>
    <col min="10" max="10" width="19.625" style="49" customWidth="1"/>
    <col min="11" max="11" width="21.75" style="49" customWidth="1"/>
    <col min="12" max="12" width="16.75" style="49" customWidth="1"/>
    <col min="13" max="155" width="19.125" style="49" customWidth="1"/>
    <col min="156" max="156" width="5.875" style="49" customWidth="1"/>
    <col min="157" max="16384" width="15" style="49"/>
  </cols>
  <sheetData>
    <row r="1" spans="1:156" ht="46.95" customHeight="1">
      <c r="A1" s="137" t="s">
        <v>85</v>
      </c>
      <c r="B1" s="137"/>
      <c r="C1" s="137"/>
      <c r="D1" s="137"/>
      <c r="E1" s="137"/>
      <c r="F1" s="137"/>
      <c r="G1" s="137"/>
    </row>
    <row r="2" spans="1:156" ht="24.6" customHeight="1">
      <c r="A2" s="50"/>
      <c r="B2" s="50"/>
      <c r="C2" s="51" t="s">
        <v>86</v>
      </c>
      <c r="D2" s="52" t="s">
        <v>87</v>
      </c>
      <c r="E2" s="52" t="s">
        <v>52</v>
      </c>
      <c r="F2" s="53" t="s">
        <v>88</v>
      </c>
      <c r="G2" s="50"/>
    </row>
    <row r="3" spans="1:156" ht="73.95" customHeight="1">
      <c r="A3" s="50"/>
      <c r="B3" s="50"/>
      <c r="C3" s="50"/>
      <c r="D3" s="50"/>
      <c r="E3" s="50"/>
      <c r="F3" s="50"/>
      <c r="G3" s="50"/>
    </row>
    <row r="4" spans="1:156">
      <c r="A4" s="50"/>
      <c r="B4" s="54" t="s">
        <v>89</v>
      </c>
      <c r="C4" s="55" t="str">
        <f>C2</f>
        <v>林宸佑</v>
      </c>
      <c r="D4" s="55" t="str">
        <f t="shared" ref="D4:F4" si="0">D2</f>
        <v>林宸旭</v>
      </c>
      <c r="E4" s="55" t="str">
        <f t="shared" si="0"/>
        <v>林向宏</v>
      </c>
      <c r="F4" s="55" t="str">
        <f t="shared" si="0"/>
        <v>黃睦詠</v>
      </c>
      <c r="G4" s="56" t="s">
        <v>90</v>
      </c>
      <c r="H4" s="49" t="s">
        <v>118</v>
      </c>
      <c r="M4"/>
    </row>
    <row r="5" spans="1:156">
      <c r="A5" s="50"/>
      <c r="B5" s="57" t="s">
        <v>91</v>
      </c>
      <c r="C5" s="58">
        <v>36</v>
      </c>
      <c r="D5" s="58">
        <v>44</v>
      </c>
      <c r="E5" s="58">
        <v>34</v>
      </c>
      <c r="F5" s="58">
        <v>37</v>
      </c>
      <c r="G5" s="59">
        <f>SUM(C5:F5)</f>
        <v>151</v>
      </c>
      <c r="K5" s="49" cm="1">
        <f t="array" aca="1" ref="K5:K9" ca="1">selected</f>
        <v>36</v>
      </c>
      <c r="L5" s="49" t="str">
        <f ca="1">_xlfn.FORMULATEXT(K5)</f>
        <v>=selected</v>
      </c>
      <c r="M5" s="93" t="s">
        <v>113</v>
      </c>
    </row>
    <row r="6" spans="1:156">
      <c r="A6" s="50"/>
      <c r="B6" s="57" t="s">
        <v>92</v>
      </c>
      <c r="C6" s="58">
        <v>15</v>
      </c>
      <c r="D6" s="58">
        <v>6</v>
      </c>
      <c r="E6" s="58">
        <v>14</v>
      </c>
      <c r="F6" s="58">
        <v>9</v>
      </c>
      <c r="G6" s="59">
        <f>SUM(C6:F6)</f>
        <v>44</v>
      </c>
      <c r="K6" s="49">
        <f ca="1"/>
        <v>15</v>
      </c>
      <c r="M6" s="93" t="s">
        <v>114</v>
      </c>
    </row>
    <row r="7" spans="1:156">
      <c r="A7" s="50"/>
      <c r="B7" s="57" t="s">
        <v>93</v>
      </c>
      <c r="C7" s="58">
        <v>22</v>
      </c>
      <c r="D7" s="58">
        <v>20</v>
      </c>
      <c r="E7" s="58">
        <v>20</v>
      </c>
      <c r="F7" s="58">
        <v>17</v>
      </c>
      <c r="G7" s="59">
        <f>SUM(C7:F7)</f>
        <v>79</v>
      </c>
      <c r="K7" s="49">
        <f ca="1"/>
        <v>22</v>
      </c>
    </row>
    <row r="8" spans="1:156">
      <c r="A8" s="50"/>
      <c r="B8" s="57" t="s">
        <v>94</v>
      </c>
      <c r="C8" s="58">
        <v>11</v>
      </c>
      <c r="D8" s="58">
        <v>13</v>
      </c>
      <c r="E8" s="58">
        <v>8</v>
      </c>
      <c r="F8" s="58">
        <v>9</v>
      </c>
      <c r="G8" s="59">
        <f>SUM(C8:F8)</f>
        <v>41</v>
      </c>
      <c r="K8" s="49">
        <f ca="1"/>
        <v>11</v>
      </c>
    </row>
    <row r="9" spans="1:156" ht="16.8" thickBot="1">
      <c r="A9" s="50"/>
      <c r="B9" s="57" t="s">
        <v>95</v>
      </c>
      <c r="C9" s="58">
        <v>8</v>
      </c>
      <c r="D9" s="58">
        <v>11</v>
      </c>
      <c r="E9" s="58">
        <v>9</v>
      </c>
      <c r="F9" s="58">
        <v>12</v>
      </c>
      <c r="G9" s="59">
        <f>SUM(C9:F9)</f>
        <v>40</v>
      </c>
      <c r="K9" s="49">
        <f ca="1"/>
        <v>8</v>
      </c>
    </row>
    <row r="10" spans="1:156" ht="16.8" thickBot="1">
      <c r="A10" s="60"/>
      <c r="B10" s="61" t="s">
        <v>90</v>
      </c>
      <c r="C10" s="62">
        <f>SUM(C5:C9)</f>
        <v>92</v>
      </c>
      <c r="D10" s="62">
        <f>SUM(D5:D9)</f>
        <v>94</v>
      </c>
      <c r="E10" s="62">
        <f>SUM(E5:E9)</f>
        <v>85</v>
      </c>
      <c r="F10" s="62">
        <f>SUM(F5:F9)</f>
        <v>84</v>
      </c>
      <c r="G10" s="63">
        <f>SUM(G5:G9)</f>
        <v>355</v>
      </c>
    </row>
    <row r="11" spans="1:156" ht="19.8">
      <c r="A11" s="60"/>
      <c r="B11" s="60"/>
      <c r="C11" s="60"/>
      <c r="D11" s="60"/>
      <c r="E11" s="60"/>
      <c r="F11" s="60"/>
      <c r="G11" s="60"/>
      <c r="M11" s="134" t="s">
        <v>148</v>
      </c>
    </row>
    <row r="12" spans="1:156">
      <c r="A12" s="60"/>
      <c r="B12" s="60"/>
      <c r="C12" s="60" t="s">
        <v>96</v>
      </c>
      <c r="D12" s="60"/>
      <c r="E12" s="60"/>
      <c r="F12" s="60"/>
      <c r="G12" s="60"/>
      <c r="L12" s="129" t="s">
        <v>161</v>
      </c>
      <c r="M12" s="135" t="s">
        <v>171</v>
      </c>
    </row>
    <row r="13" spans="1:156" ht="19.8">
      <c r="A13" s="60"/>
      <c r="B13" s="60"/>
      <c r="C13" s="60" t="s">
        <v>97</v>
      </c>
      <c r="D13" s="60"/>
      <c r="E13" s="60"/>
      <c r="F13" s="60"/>
      <c r="G13" s="60"/>
      <c r="H13" s="60"/>
      <c r="I13" s="60"/>
      <c r="J13" s="60"/>
      <c r="K13" s="60"/>
      <c r="L13" s="129"/>
      <c r="M13" s="136" t="s">
        <v>170</v>
      </c>
      <c r="N13" s="60"/>
      <c r="O13" s="60"/>
      <c r="P13" s="60"/>
      <c r="Q13" s="60"/>
      <c r="R13" s="60"/>
      <c r="S13" s="60"/>
      <c r="T13" s="60"/>
      <c r="U13" s="60"/>
      <c r="V13" s="60"/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0"/>
      <c r="AW13" s="60"/>
      <c r="AX13" s="60"/>
      <c r="AY13" s="60"/>
      <c r="AZ13" s="60"/>
      <c r="BA13" s="60"/>
      <c r="BB13" s="60"/>
      <c r="BC13" s="60"/>
      <c r="BD13" s="60"/>
      <c r="BE13" s="60"/>
      <c r="BF13" s="60"/>
      <c r="BG13" s="60"/>
      <c r="BH13" s="60"/>
      <c r="BI13" s="60"/>
      <c r="BJ13" s="60"/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0"/>
      <c r="CA13" s="60"/>
      <c r="CB13" s="60"/>
      <c r="CC13" s="60"/>
      <c r="CD13" s="60"/>
      <c r="CE13" s="60"/>
      <c r="CF13" s="60"/>
      <c r="CG13" s="60"/>
      <c r="CH13" s="60"/>
      <c r="CI13" s="60"/>
      <c r="CJ13" s="60"/>
      <c r="CK13" s="60"/>
      <c r="CL13" s="60"/>
      <c r="CM13" s="60"/>
      <c r="CN13" s="60"/>
      <c r="CO13" s="60"/>
      <c r="CP13" s="60"/>
      <c r="CQ13" s="60"/>
      <c r="CR13" s="60"/>
      <c r="CS13" s="60"/>
      <c r="CT13" s="60"/>
      <c r="CU13" s="60"/>
      <c r="CV13" s="60"/>
      <c r="CW13" s="60"/>
      <c r="CX13" s="60"/>
      <c r="CY13" s="60"/>
      <c r="CZ13" s="60"/>
      <c r="DA13" s="60"/>
      <c r="DB13" s="60"/>
      <c r="DC13" s="60"/>
      <c r="DD13" s="60"/>
      <c r="DE13" s="60"/>
      <c r="DF13" s="60"/>
      <c r="DG13" s="60"/>
      <c r="DH13" s="60"/>
      <c r="DI13" s="60"/>
      <c r="DJ13" s="60"/>
      <c r="DK13" s="60"/>
      <c r="DL13" s="60"/>
      <c r="DM13" s="60"/>
      <c r="DN13" s="60"/>
      <c r="DO13" s="60"/>
      <c r="DP13" s="60"/>
      <c r="DQ13" s="60"/>
      <c r="DR13" s="60"/>
      <c r="DS13" s="60"/>
      <c r="DT13" s="60"/>
      <c r="DU13" s="60"/>
      <c r="DV13" s="60"/>
      <c r="DW13" s="60"/>
      <c r="DX13" s="60"/>
      <c r="DY13" s="60"/>
      <c r="DZ13" s="60"/>
      <c r="EA13" s="60"/>
      <c r="EB13" s="60"/>
      <c r="EC13" s="60"/>
      <c r="ED13" s="60"/>
      <c r="EE13" s="60"/>
      <c r="EF13" s="60"/>
      <c r="EG13" s="60"/>
      <c r="EH13" s="60"/>
      <c r="EI13" s="60"/>
      <c r="EJ13" s="60"/>
      <c r="EK13" s="60"/>
      <c r="EL13" s="60"/>
      <c r="EM13" s="60"/>
      <c r="EN13" s="60"/>
      <c r="EO13" s="60"/>
      <c r="EP13" s="60"/>
      <c r="EQ13" s="60"/>
      <c r="ER13" s="60"/>
      <c r="ES13" s="60"/>
      <c r="ET13" s="60"/>
      <c r="EU13" s="60"/>
      <c r="EV13" s="60"/>
      <c r="EW13" s="60"/>
      <c r="EX13" s="60"/>
      <c r="EY13" s="60"/>
      <c r="EZ13" s="60"/>
    </row>
    <row r="14" spans="1:156">
      <c r="A14" s="60"/>
      <c r="B14" s="60"/>
      <c r="C14" s="60" t="s">
        <v>98</v>
      </c>
      <c r="D14" s="60"/>
      <c r="E14" s="60"/>
      <c r="F14" s="60"/>
      <c r="G14" s="60"/>
      <c r="H14" s="60"/>
      <c r="I14" s="60"/>
      <c r="J14" s="60"/>
      <c r="K14" s="60"/>
      <c r="L14" s="129" t="s">
        <v>161</v>
      </c>
      <c r="M14" s="49" t="s">
        <v>162</v>
      </c>
      <c r="O14" s="60"/>
      <c r="P14" s="60"/>
      <c r="Q14" s="60"/>
      <c r="R14" s="60"/>
      <c r="S14" s="60"/>
      <c r="T14" s="60"/>
      <c r="U14" s="60"/>
      <c r="V14" s="60"/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0"/>
      <c r="AW14" s="60"/>
      <c r="AX14" s="60"/>
      <c r="AY14" s="60"/>
      <c r="AZ14" s="60"/>
      <c r="BA14" s="60"/>
      <c r="BB14" s="60"/>
      <c r="BC14" s="60"/>
      <c r="BD14" s="60"/>
      <c r="BE14" s="60"/>
      <c r="BF14" s="60"/>
      <c r="BG14" s="60"/>
      <c r="BH14" s="60"/>
      <c r="BI14" s="60"/>
      <c r="BJ14" s="60"/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0"/>
      <c r="CA14" s="60"/>
      <c r="CB14" s="60"/>
      <c r="CC14" s="60"/>
      <c r="CD14" s="60"/>
      <c r="CE14" s="60"/>
      <c r="CF14" s="60"/>
      <c r="CG14" s="60"/>
      <c r="CH14" s="60"/>
      <c r="CI14" s="60"/>
      <c r="CJ14" s="60"/>
      <c r="CK14" s="60"/>
      <c r="CL14" s="60"/>
      <c r="CM14" s="60"/>
      <c r="CN14" s="60"/>
      <c r="CO14" s="60"/>
      <c r="CP14" s="60"/>
      <c r="CQ14" s="60"/>
      <c r="CR14" s="60"/>
      <c r="CS14" s="60"/>
      <c r="CT14" s="60"/>
      <c r="CU14" s="60"/>
      <c r="CV14" s="60"/>
      <c r="CW14" s="60"/>
      <c r="CX14" s="60"/>
      <c r="CY14" s="60"/>
      <c r="CZ14" s="60"/>
      <c r="DA14" s="60"/>
      <c r="DB14" s="60"/>
      <c r="DC14" s="60"/>
      <c r="DD14" s="60"/>
      <c r="DE14" s="60"/>
      <c r="DF14" s="60"/>
      <c r="DG14" s="60"/>
      <c r="DH14" s="60"/>
      <c r="DI14" s="60"/>
      <c r="DJ14" s="60"/>
      <c r="DK14" s="60"/>
      <c r="DL14" s="60"/>
      <c r="DM14" s="60"/>
      <c r="DN14" s="60"/>
      <c r="DO14" s="60"/>
      <c r="DP14" s="60"/>
      <c r="DQ14" s="60"/>
      <c r="DR14" s="60"/>
      <c r="DS14" s="60"/>
      <c r="DT14" s="60"/>
      <c r="DU14" s="60"/>
      <c r="DV14" s="60"/>
      <c r="DW14" s="60"/>
      <c r="DX14" s="60"/>
      <c r="DY14" s="60"/>
      <c r="DZ14" s="60"/>
      <c r="EA14" s="60"/>
      <c r="EB14" s="60"/>
      <c r="EC14" s="60"/>
      <c r="ED14" s="60"/>
      <c r="EE14" s="60"/>
      <c r="EF14" s="60"/>
      <c r="EG14" s="60"/>
      <c r="EH14" s="60"/>
      <c r="EI14" s="60"/>
      <c r="EJ14" s="60"/>
      <c r="EK14" s="60"/>
      <c r="EL14" s="60"/>
      <c r="EM14" s="60"/>
      <c r="EN14" s="60"/>
      <c r="EO14" s="60"/>
      <c r="EP14" s="60"/>
      <c r="EQ14" s="60"/>
      <c r="ER14" s="60"/>
      <c r="ES14" s="60"/>
      <c r="ET14" s="60"/>
      <c r="EU14" s="60"/>
      <c r="EV14" s="60"/>
      <c r="EW14" s="60"/>
      <c r="EX14" s="60"/>
      <c r="EY14" s="60"/>
      <c r="EZ14" s="60"/>
    </row>
    <row r="15" spans="1:156">
      <c r="A15" s="60"/>
      <c r="B15" s="60"/>
      <c r="C15" s="60" t="s">
        <v>88</v>
      </c>
      <c r="D15" s="60"/>
      <c r="E15" s="60"/>
      <c r="F15" s="60"/>
      <c r="G15" s="60"/>
      <c r="H15" s="60"/>
      <c r="I15" s="60"/>
      <c r="J15" s="60"/>
      <c r="L15" s="60"/>
      <c r="M15" s="60" t="e">
        <f ca="1">selected</f>
        <v>#VALUE!</v>
      </c>
      <c r="N15" s="60" t="str">
        <f>_xlfn.FORMULATEXT(M15)</f>
        <v>=@selected</v>
      </c>
      <c r="O15" s="60"/>
      <c r="P15" s="60"/>
      <c r="Q15" s="60"/>
      <c r="R15" s="60"/>
      <c r="S15" s="60"/>
      <c r="T15" s="60"/>
      <c r="U15" s="60"/>
      <c r="V15" s="60"/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0"/>
      <c r="AW15" s="60"/>
      <c r="AX15" s="60"/>
      <c r="AY15" s="60"/>
      <c r="AZ15" s="60"/>
      <c r="BA15" s="60"/>
      <c r="BB15" s="60"/>
      <c r="BC15" s="60"/>
      <c r="BD15" s="60"/>
      <c r="BE15" s="60"/>
      <c r="BF15" s="60"/>
      <c r="BG15" s="60"/>
      <c r="BH15" s="60"/>
      <c r="BI15" s="60"/>
      <c r="BJ15" s="60"/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0"/>
      <c r="CA15" s="60"/>
      <c r="CB15" s="60"/>
      <c r="CC15" s="60"/>
      <c r="CD15" s="60"/>
      <c r="CE15" s="60"/>
      <c r="CF15" s="60"/>
      <c r="CG15" s="60"/>
      <c r="CH15" s="60"/>
      <c r="CI15" s="60"/>
      <c r="CJ15" s="60"/>
      <c r="CK15" s="60"/>
      <c r="CL15" s="60"/>
      <c r="CM15" s="60"/>
      <c r="CN15" s="60"/>
      <c r="CO15" s="60"/>
      <c r="CP15" s="60"/>
      <c r="CQ15" s="60"/>
      <c r="CR15" s="60"/>
      <c r="CS15" s="60"/>
      <c r="CT15" s="60"/>
      <c r="CU15" s="60"/>
      <c r="CV15" s="60"/>
      <c r="CW15" s="60"/>
      <c r="CX15" s="60"/>
      <c r="CY15" s="60"/>
      <c r="CZ15" s="60"/>
      <c r="DA15" s="60"/>
      <c r="DB15" s="60"/>
      <c r="DC15" s="60"/>
      <c r="DD15" s="60"/>
      <c r="DE15" s="60"/>
      <c r="DF15" s="60"/>
      <c r="DG15" s="60"/>
      <c r="DH15" s="60"/>
      <c r="DI15" s="60"/>
      <c r="DJ15" s="60"/>
      <c r="DK15" s="60"/>
      <c r="DL15" s="60"/>
      <c r="DM15" s="60"/>
      <c r="DN15" s="60"/>
      <c r="DO15" s="60"/>
      <c r="DP15" s="60"/>
      <c r="DQ15" s="60"/>
      <c r="DR15" s="60"/>
      <c r="DS15" s="60"/>
      <c r="DT15" s="60"/>
      <c r="DU15" s="60"/>
      <c r="DV15" s="60"/>
      <c r="DW15" s="60"/>
      <c r="DX15" s="60"/>
      <c r="DY15" s="60"/>
      <c r="DZ15" s="60"/>
      <c r="EA15" s="60"/>
      <c r="EB15" s="60"/>
      <c r="EC15" s="60"/>
      <c r="ED15" s="60"/>
      <c r="EE15" s="60"/>
      <c r="EF15" s="60"/>
      <c r="EG15" s="60"/>
      <c r="EH15" s="60"/>
      <c r="EI15" s="60"/>
      <c r="EJ15" s="60"/>
      <c r="EK15" s="60"/>
      <c r="EL15" s="60"/>
      <c r="EM15" s="60"/>
      <c r="EN15" s="60"/>
      <c r="EO15" s="60"/>
      <c r="EP15" s="60"/>
      <c r="EQ15" s="60"/>
      <c r="ER15" s="60"/>
      <c r="ES15" s="60"/>
      <c r="ET15" s="60"/>
      <c r="EU15" s="60"/>
      <c r="EV15" s="60"/>
      <c r="EW15" s="60"/>
      <c r="EX15" s="60"/>
      <c r="EY15" s="60"/>
      <c r="EZ15" s="60"/>
    </row>
    <row r="16" spans="1:156">
      <c r="A16" s="60"/>
      <c r="B16" s="60"/>
      <c r="C16" s="60"/>
      <c r="D16" s="60"/>
      <c r="E16" s="60"/>
      <c r="F16" s="60"/>
      <c r="G16" s="60"/>
      <c r="H16" s="60"/>
      <c r="I16" s="60"/>
      <c r="J16" s="60"/>
      <c r="K16" s="49">
        <v>1</v>
      </c>
      <c r="L16" s="60"/>
      <c r="M16" s="60" t="s">
        <v>163</v>
      </c>
      <c r="N16" s="60"/>
      <c r="O16" s="60"/>
      <c r="P16" s="60"/>
      <c r="Q16" s="60"/>
      <c r="R16" s="60"/>
      <c r="S16" s="60"/>
      <c r="T16" s="60"/>
      <c r="U16" s="60"/>
      <c r="V16" s="60"/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0"/>
      <c r="AW16" s="60"/>
      <c r="AX16" s="60"/>
      <c r="AY16" s="60"/>
      <c r="AZ16" s="60"/>
      <c r="BA16" s="60"/>
      <c r="BB16" s="60"/>
      <c r="BC16" s="60"/>
      <c r="BD16" s="60"/>
      <c r="BE16" s="60"/>
      <c r="BF16" s="60"/>
      <c r="BG16" s="60"/>
      <c r="BH16" s="60"/>
      <c r="BI16" s="60"/>
      <c r="BJ16" s="60"/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0"/>
      <c r="CA16" s="60"/>
      <c r="CB16" s="60"/>
      <c r="CC16" s="60"/>
      <c r="CD16" s="60"/>
      <c r="CE16" s="60"/>
      <c r="CF16" s="60"/>
      <c r="CG16" s="60"/>
      <c r="CH16" s="60"/>
      <c r="CI16" s="60"/>
      <c r="CJ16" s="60"/>
      <c r="CK16" s="60"/>
      <c r="CL16" s="60"/>
      <c r="CM16" s="60"/>
      <c r="CN16" s="60"/>
      <c r="CO16" s="60"/>
      <c r="CP16" s="60"/>
      <c r="CQ16" s="60"/>
      <c r="CR16" s="60"/>
      <c r="CS16" s="60"/>
      <c r="CT16" s="60"/>
      <c r="CU16" s="60"/>
      <c r="CV16" s="60"/>
      <c r="CW16" s="60"/>
      <c r="CX16" s="60"/>
      <c r="CY16" s="60"/>
      <c r="CZ16" s="60"/>
      <c r="DA16" s="60"/>
      <c r="DB16" s="60"/>
      <c r="DC16" s="60"/>
      <c r="DD16" s="60"/>
      <c r="DE16" s="60"/>
      <c r="DF16" s="60"/>
      <c r="DG16" s="60"/>
      <c r="DH16" s="60"/>
      <c r="DI16" s="60"/>
      <c r="DJ16" s="60"/>
      <c r="DK16" s="60"/>
      <c r="DL16" s="60"/>
      <c r="DM16" s="60"/>
      <c r="DN16" s="60"/>
      <c r="DO16" s="60"/>
      <c r="DP16" s="60"/>
      <c r="DQ16" s="60"/>
      <c r="DR16" s="60"/>
      <c r="DS16" s="60"/>
      <c r="DT16" s="60"/>
      <c r="DU16" s="60"/>
      <c r="DV16" s="60"/>
      <c r="DW16" s="60"/>
      <c r="DX16" s="60"/>
      <c r="DY16" s="60"/>
      <c r="DZ16" s="60"/>
      <c r="EA16" s="60"/>
      <c r="EB16" s="60"/>
      <c r="EC16" s="60"/>
      <c r="ED16" s="60"/>
      <c r="EE16" s="60"/>
      <c r="EF16" s="60"/>
      <c r="EG16" s="60"/>
      <c r="EH16" s="60"/>
      <c r="EI16" s="60"/>
      <c r="EJ16" s="60"/>
      <c r="EK16" s="60"/>
      <c r="EL16" s="60"/>
      <c r="EM16" s="60"/>
      <c r="EN16" s="60"/>
      <c r="EO16" s="60"/>
      <c r="EP16" s="60"/>
      <c r="EQ16" s="60"/>
      <c r="ER16" s="60"/>
      <c r="ES16" s="60"/>
      <c r="ET16" s="60"/>
      <c r="EU16" s="60"/>
      <c r="EV16" s="60"/>
      <c r="EW16" s="60"/>
      <c r="EX16" s="60"/>
      <c r="EY16" s="60"/>
      <c r="EZ16" s="60"/>
    </row>
    <row r="17" spans="1:156">
      <c r="A17" s="60"/>
      <c r="B17"/>
      <c r="C17" s="60" t="s">
        <v>117</v>
      </c>
      <c r="D17" s="60"/>
      <c r="E17" s="60"/>
      <c r="F17" s="60"/>
      <c r="G17" s="60"/>
      <c r="M17" s="60"/>
      <c r="N17" s="60"/>
      <c r="O17" s="60"/>
      <c r="P17" s="60"/>
      <c r="Q17" s="60"/>
      <c r="R17" s="60"/>
      <c r="S17" s="60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0"/>
      <c r="AW17" s="60"/>
      <c r="AX17" s="60"/>
      <c r="AY17" s="60"/>
      <c r="AZ17" s="60"/>
      <c r="BA17" s="60"/>
      <c r="BB17" s="60"/>
      <c r="BC17" s="60"/>
      <c r="BD17" s="60"/>
      <c r="BE17" s="60"/>
      <c r="BF17" s="60"/>
      <c r="BG17" s="60"/>
      <c r="BH17" s="60"/>
      <c r="BI17" s="60"/>
      <c r="BJ17" s="60"/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0"/>
      <c r="CA17" s="60"/>
      <c r="CB17" s="60"/>
      <c r="CC17" s="60"/>
      <c r="CD17" s="60"/>
      <c r="CE17" s="60"/>
      <c r="CF17" s="60"/>
      <c r="CG17" s="60"/>
      <c r="CH17" s="60"/>
      <c r="CI17" s="60"/>
      <c r="CJ17" s="60"/>
      <c r="CK17" s="60"/>
      <c r="CL17" s="60"/>
      <c r="CM17" s="60"/>
      <c r="CN17" s="60"/>
      <c r="CO17" s="60"/>
      <c r="CP17" s="60"/>
      <c r="CQ17" s="60"/>
      <c r="CR17" s="60"/>
      <c r="CS17" s="60"/>
      <c r="CT17" s="60"/>
      <c r="CU17" s="60"/>
      <c r="CV17" s="60"/>
      <c r="CW17" s="60"/>
      <c r="CX17" s="60"/>
      <c r="CY17" s="60"/>
      <c r="CZ17" s="60"/>
      <c r="DA17" s="60"/>
      <c r="DB17" s="60"/>
      <c r="DC17" s="60"/>
      <c r="DD17" s="60"/>
      <c r="DE17" s="60"/>
      <c r="DF17" s="60"/>
      <c r="DG17" s="60"/>
      <c r="DH17" s="60"/>
      <c r="DI17" s="60"/>
      <c r="DJ17" s="60"/>
      <c r="DK17" s="60"/>
      <c r="DL17" s="60"/>
      <c r="DM17" s="60"/>
      <c r="DN17" s="60"/>
      <c r="DO17" s="60"/>
      <c r="DP17" s="60"/>
      <c r="DQ17" s="60"/>
      <c r="DR17" s="60"/>
      <c r="DS17" s="60"/>
      <c r="DT17" s="60"/>
      <c r="DU17" s="60"/>
      <c r="DV17" s="60"/>
      <c r="DW17" s="60"/>
      <c r="DX17" s="60"/>
      <c r="DY17" s="60"/>
      <c r="DZ17" s="60"/>
      <c r="EA17" s="60"/>
      <c r="EB17" s="60"/>
      <c r="EC17" s="60"/>
      <c r="ED17" s="60"/>
      <c r="EE17" s="60"/>
      <c r="EF17" s="60"/>
      <c r="EG17" s="60"/>
      <c r="EH17" s="60"/>
      <c r="EI17" s="60"/>
      <c r="EJ17" s="60"/>
      <c r="EK17" s="60"/>
      <c r="EL17" s="60"/>
      <c r="EM17" s="60"/>
      <c r="EN17" s="60"/>
      <c r="EO17" s="60"/>
      <c r="EP17" s="60"/>
      <c r="EQ17" s="60"/>
      <c r="ER17" s="60"/>
      <c r="ES17" s="60"/>
      <c r="ET17" s="60"/>
      <c r="EU17" s="60"/>
      <c r="EV17" s="60"/>
      <c r="EW17" s="60"/>
      <c r="EX17" s="60"/>
      <c r="EY17" s="60"/>
      <c r="EZ17" s="60"/>
    </row>
    <row r="18" spans="1:156">
      <c r="A18" s="60"/>
      <c r="B18" s="60"/>
      <c r="C18"/>
      <c r="D18" s="60"/>
      <c r="E18" s="60"/>
      <c r="F18" s="60"/>
      <c r="G18" s="60"/>
      <c r="H18" s="64" t="s">
        <v>99</v>
      </c>
      <c r="I18" s="65" t="s">
        <v>110</v>
      </c>
      <c r="J18" s="60"/>
      <c r="K18" s="60"/>
      <c r="L18" s="129" t="s">
        <v>161</v>
      </c>
      <c r="M18" s="49" t="s">
        <v>164</v>
      </c>
      <c r="N18" s="60"/>
      <c r="O18" s="60"/>
      <c r="P18" s="60"/>
      <c r="Q18" s="60"/>
      <c r="R18" s="60"/>
      <c r="S18" s="60"/>
      <c r="T18" s="60"/>
      <c r="U18" s="60"/>
      <c r="V18" s="60"/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0"/>
      <c r="AW18" s="60"/>
      <c r="AX18" s="60"/>
      <c r="AY18" s="60"/>
      <c r="AZ18" s="60"/>
      <c r="BA18" s="60"/>
      <c r="BB18" s="60"/>
      <c r="BC18" s="60"/>
      <c r="BD18" s="60"/>
      <c r="BE18" s="60"/>
      <c r="BF18" s="60"/>
      <c r="BG18" s="60"/>
      <c r="BH18" s="60"/>
      <c r="BI18" s="60"/>
      <c r="BJ18" s="60"/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0"/>
      <c r="CA18" s="60"/>
      <c r="CB18" s="60"/>
      <c r="CC18" s="60"/>
      <c r="CD18" s="60"/>
      <c r="CE18" s="60"/>
      <c r="CF18" s="60"/>
      <c r="CG18" s="60"/>
      <c r="CH18" s="60"/>
      <c r="CI18" s="60"/>
      <c r="CJ18" s="60"/>
      <c r="CK18" s="60"/>
      <c r="CL18" s="60"/>
      <c r="CM18" s="60"/>
      <c r="CN18" s="60"/>
      <c r="CO18" s="60"/>
      <c r="CP18" s="60"/>
      <c r="CQ18" s="60"/>
      <c r="CR18" s="60"/>
      <c r="CS18" s="60"/>
      <c r="CT18" s="60"/>
      <c r="CU18" s="60"/>
      <c r="CV18" s="60"/>
      <c r="CW18" s="60"/>
      <c r="CX18" s="60"/>
      <c r="CY18" s="60"/>
      <c r="CZ18" s="60"/>
      <c r="DA18" s="60"/>
      <c r="DB18" s="60"/>
      <c r="DC18" s="60"/>
      <c r="DD18" s="60"/>
      <c r="DE18" s="60"/>
      <c r="DF18" s="60"/>
      <c r="DG18" s="60"/>
      <c r="DH18" s="60"/>
      <c r="DI18" s="60"/>
      <c r="DJ18" s="60"/>
      <c r="DK18" s="60"/>
      <c r="DL18" s="60"/>
      <c r="DM18" s="60"/>
      <c r="DN18" s="60"/>
      <c r="DO18" s="60"/>
      <c r="DP18" s="60"/>
      <c r="DQ18" s="60"/>
      <c r="DR18" s="60"/>
      <c r="DS18" s="60"/>
      <c r="DT18" s="60"/>
      <c r="DU18" s="60"/>
      <c r="DV18" s="60"/>
      <c r="DW18" s="60"/>
      <c r="DX18" s="60"/>
      <c r="DY18" s="60"/>
      <c r="DZ18" s="60"/>
      <c r="EA18" s="60"/>
      <c r="EB18" s="60"/>
      <c r="EC18" s="60"/>
      <c r="ED18" s="60"/>
      <c r="EE18" s="60"/>
      <c r="EF18" s="60"/>
      <c r="EG18" s="60"/>
      <c r="EH18" s="60"/>
      <c r="EI18" s="60"/>
      <c r="EJ18" s="60"/>
      <c r="EK18" s="60"/>
      <c r="EL18" s="60"/>
      <c r="EM18" s="60"/>
      <c r="EN18" s="60"/>
      <c r="EO18" s="60"/>
      <c r="EP18" s="60"/>
      <c r="EQ18" s="60"/>
      <c r="ER18" s="60"/>
      <c r="ES18" s="60"/>
      <c r="ET18" s="60"/>
      <c r="EU18" s="60"/>
      <c r="EV18" s="60"/>
      <c r="EW18" s="60"/>
      <c r="EX18" s="60"/>
      <c r="EY18" s="60"/>
      <c r="EZ18" s="60"/>
    </row>
    <row r="19" spans="1:156">
      <c r="A19" s="60"/>
      <c r="B19" s="60"/>
      <c r="C19" s="60"/>
      <c r="D19" s="60"/>
      <c r="E19" s="60"/>
      <c r="F19" s="60"/>
      <c r="G19" s="60"/>
      <c r="H19" s="60" t="s">
        <v>100</v>
      </c>
      <c r="I19" s="60"/>
      <c r="J19" s="60"/>
      <c r="K19" s="60"/>
      <c r="L19" s="60"/>
      <c r="M19" s="130">
        <f t="array" aca="1" ref="M19:M23" ca="1">selected</f>
        <v>36</v>
      </c>
      <c r="N19" s="60"/>
      <c r="O19" s="60"/>
      <c r="P19" s="60"/>
      <c r="Q19" s="60"/>
      <c r="R19" s="60"/>
      <c r="S19" s="60"/>
      <c r="T19" s="60"/>
      <c r="U19" s="60"/>
      <c r="V19" s="60"/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0"/>
      <c r="AW19" s="60"/>
      <c r="AX19" s="60"/>
      <c r="AY19" s="60"/>
      <c r="AZ19" s="60"/>
      <c r="BA19" s="60"/>
      <c r="BB19" s="60"/>
      <c r="BC19" s="60"/>
      <c r="BD19" s="60"/>
      <c r="BE19" s="60"/>
      <c r="BF19" s="60"/>
      <c r="BG19" s="60"/>
      <c r="BH19" s="60"/>
      <c r="BI19" s="60"/>
      <c r="BJ19" s="60"/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0"/>
      <c r="CA19" s="60"/>
      <c r="CB19" s="60"/>
      <c r="CC19" s="60"/>
      <c r="CD19" s="60"/>
      <c r="CE19" s="60"/>
      <c r="CF19" s="60"/>
      <c r="CG19" s="60"/>
      <c r="CH19" s="60"/>
      <c r="CI19" s="60"/>
      <c r="CJ19" s="60"/>
      <c r="CK19" s="60"/>
      <c r="CL19" s="60"/>
      <c r="CM19" s="60"/>
      <c r="CN19" s="60"/>
      <c r="CO19" s="60"/>
      <c r="CP19" s="60"/>
      <c r="CQ19" s="60"/>
      <c r="CR19" s="60"/>
      <c r="CS19" s="60"/>
      <c r="CT19" s="60"/>
      <c r="CU19" s="60"/>
      <c r="CV19" s="60"/>
      <c r="CW19" s="60"/>
      <c r="CX19" s="60"/>
      <c r="CY19" s="60"/>
      <c r="CZ19" s="60"/>
      <c r="DA19" s="60"/>
      <c r="DB19" s="60"/>
      <c r="DC19" s="60"/>
      <c r="DD19" s="60"/>
      <c r="DE19" s="60"/>
      <c r="DF19" s="60"/>
      <c r="DG19" s="60"/>
      <c r="DH19" s="60"/>
      <c r="DI19" s="60"/>
      <c r="DJ19" s="60"/>
      <c r="DK19" s="60"/>
      <c r="DL19" s="60"/>
      <c r="DM19" s="60"/>
      <c r="DN19" s="60"/>
      <c r="DO19" s="60"/>
      <c r="DP19" s="60"/>
      <c r="DQ19" s="60"/>
      <c r="DR19" s="60"/>
      <c r="DS19" s="60"/>
      <c r="DT19" s="60"/>
      <c r="DU19" s="60"/>
      <c r="DV19" s="60"/>
      <c r="DW19" s="60"/>
      <c r="DX19" s="60"/>
      <c r="DY19" s="60"/>
      <c r="DZ19" s="60"/>
      <c r="EA19" s="60"/>
      <c r="EB19" s="60"/>
      <c r="EC19" s="60"/>
      <c r="ED19" s="60"/>
      <c r="EE19" s="60"/>
      <c r="EF19" s="60"/>
      <c r="EG19" s="60"/>
      <c r="EH19" s="60"/>
      <c r="EI19" s="60"/>
      <c r="EJ19" s="60"/>
      <c r="EK19" s="60"/>
      <c r="EL19" s="60"/>
      <c r="EM19" s="60"/>
      <c r="EN19" s="60"/>
      <c r="EO19" s="60"/>
      <c r="EP19" s="60"/>
      <c r="EQ19" s="60"/>
      <c r="ER19" s="60"/>
      <c r="ES19" s="60"/>
      <c r="ET19" s="60"/>
      <c r="EU19" s="60"/>
      <c r="EV19" s="60"/>
      <c r="EW19" s="60"/>
      <c r="EX19" s="60"/>
      <c r="EY19" s="60"/>
      <c r="EZ19" s="60"/>
    </row>
    <row r="20" spans="1:156">
      <c r="A20" s="60"/>
      <c r="B20" s="60"/>
      <c r="C20" s="60"/>
      <c r="D20" s="60"/>
      <c r="E20" s="60"/>
      <c r="F20" s="60"/>
      <c r="G20" s="60"/>
      <c r="M20" s="130">
        <f ca="1"/>
        <v>15</v>
      </c>
    </row>
    <row r="21" spans="1:156">
      <c r="M21" s="130">
        <f ca="1"/>
        <v>22</v>
      </c>
    </row>
    <row r="22" spans="1:156">
      <c r="M22" s="130">
        <f ca="1"/>
        <v>11</v>
      </c>
    </row>
    <row r="23" spans="1:156">
      <c r="M23" s="130">
        <f ca="1"/>
        <v>8</v>
      </c>
    </row>
  </sheetData>
  <dataConsolidate topLabels="1">
    <dataRefs count="3">
      <dataRef ref="A4:D8" sheet="台中地區票選統計" r:id="rId1"/>
      <dataRef ref="A2:D6" sheet="台北地區票選統計" r:id="rId2"/>
      <dataRef ref="A4:D8" sheet="高雄地區票選統計(Lotus)" r:id="rId3"/>
    </dataRefs>
  </dataConsolidate>
  <mergeCells count="1">
    <mergeCell ref="A1:G1"/>
  </mergeCells>
  <phoneticPr fontId="2" type="noConversion"/>
  <printOptions gridLinesSet="0"/>
  <pageMargins left="0.75" right="0.75" top="1" bottom="1" header="0.5" footer="0.5"/>
  <pageSetup paperSize="9" orientation="portrait" horizontalDpi="4294967292" verticalDpi="4294967292" r:id="rId4"/>
  <headerFooter alignWithMargins="0">
    <oddHeader>&amp;F</oddHeader>
    <oddFooter>- &amp;P -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2289" r:id="rId7" name="Drop Down 1">
              <controlPr defaultSize="0" autoLine="0" autoPict="0">
                <anchor moveWithCells="1">
                  <from>
                    <xdr:col>10</xdr:col>
                    <xdr:colOff>289560</xdr:colOff>
                    <xdr:row>14</xdr:row>
                    <xdr:rowOff>22860</xdr:rowOff>
                  </from>
                  <to>
                    <xdr:col>10</xdr:col>
                    <xdr:colOff>998220</xdr:colOff>
                    <xdr:row>14</xdr:row>
                    <xdr:rowOff>190500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C56F81-503F-4029-86E4-A1D388BB8B01}">
  <sheetPr codeName="工作表11"/>
  <dimension ref="B1:G31"/>
  <sheetViews>
    <sheetView showGridLines="0" zoomScale="80" zoomScaleNormal="80" workbookViewId="0">
      <selection activeCell="S25" sqref="S25"/>
    </sheetView>
  </sheetViews>
  <sheetFormatPr defaultColWidth="10.375" defaultRowHeight="16.2"/>
  <cols>
    <col min="1" max="1" width="2.375" style="123" customWidth="1"/>
    <col min="2" max="2" width="12.125" style="123" bestFit="1" customWidth="1"/>
    <col min="3" max="4" width="12" style="123" customWidth="1"/>
    <col min="5" max="7" width="10.375" style="123"/>
    <col min="8" max="8" width="12.125" style="123" customWidth="1"/>
    <col min="9" max="9" width="10.375" style="123"/>
    <col min="10" max="10" width="11.625" style="123" bestFit="1" customWidth="1"/>
    <col min="11" max="16384" width="10.375" style="123"/>
  </cols>
  <sheetData>
    <row r="1" spans="2:7" ht="9.75" customHeight="1"/>
    <row r="2" spans="2:7" ht="23.25" customHeight="1">
      <c r="B2" s="138" t="s">
        <v>150</v>
      </c>
      <c r="C2" s="138"/>
      <c r="D2" s="138"/>
    </row>
    <row r="3" spans="2:7" ht="23.25" customHeight="1">
      <c r="B3" s="131" t="s">
        <v>151</v>
      </c>
      <c r="C3" s="132" t="s">
        <v>152</v>
      </c>
      <c r="D3" s="133" t="s">
        <v>153</v>
      </c>
    </row>
    <row r="4" spans="2:7" s="127" customFormat="1" ht="23.25" customHeight="1">
      <c r="B4" s="124" t="s">
        <v>154</v>
      </c>
      <c r="C4" s="125">
        <v>2000</v>
      </c>
      <c r="D4" s="126">
        <v>6000</v>
      </c>
    </row>
    <row r="5" spans="2:7" s="127" customFormat="1" ht="23.25" customHeight="1">
      <c r="B5" s="124" t="s">
        <v>155</v>
      </c>
      <c r="C5" s="125">
        <v>3000</v>
      </c>
      <c r="D5" s="126">
        <v>8000</v>
      </c>
    </row>
    <row r="6" spans="2:7" s="127" customFormat="1" ht="23.25" customHeight="1">
      <c r="B6" s="124" t="s">
        <v>156</v>
      </c>
      <c r="C6" s="125">
        <v>7000</v>
      </c>
      <c r="D6" s="126">
        <v>3000</v>
      </c>
    </row>
    <row r="7" spans="2:7" s="127" customFormat="1" ht="23.25" customHeight="1">
      <c r="B7" s="124" t="s">
        <v>157</v>
      </c>
      <c r="C7" s="125">
        <v>5000</v>
      </c>
      <c r="D7" s="126">
        <v>2000</v>
      </c>
    </row>
    <row r="8" spans="2:7" s="127" customFormat="1" ht="23.25" customHeight="1">
      <c r="B8" s="124" t="s">
        <v>158</v>
      </c>
      <c r="C8" s="125">
        <v>7000</v>
      </c>
      <c r="D8" s="126">
        <v>8000</v>
      </c>
    </row>
    <row r="9" spans="2:7" s="127" customFormat="1" ht="23.25" customHeight="1">
      <c r="B9" s="124" t="s">
        <v>159</v>
      </c>
      <c r="C9" s="125">
        <v>8000</v>
      </c>
      <c r="D9" s="126">
        <v>3000</v>
      </c>
    </row>
    <row r="10" spans="2:7" s="127" customFormat="1" ht="23.25" customHeight="1">
      <c r="B10" s="124" t="s">
        <v>160</v>
      </c>
      <c r="C10" s="125">
        <v>4000</v>
      </c>
      <c r="D10" s="126">
        <v>2000</v>
      </c>
    </row>
    <row r="13" spans="2:7">
      <c r="G13" s="128"/>
    </row>
    <row r="14" spans="2:7">
      <c r="G14" s="128"/>
    </row>
    <row r="15" spans="2:7">
      <c r="G15" s="128"/>
    </row>
    <row r="16" spans="2:7">
      <c r="G16" s="128"/>
    </row>
    <row r="31" spans="2:2">
      <c r="B31"/>
    </row>
  </sheetData>
  <mergeCells count="1">
    <mergeCell ref="B2:D2"/>
  </mergeCells>
  <phoneticPr fontId="2" type="noConversion"/>
  <pageMargins left="0.75" right="0.75" top="1" bottom="1" header="0.5" footer="0.5"/>
  <pageSetup paperSize="9" orientation="portrait" horizontalDpi="0" verticalDpi="0" r:id="rId1"/>
  <headerFooter alignWithMargins="0">
    <oddHeader>&amp;A</oddHeader>
    <oddFooter>第 &amp;P 頁</oddFooter>
  </headerFooter>
  <drawing r:id="rId2"/>
  <tableParts count="1">
    <tablePart r:id="rId3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DEC353246BC91469C5C502DEF29FAB5" ma:contentTypeVersion="10" ma:contentTypeDescription="Create a new document." ma:contentTypeScope="" ma:versionID="5e858cc205f86444380620abffa48345">
  <xsd:schema xmlns:xsd="http://www.w3.org/2001/XMLSchema" xmlns:xs="http://www.w3.org/2001/XMLSchema" xmlns:p="http://schemas.microsoft.com/office/2006/metadata/properties" xmlns:ns3="e4128953-4dff-4efe-bd9e-9ccdece467df" xmlns:ns4="842664ef-8f43-4868-9c34-8c091bb0b390" targetNamespace="http://schemas.microsoft.com/office/2006/metadata/properties" ma:root="true" ma:fieldsID="5781f25c7ea26e8567d0c38d1f739fe0" ns3:_="" ns4:_="">
    <xsd:import namespace="e4128953-4dff-4efe-bd9e-9ccdece467df"/>
    <xsd:import namespace="842664ef-8f43-4868-9c34-8c091bb0b39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128953-4dff-4efe-bd9e-9ccdece467d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42664ef-8f43-4868-9c34-8c091bb0b390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7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D758AB6-A01E-4B7B-AC4B-36B12A3A214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ECF2303-6ABA-4815-A3AF-A7C9C620DB05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586FAE7-9854-48F1-A6BD-AFCFC37977A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4128953-4dff-4efe-bd9e-9ccdece467df"/>
    <ds:schemaRef ds:uri="842664ef-8f43-4868-9c34-8c091bb0b39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工作表</vt:lpstr>
      </vt:variant>
      <vt:variant>
        <vt:i4>13</vt:i4>
      </vt:variant>
      <vt:variant>
        <vt:lpstr>圖表</vt:lpstr>
      </vt:variant>
      <vt:variant>
        <vt:i4>4</vt:i4>
      </vt:variant>
      <vt:variant>
        <vt:lpstr>具名範圍</vt:lpstr>
      </vt:variant>
      <vt:variant>
        <vt:i4>2</vt:i4>
      </vt:variant>
    </vt:vector>
  </HeadingPairs>
  <TitlesOfParts>
    <vt:vector size="19" baseType="lpstr">
      <vt:lpstr>基本圖</vt:lpstr>
      <vt:lpstr>工作表1</vt:lpstr>
      <vt:lpstr>副座標軸</vt:lpstr>
      <vt:lpstr>走勢&amp;迷你圖</vt:lpstr>
      <vt:lpstr>子母圖</vt:lpstr>
      <vt:lpstr>泡泡圖</vt:lpstr>
      <vt:lpstr>股票資料</vt:lpstr>
      <vt:lpstr>趨勢線</vt:lpstr>
      <vt:lpstr>兩組數據比較</vt:lpstr>
      <vt:lpstr>ㄧ次微分</vt:lpstr>
      <vt:lpstr>數據不連續</vt:lpstr>
      <vt:lpstr>動態圖表</vt:lpstr>
      <vt:lpstr>挑戰題</vt:lpstr>
      <vt:lpstr>獨立圖表</vt:lpstr>
      <vt:lpstr>中繼圖</vt:lpstr>
      <vt:lpstr>套用圖表範例</vt:lpstr>
      <vt:lpstr>複製格式</vt:lpstr>
      <vt:lpstr>工作表1!圖片動作</vt:lpstr>
      <vt:lpstr>圖片動作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2021-03-23T04:06:32Z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0x0101001DEC353246BC91469C5C502DEF29FAB5</vt:lpwstr>
  </property>
</Properties>
</file>