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0" yWindow="36" windowWidth="8448" windowHeight="5328" tabRatio="599"/>
  </bookViews>
  <sheets>
    <sheet name="佈景主題" sheetId="1" r:id="rId1"/>
    <sheet name="列印設定" sheetId="4" r:id="rId2"/>
    <sheet name="背景" sheetId="5" r:id="rId3"/>
  </sheets>
  <calcPr calcId="145621"/>
</workbook>
</file>

<file path=xl/calcChain.xml><?xml version="1.0" encoding="utf-8"?>
<calcChain xmlns="http://schemas.openxmlformats.org/spreadsheetml/2006/main">
  <c r="L20" i="5" l="1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B3" i="4"/>
  <c r="D2" i="4" s="1"/>
  <c r="E7" i="4" s="1"/>
  <c r="G7" i="4" s="1"/>
  <c r="D1" i="4"/>
  <c r="F1" i="4" l="1"/>
  <c r="D7" i="4" l="1"/>
  <c r="F7" i="4" l="1"/>
  <c r="C7" i="4"/>
  <c r="E8" i="4" l="1"/>
  <c r="G8" i="4" l="1"/>
  <c r="D8" i="4"/>
  <c r="F8" i="4" l="1"/>
  <c r="C8" i="4"/>
  <c r="E9" i="4" l="1"/>
  <c r="D9" i="4" l="1"/>
  <c r="G9" i="4"/>
  <c r="C9" i="4" l="1"/>
  <c r="F9" i="4"/>
  <c r="E10" i="4" l="1"/>
  <c r="D10" i="4" l="1"/>
  <c r="G10" i="4"/>
  <c r="C10" i="4" l="1"/>
  <c r="F10" i="4"/>
  <c r="E11" i="4" l="1"/>
  <c r="D11" i="4" l="1"/>
  <c r="G11" i="4"/>
  <c r="F11" i="4" l="1"/>
  <c r="C11" i="4"/>
  <c r="E12" i="4" l="1"/>
  <c r="D12" i="4" l="1"/>
  <c r="G12" i="4"/>
  <c r="C12" i="4" l="1"/>
  <c r="F12" i="4"/>
  <c r="E13" i="4" l="1"/>
  <c r="D13" i="4" l="1"/>
  <c r="G13" i="4"/>
  <c r="F13" i="4" l="1"/>
  <c r="C13" i="4"/>
  <c r="E14" i="4" l="1"/>
  <c r="D14" i="4" l="1"/>
  <c r="G14" i="4"/>
  <c r="F14" i="4" l="1"/>
  <c r="C14" i="4"/>
  <c r="E15" i="4" l="1"/>
  <c r="D15" i="4" l="1"/>
  <c r="G15" i="4"/>
  <c r="C15" i="4" l="1"/>
  <c r="F15" i="4"/>
  <c r="E16" i="4" l="1"/>
  <c r="D16" i="4" l="1"/>
  <c r="G16" i="4"/>
  <c r="C16" i="4" l="1"/>
  <c r="F16" i="4"/>
  <c r="E17" i="4" l="1"/>
  <c r="D17" i="4" l="1"/>
  <c r="G17" i="4"/>
  <c r="F17" i="4" l="1"/>
  <c r="C17" i="4"/>
  <c r="E18" i="4" l="1"/>
  <c r="D18" i="4" l="1"/>
  <c r="G18" i="4"/>
  <c r="C18" i="4" l="1"/>
  <c r="F18" i="4"/>
  <c r="E19" i="4" l="1"/>
  <c r="D19" i="4" l="1"/>
  <c r="G19" i="4"/>
  <c r="F19" i="4" l="1"/>
  <c r="C19" i="4"/>
  <c r="E20" i="4" l="1"/>
  <c r="D20" i="4" l="1"/>
  <c r="G20" i="4"/>
  <c r="C20" i="4" l="1"/>
  <c r="F20" i="4"/>
  <c r="E21" i="4" l="1"/>
  <c r="D21" i="4" l="1"/>
  <c r="G21" i="4"/>
  <c r="F21" i="4" l="1"/>
  <c r="C21" i="4"/>
  <c r="E22" i="4" l="1"/>
  <c r="D22" i="4" l="1"/>
  <c r="G22" i="4"/>
  <c r="C22" i="4" l="1"/>
  <c r="F22" i="4"/>
  <c r="E23" i="4" l="1"/>
  <c r="D23" i="4" l="1"/>
  <c r="G23" i="4"/>
  <c r="F23" i="4" l="1"/>
  <c r="C23" i="4"/>
  <c r="E24" i="4" l="1"/>
  <c r="D24" i="4" l="1"/>
  <c r="G24" i="4"/>
  <c r="C24" i="4" l="1"/>
  <c r="F24" i="4"/>
  <c r="E25" i="4" l="1"/>
  <c r="D25" i="4" l="1"/>
  <c r="G25" i="4"/>
  <c r="F25" i="4" l="1"/>
  <c r="C25" i="4"/>
  <c r="E26" i="4" l="1"/>
  <c r="D26" i="4" l="1"/>
  <c r="G26" i="4"/>
  <c r="F26" i="4" l="1"/>
  <c r="C26" i="4"/>
  <c r="E27" i="4" l="1"/>
  <c r="D27" i="4" l="1"/>
  <c r="G27" i="4"/>
  <c r="C27" i="4" l="1"/>
  <c r="F27" i="4"/>
  <c r="E28" i="4" l="1"/>
  <c r="D28" i="4" l="1"/>
  <c r="G28" i="4"/>
  <c r="F28" i="4" l="1"/>
  <c r="C28" i="4"/>
  <c r="E29" i="4" l="1"/>
  <c r="D29" i="4" l="1"/>
  <c r="G29" i="4"/>
  <c r="C29" i="4" l="1"/>
  <c r="F29" i="4"/>
  <c r="E30" i="4" l="1"/>
  <c r="D30" i="4" l="1"/>
  <c r="G30" i="4"/>
  <c r="F30" i="4" l="1"/>
  <c r="C30" i="4"/>
  <c r="E31" i="4" l="1"/>
  <c r="D31" i="4" l="1"/>
  <c r="G31" i="4"/>
  <c r="C31" i="4" l="1"/>
  <c r="F31" i="4"/>
  <c r="E32" i="4" l="1"/>
  <c r="D32" i="4" l="1"/>
  <c r="G32" i="4"/>
  <c r="F32" i="4" l="1"/>
  <c r="C32" i="4"/>
  <c r="E33" i="4" l="1"/>
  <c r="D33" i="4" l="1"/>
  <c r="G33" i="4"/>
  <c r="C33" i="4" l="1"/>
  <c r="F33" i="4"/>
  <c r="E34" i="4" l="1"/>
  <c r="D34" i="4" l="1"/>
  <c r="G34" i="4"/>
  <c r="F34" i="4" l="1"/>
  <c r="C34" i="4"/>
  <c r="E35" i="4" l="1"/>
  <c r="D35" i="4" l="1"/>
  <c r="G35" i="4"/>
  <c r="C35" i="4" l="1"/>
  <c r="F35" i="4"/>
  <c r="E36" i="4" l="1"/>
  <c r="D36" i="4" l="1"/>
  <c r="G36" i="4"/>
  <c r="F36" i="4" l="1"/>
  <c r="C36" i="4"/>
  <c r="E37" i="4" l="1"/>
  <c r="D37" i="4" l="1"/>
  <c r="G37" i="4"/>
  <c r="C37" i="4" l="1"/>
  <c r="F37" i="4"/>
  <c r="E38" i="4" l="1"/>
  <c r="D38" i="4" l="1"/>
  <c r="G38" i="4"/>
  <c r="F38" i="4" l="1"/>
  <c r="C38" i="4"/>
  <c r="E39" i="4" l="1"/>
  <c r="D39" i="4" l="1"/>
  <c r="G39" i="4"/>
  <c r="C39" i="4" l="1"/>
  <c r="F39" i="4"/>
  <c r="E40" i="4" l="1"/>
  <c r="D40" i="4" l="1"/>
  <c r="G40" i="4"/>
  <c r="F40" i="4" l="1"/>
  <c r="C40" i="4"/>
  <c r="E41" i="4" l="1"/>
  <c r="D41" i="4" l="1"/>
  <c r="G41" i="4"/>
  <c r="C41" i="4" l="1"/>
  <c r="F41" i="4"/>
  <c r="E42" i="4" l="1"/>
  <c r="D42" i="4" l="1"/>
  <c r="G42" i="4"/>
  <c r="F42" i="4" l="1"/>
  <c r="C42" i="4"/>
  <c r="E43" i="4" l="1"/>
  <c r="D43" i="4" l="1"/>
  <c r="G43" i="4"/>
  <c r="C43" i="4" l="1"/>
  <c r="F43" i="4"/>
  <c r="E44" i="4" l="1"/>
  <c r="D44" i="4" l="1"/>
  <c r="G44" i="4"/>
  <c r="F44" i="4" l="1"/>
  <c r="C44" i="4"/>
  <c r="E45" i="4" l="1"/>
  <c r="D45" i="4" l="1"/>
  <c r="G45" i="4"/>
  <c r="F45" i="4" l="1"/>
  <c r="C45" i="4"/>
  <c r="E46" i="4" l="1"/>
  <c r="D46" i="4" l="1"/>
  <c r="G46" i="4"/>
  <c r="F46" i="4" l="1"/>
  <c r="C46" i="4"/>
  <c r="E47" i="4" l="1"/>
  <c r="D47" i="4" l="1"/>
  <c r="G47" i="4"/>
  <c r="F47" i="4" l="1"/>
  <c r="C47" i="4"/>
  <c r="E48" i="4" l="1"/>
  <c r="D48" i="4" l="1"/>
  <c r="G48" i="4"/>
  <c r="C48" i="4" l="1"/>
  <c r="F48" i="4"/>
  <c r="E49" i="4" l="1"/>
  <c r="D49" i="4" l="1"/>
  <c r="G49" i="4"/>
  <c r="C49" i="4" l="1"/>
  <c r="F49" i="4"/>
  <c r="E50" i="4" l="1"/>
  <c r="D50" i="4" l="1"/>
  <c r="G50" i="4"/>
  <c r="F50" i="4" l="1"/>
  <c r="C50" i="4"/>
  <c r="E51" i="4" l="1"/>
  <c r="D51" i="4" l="1"/>
  <c r="G51" i="4"/>
  <c r="C51" i="4" l="1"/>
  <c r="F51" i="4"/>
  <c r="E52" i="4" l="1"/>
  <c r="D52" i="4" l="1"/>
  <c r="G52" i="4"/>
  <c r="F52" i="4" l="1"/>
  <c r="C52" i="4"/>
  <c r="E53" i="4" l="1"/>
  <c r="D53" i="4" l="1"/>
  <c r="G53" i="4"/>
  <c r="C53" i="4" l="1"/>
  <c r="F53" i="4"/>
  <c r="E54" i="4" l="1"/>
  <c r="D54" i="4" l="1"/>
  <c r="G54" i="4"/>
  <c r="F54" i="4" l="1"/>
  <c r="C54" i="4"/>
  <c r="E55" i="4" l="1"/>
  <c r="D55" i="4" l="1"/>
  <c r="G55" i="4"/>
  <c r="C55" i="4" l="1"/>
  <c r="F55" i="4"/>
  <c r="E56" i="4" l="1"/>
  <c r="D56" i="4" l="1"/>
  <c r="G56" i="4"/>
  <c r="F56" i="4" l="1"/>
  <c r="C56" i="4"/>
  <c r="E57" i="4" l="1"/>
  <c r="D57" i="4" l="1"/>
  <c r="G57" i="4"/>
  <c r="C57" i="4" l="1"/>
  <c r="F57" i="4"/>
  <c r="E58" i="4" l="1"/>
  <c r="D58" i="4" l="1"/>
  <c r="G58" i="4"/>
  <c r="C58" i="4" l="1"/>
  <c r="F58" i="4"/>
  <c r="E59" i="4" l="1"/>
  <c r="D59" i="4" l="1"/>
  <c r="G59" i="4"/>
  <c r="C59" i="4" l="1"/>
  <c r="F59" i="4"/>
  <c r="E60" i="4" l="1"/>
  <c r="D60" i="4" l="1"/>
  <c r="G60" i="4"/>
  <c r="F60" i="4" l="1"/>
  <c r="C60" i="4"/>
  <c r="E61" i="4" l="1"/>
  <c r="D61" i="4" l="1"/>
  <c r="G61" i="4"/>
  <c r="F61" i="4" l="1"/>
  <c r="C61" i="4"/>
  <c r="E62" i="4" l="1"/>
  <c r="D62" i="4" l="1"/>
  <c r="G62" i="4"/>
  <c r="C62" i="4" l="1"/>
  <c r="F62" i="4"/>
  <c r="E63" i="4" l="1"/>
  <c r="D63" i="4" l="1"/>
  <c r="G63" i="4"/>
  <c r="F63" i="4" l="1"/>
  <c r="C63" i="4"/>
  <c r="E64" i="4" l="1"/>
  <c r="D64" i="4" l="1"/>
  <c r="G64" i="4"/>
  <c r="C64" i="4" l="1"/>
  <c r="F64" i="4"/>
  <c r="E65" i="4" l="1"/>
  <c r="D65" i="4" l="1"/>
  <c r="G65" i="4"/>
  <c r="F65" i="4" l="1"/>
  <c r="C65" i="4"/>
  <c r="E66" i="4" l="1"/>
  <c r="D66" i="4" l="1"/>
  <c r="G66" i="4"/>
  <c r="C66" i="4" l="1"/>
  <c r="F66" i="4"/>
  <c r="E67" i="4" l="1"/>
  <c r="D67" i="4" l="1"/>
  <c r="G67" i="4"/>
  <c r="F67" i="4" l="1"/>
  <c r="C67" i="4"/>
  <c r="E68" i="4" l="1"/>
  <c r="D68" i="4" l="1"/>
  <c r="G68" i="4"/>
  <c r="C68" i="4" l="1"/>
  <c r="F68" i="4"/>
  <c r="E69" i="4" l="1"/>
  <c r="D69" i="4" l="1"/>
  <c r="G69" i="4"/>
  <c r="F69" i="4" l="1"/>
  <c r="C69" i="4"/>
  <c r="E70" i="4" l="1"/>
  <c r="D70" i="4" l="1"/>
  <c r="G70" i="4"/>
  <c r="C70" i="4" l="1"/>
  <c r="F70" i="4"/>
  <c r="E71" i="4" l="1"/>
  <c r="D71" i="4" l="1"/>
  <c r="G71" i="4"/>
  <c r="F71" i="4" l="1"/>
  <c r="C71" i="4"/>
  <c r="E72" i="4" l="1"/>
  <c r="D72" i="4" l="1"/>
  <c r="G72" i="4"/>
  <c r="C72" i="4" l="1"/>
  <c r="F72" i="4"/>
  <c r="E73" i="4" l="1"/>
  <c r="D73" i="4" l="1"/>
  <c r="G73" i="4"/>
  <c r="F73" i="4" l="1"/>
  <c r="C73" i="4"/>
  <c r="E74" i="4" l="1"/>
  <c r="D74" i="4" l="1"/>
  <c r="G74" i="4"/>
  <c r="C74" i="4" l="1"/>
  <c r="F74" i="4"/>
  <c r="E75" i="4" l="1"/>
  <c r="D75" i="4" l="1"/>
  <c r="G75" i="4"/>
  <c r="F75" i="4" l="1"/>
  <c r="C75" i="4"/>
  <c r="E76" i="4" l="1"/>
  <c r="D76" i="4" l="1"/>
  <c r="G76" i="4"/>
  <c r="C76" i="4" l="1"/>
  <c r="F76" i="4"/>
  <c r="E77" i="4" l="1"/>
  <c r="D77" i="4" l="1"/>
  <c r="G77" i="4"/>
  <c r="F77" i="4" l="1"/>
  <c r="C77" i="4"/>
  <c r="E78" i="4" l="1"/>
  <c r="D78" i="4" l="1"/>
  <c r="G78" i="4"/>
  <c r="C78" i="4" l="1"/>
  <c r="F78" i="4"/>
  <c r="E79" i="4" l="1"/>
  <c r="D79" i="4" l="1"/>
  <c r="G79" i="4"/>
  <c r="F79" i="4" l="1"/>
  <c r="C79" i="4"/>
  <c r="E80" i="4" l="1"/>
  <c r="D80" i="4" l="1"/>
  <c r="G80" i="4"/>
  <c r="C80" i="4" l="1"/>
  <c r="F80" i="4"/>
  <c r="E81" i="4" l="1"/>
  <c r="D81" i="4" l="1"/>
  <c r="G81" i="4"/>
  <c r="F81" i="4" l="1"/>
  <c r="C81" i="4"/>
  <c r="E82" i="4" l="1"/>
  <c r="D82" i="4" l="1"/>
  <c r="G82" i="4"/>
  <c r="C82" i="4" l="1"/>
  <c r="F82" i="4"/>
  <c r="E83" i="4" l="1"/>
  <c r="D83" i="4" l="1"/>
  <c r="G83" i="4"/>
  <c r="F83" i="4" l="1"/>
  <c r="C83" i="4"/>
  <c r="E84" i="4" l="1"/>
  <c r="D84" i="4" l="1"/>
  <c r="G84" i="4"/>
  <c r="F84" i="4" l="1"/>
  <c r="C84" i="4"/>
  <c r="E85" i="4" l="1"/>
  <c r="D85" i="4" l="1"/>
  <c r="G85" i="4"/>
  <c r="C85" i="4" l="1"/>
  <c r="F85" i="4"/>
  <c r="E86" i="4" l="1"/>
  <c r="D86" i="4" l="1"/>
  <c r="G86" i="4"/>
  <c r="F86" i="4" l="1"/>
  <c r="C86" i="4"/>
  <c r="E87" i="4" l="1"/>
  <c r="D87" i="4" l="1"/>
  <c r="G87" i="4"/>
  <c r="C87" i="4" l="1"/>
  <c r="F87" i="4"/>
  <c r="E88" i="4" l="1"/>
  <c r="D88" i="4" l="1"/>
  <c r="G88" i="4"/>
  <c r="F88" i="4" l="1"/>
  <c r="C88" i="4"/>
  <c r="E89" i="4" l="1"/>
  <c r="D89" i="4" l="1"/>
  <c r="G89" i="4"/>
  <c r="C89" i="4" l="1"/>
  <c r="F89" i="4"/>
  <c r="E90" i="4" l="1"/>
  <c r="D90" i="4" l="1"/>
  <c r="G90" i="4"/>
  <c r="F90" i="4" l="1"/>
  <c r="C90" i="4"/>
  <c r="E91" i="4" l="1"/>
  <c r="D91" i="4" l="1"/>
  <c r="G91" i="4"/>
  <c r="C91" i="4" l="1"/>
  <c r="F91" i="4"/>
  <c r="E92" i="4" l="1"/>
  <c r="D92" i="4" l="1"/>
  <c r="G92" i="4"/>
  <c r="F92" i="4" l="1"/>
  <c r="C92" i="4"/>
  <c r="E93" i="4" l="1"/>
  <c r="D93" i="4" l="1"/>
  <c r="G93" i="4"/>
  <c r="C93" i="4" l="1"/>
  <c r="F93" i="4"/>
  <c r="E94" i="4" l="1"/>
  <c r="D94" i="4" l="1"/>
  <c r="G94" i="4"/>
  <c r="F94" i="4" l="1"/>
  <c r="C94" i="4"/>
  <c r="E95" i="4" l="1"/>
  <c r="D95" i="4" l="1"/>
  <c r="G95" i="4"/>
  <c r="C95" i="4" l="1"/>
  <c r="F95" i="4"/>
  <c r="E96" i="4" l="1"/>
  <c r="D96" i="4" l="1"/>
  <c r="G96" i="4"/>
  <c r="F96" i="4" l="1"/>
  <c r="C96" i="4"/>
  <c r="E97" i="4" l="1"/>
  <c r="D97" i="4" l="1"/>
  <c r="G97" i="4"/>
  <c r="F97" i="4" l="1"/>
  <c r="C97" i="4"/>
  <c r="E98" i="4" l="1"/>
  <c r="D98" i="4" l="1"/>
  <c r="G98" i="4"/>
  <c r="C98" i="4" l="1"/>
  <c r="F98" i="4"/>
  <c r="E99" i="4" l="1"/>
  <c r="D99" i="4" l="1"/>
  <c r="G99" i="4"/>
  <c r="F99" i="4" l="1"/>
  <c r="C99" i="4"/>
  <c r="E100" i="4" l="1"/>
  <c r="D100" i="4" l="1"/>
  <c r="G100" i="4"/>
  <c r="C100" i="4" l="1"/>
  <c r="F100" i="4"/>
  <c r="E101" i="4" l="1"/>
  <c r="D101" i="4" l="1"/>
  <c r="G101" i="4"/>
  <c r="F101" i="4" l="1"/>
  <c r="C101" i="4"/>
  <c r="E102" i="4" l="1"/>
  <c r="D102" i="4" l="1"/>
  <c r="G102" i="4"/>
  <c r="C102" i="4" l="1"/>
  <c r="F102" i="4"/>
  <c r="E103" i="4" l="1"/>
  <c r="D103" i="4" l="1"/>
  <c r="G103" i="4"/>
  <c r="F103" i="4" l="1"/>
  <c r="C103" i="4"/>
  <c r="E104" i="4" l="1"/>
  <c r="D104" i="4" l="1"/>
  <c r="G104" i="4"/>
  <c r="C104" i="4" l="1"/>
  <c r="F104" i="4"/>
  <c r="E105" i="4" l="1"/>
  <c r="D105" i="4" l="1"/>
  <c r="G105" i="4"/>
  <c r="F105" i="4" l="1"/>
  <c r="C105" i="4"/>
  <c r="E106" i="4" l="1"/>
  <c r="D106" i="4" l="1"/>
  <c r="G106" i="4"/>
  <c r="C106" i="4" l="1"/>
  <c r="F106" i="4"/>
  <c r="E107" i="4" l="1"/>
  <c r="D107" i="4" l="1"/>
  <c r="G107" i="4"/>
  <c r="F107" i="4" l="1"/>
  <c r="C107" i="4"/>
  <c r="E108" i="4" l="1"/>
  <c r="D108" i="4" l="1"/>
  <c r="G108" i="4"/>
  <c r="C108" i="4" l="1"/>
  <c r="F108" i="4"/>
  <c r="E109" i="4" l="1"/>
  <c r="D109" i="4" l="1"/>
  <c r="G109" i="4"/>
  <c r="F109" i="4" l="1"/>
  <c r="C109" i="4"/>
  <c r="E110" i="4" l="1"/>
  <c r="D110" i="4" l="1"/>
  <c r="G110" i="4"/>
  <c r="C110" i="4" l="1"/>
  <c r="F110" i="4"/>
  <c r="E111" i="4" l="1"/>
  <c r="D111" i="4" l="1"/>
  <c r="G111" i="4"/>
  <c r="F111" i="4" l="1"/>
  <c r="C111" i="4"/>
  <c r="E112" i="4" l="1"/>
  <c r="D112" i="4" l="1"/>
  <c r="G112" i="4"/>
  <c r="C112" i="4" l="1"/>
  <c r="F112" i="4"/>
  <c r="E113" i="4" l="1"/>
  <c r="D113" i="4" l="1"/>
  <c r="G113" i="4"/>
  <c r="F113" i="4" l="1"/>
  <c r="C113" i="4"/>
  <c r="E114" i="4" l="1"/>
  <c r="D114" i="4" l="1"/>
  <c r="G114" i="4"/>
  <c r="C114" i="4" l="1"/>
  <c r="F114" i="4"/>
  <c r="E115" i="4" l="1"/>
  <c r="D115" i="4" l="1"/>
  <c r="G115" i="4"/>
  <c r="F115" i="4" l="1"/>
  <c r="C115" i="4"/>
  <c r="E116" i="4" l="1"/>
  <c r="D116" i="4" l="1"/>
  <c r="G116" i="4"/>
  <c r="C116" i="4" l="1"/>
  <c r="F116" i="4"/>
  <c r="E117" i="4" l="1"/>
  <c r="D117" i="4" l="1"/>
  <c r="G117" i="4"/>
  <c r="F117" i="4" l="1"/>
  <c r="C117" i="4"/>
  <c r="E118" i="4" l="1"/>
  <c r="D118" i="4" l="1"/>
  <c r="G118" i="4"/>
  <c r="C118" i="4" l="1"/>
  <c r="F118" i="4"/>
  <c r="E119" i="4" l="1"/>
  <c r="D119" i="4" l="1"/>
  <c r="G119" i="4"/>
  <c r="F119" i="4" l="1"/>
  <c r="C119" i="4"/>
  <c r="E120" i="4" l="1"/>
  <c r="D120" i="4" l="1"/>
  <c r="G120" i="4"/>
  <c r="C120" i="4" l="1"/>
  <c r="F120" i="4"/>
  <c r="E121" i="4" l="1"/>
  <c r="D121" i="4" l="1"/>
  <c r="G121" i="4"/>
  <c r="F121" i="4" l="1"/>
  <c r="C121" i="4"/>
  <c r="E122" i="4" l="1"/>
  <c r="D122" i="4" l="1"/>
  <c r="G122" i="4"/>
  <c r="C122" i="4" l="1"/>
  <c r="F122" i="4"/>
  <c r="E123" i="4" l="1"/>
  <c r="D123" i="4" l="1"/>
  <c r="G123" i="4"/>
  <c r="F123" i="4" l="1"/>
  <c r="C123" i="4"/>
  <c r="E124" i="4" l="1"/>
  <c r="D124" i="4" l="1"/>
  <c r="G124" i="4"/>
  <c r="C124" i="4" l="1"/>
  <c r="F124" i="4"/>
  <c r="E125" i="4" l="1"/>
  <c r="D125" i="4" l="1"/>
  <c r="G125" i="4"/>
  <c r="F125" i="4" l="1"/>
  <c r="C125" i="4"/>
  <c r="E126" i="4" l="1"/>
  <c r="D126" i="4" l="1"/>
  <c r="G126" i="4"/>
  <c r="C126" i="4" l="1"/>
  <c r="F126" i="4"/>
  <c r="E127" i="4" l="1"/>
  <c r="D127" i="4" l="1"/>
  <c r="G127" i="4"/>
  <c r="F127" i="4" l="1"/>
  <c r="C127" i="4"/>
  <c r="E128" i="4" l="1"/>
  <c r="D128" i="4" l="1"/>
  <c r="G128" i="4"/>
  <c r="C128" i="4" l="1"/>
  <c r="F128" i="4"/>
  <c r="E129" i="4" l="1"/>
  <c r="D129" i="4" l="1"/>
  <c r="G129" i="4"/>
  <c r="F129" i="4" l="1"/>
  <c r="C129" i="4"/>
  <c r="E130" i="4" l="1"/>
  <c r="D130" i="4" l="1"/>
  <c r="G130" i="4"/>
  <c r="C130" i="4" l="1"/>
  <c r="F130" i="4"/>
  <c r="E131" i="4" l="1"/>
  <c r="D131" i="4" l="1"/>
  <c r="G131" i="4"/>
  <c r="F131" i="4" l="1"/>
  <c r="C131" i="4"/>
  <c r="E132" i="4" l="1"/>
  <c r="D132" i="4" l="1"/>
  <c r="G132" i="4"/>
  <c r="C132" i="4" l="1"/>
  <c r="F132" i="4"/>
  <c r="E133" i="4" l="1"/>
  <c r="D133" i="4" l="1"/>
  <c r="G133" i="4"/>
  <c r="F133" i="4" l="1"/>
  <c r="C133" i="4"/>
  <c r="E134" i="4" l="1"/>
  <c r="D134" i="4" l="1"/>
  <c r="G134" i="4"/>
  <c r="C134" i="4" l="1"/>
  <c r="F134" i="4"/>
  <c r="E135" i="4" l="1"/>
  <c r="D135" i="4" l="1"/>
  <c r="G135" i="4"/>
  <c r="F135" i="4" l="1"/>
  <c r="C135" i="4"/>
  <c r="E136" i="4" l="1"/>
  <c r="D136" i="4" l="1"/>
  <c r="G136" i="4"/>
  <c r="F136" i="4" l="1"/>
  <c r="C136" i="4"/>
  <c r="E137" i="4" l="1"/>
  <c r="D137" i="4" l="1"/>
  <c r="G137" i="4"/>
  <c r="C137" i="4" l="1"/>
  <c r="F137" i="4"/>
  <c r="E138" i="4" l="1"/>
  <c r="D138" i="4" l="1"/>
  <c r="G138" i="4"/>
  <c r="F138" i="4" l="1"/>
  <c r="C138" i="4"/>
  <c r="E139" i="4" l="1"/>
  <c r="D139" i="4" l="1"/>
  <c r="G139" i="4"/>
  <c r="C139" i="4" l="1"/>
  <c r="F139" i="4"/>
  <c r="E140" i="4" l="1"/>
  <c r="D140" i="4" l="1"/>
  <c r="G140" i="4"/>
  <c r="C140" i="4" l="1"/>
  <c r="F140" i="4"/>
  <c r="E141" i="4" l="1"/>
  <c r="D141" i="4" l="1"/>
  <c r="G141" i="4"/>
  <c r="F141" i="4" l="1"/>
  <c r="C141" i="4"/>
  <c r="E142" i="4" l="1"/>
  <c r="D142" i="4" l="1"/>
  <c r="G142" i="4"/>
  <c r="F142" i="4" l="1"/>
  <c r="C142" i="4"/>
  <c r="E143" i="4" l="1"/>
  <c r="D143" i="4" l="1"/>
  <c r="G143" i="4"/>
  <c r="F143" i="4" l="1"/>
  <c r="C143" i="4"/>
  <c r="E144" i="4" l="1"/>
  <c r="D144" i="4" l="1"/>
  <c r="G144" i="4"/>
  <c r="C144" i="4" l="1"/>
  <c r="F144" i="4"/>
  <c r="E145" i="4" l="1"/>
  <c r="D145" i="4" l="1"/>
  <c r="G145" i="4"/>
  <c r="F145" i="4" l="1"/>
  <c r="C145" i="4"/>
  <c r="E146" i="4" l="1"/>
  <c r="D146" i="4" l="1"/>
  <c r="G146" i="4"/>
  <c r="C146" i="4" l="1"/>
  <c r="F146" i="4"/>
  <c r="E147" i="4" l="1"/>
  <c r="D147" i="4" l="1"/>
  <c r="G147" i="4"/>
  <c r="F147" i="4" l="1"/>
  <c r="C147" i="4"/>
  <c r="E148" i="4" l="1"/>
  <c r="D148" i="4" l="1"/>
  <c r="G148" i="4"/>
  <c r="C148" i="4" l="1"/>
  <c r="F148" i="4"/>
  <c r="E149" i="4" l="1"/>
  <c r="D149" i="4" l="1"/>
  <c r="G149" i="4"/>
  <c r="F149" i="4" l="1"/>
  <c r="C149" i="4"/>
  <c r="E150" i="4" l="1"/>
  <c r="D150" i="4" l="1"/>
  <c r="G150" i="4"/>
  <c r="C150" i="4" l="1"/>
  <c r="F150" i="4"/>
  <c r="E151" i="4" l="1"/>
  <c r="D151" i="4" l="1"/>
  <c r="G151" i="4"/>
  <c r="F151" i="4" l="1"/>
  <c r="C151" i="4"/>
  <c r="E152" i="4" l="1"/>
  <c r="D152" i="4" l="1"/>
  <c r="G152" i="4"/>
  <c r="C152" i="4" l="1"/>
  <c r="F152" i="4"/>
  <c r="E153" i="4" l="1"/>
  <c r="D153" i="4" l="1"/>
  <c r="G153" i="4"/>
  <c r="F153" i="4" l="1"/>
  <c r="C153" i="4"/>
  <c r="E154" i="4" l="1"/>
  <c r="D154" i="4" l="1"/>
  <c r="G154" i="4"/>
  <c r="C154" i="4" l="1"/>
  <c r="F154" i="4"/>
  <c r="E155" i="4" l="1"/>
  <c r="D155" i="4" l="1"/>
  <c r="G155" i="4"/>
  <c r="F155" i="4" l="1"/>
  <c r="C155" i="4"/>
  <c r="E156" i="4" l="1"/>
  <c r="D156" i="4" l="1"/>
  <c r="G156" i="4"/>
  <c r="C156" i="4" l="1"/>
  <c r="F156" i="4"/>
  <c r="E157" i="4" l="1"/>
  <c r="D157" i="4" l="1"/>
  <c r="G157" i="4"/>
  <c r="F157" i="4" l="1"/>
  <c r="C157" i="4"/>
  <c r="E158" i="4" l="1"/>
  <c r="D158" i="4" l="1"/>
  <c r="G158" i="4"/>
  <c r="C158" i="4" l="1"/>
  <c r="F158" i="4"/>
  <c r="E159" i="4" l="1"/>
  <c r="D159" i="4" l="1"/>
  <c r="G159" i="4"/>
  <c r="F159" i="4" l="1"/>
  <c r="C159" i="4"/>
  <c r="E160" i="4" l="1"/>
  <c r="D160" i="4" l="1"/>
  <c r="G160" i="4"/>
  <c r="C160" i="4" l="1"/>
  <c r="F160" i="4"/>
  <c r="E161" i="4" l="1"/>
  <c r="D161" i="4" l="1"/>
  <c r="G161" i="4"/>
  <c r="C161" i="4" l="1"/>
  <c r="F161" i="4"/>
  <c r="E162" i="4" l="1"/>
  <c r="D162" i="4" l="1"/>
  <c r="G162" i="4"/>
  <c r="F162" i="4" l="1"/>
  <c r="C162" i="4"/>
  <c r="E163" i="4" l="1"/>
  <c r="D163" i="4" l="1"/>
  <c r="G163" i="4"/>
  <c r="C163" i="4" l="1"/>
  <c r="F163" i="4"/>
  <c r="E164" i="4" l="1"/>
  <c r="D164" i="4" l="1"/>
  <c r="G164" i="4"/>
  <c r="F164" i="4" l="1"/>
  <c r="C164" i="4"/>
  <c r="E165" i="4" l="1"/>
  <c r="D165" i="4" l="1"/>
  <c r="G165" i="4"/>
  <c r="C165" i="4" l="1"/>
  <c r="F165" i="4"/>
  <c r="E166" i="4" l="1"/>
  <c r="D166" i="4" l="1"/>
  <c r="G166" i="4"/>
  <c r="F166" i="4" l="1"/>
  <c r="C166" i="4"/>
  <c r="E167" i="4" l="1"/>
  <c r="D167" i="4" l="1"/>
  <c r="G167" i="4"/>
  <c r="C167" i="4" l="1"/>
  <c r="F167" i="4"/>
  <c r="E168" i="4" l="1"/>
  <c r="D168" i="4" l="1"/>
  <c r="G168" i="4"/>
  <c r="F168" i="4" l="1"/>
  <c r="C168" i="4"/>
  <c r="E169" i="4" l="1"/>
  <c r="D169" i="4" l="1"/>
  <c r="G169" i="4"/>
  <c r="C169" i="4" l="1"/>
  <c r="F169" i="4"/>
  <c r="E170" i="4" l="1"/>
  <c r="D170" i="4" l="1"/>
  <c r="G170" i="4"/>
  <c r="F170" i="4" l="1"/>
  <c r="C170" i="4"/>
  <c r="E171" i="4" l="1"/>
  <c r="D171" i="4" l="1"/>
  <c r="G171" i="4"/>
  <c r="F171" i="4" l="1"/>
  <c r="C171" i="4"/>
  <c r="E172" i="4" l="1"/>
  <c r="D172" i="4" l="1"/>
  <c r="G172" i="4"/>
  <c r="C172" i="4" l="1"/>
  <c r="F172" i="4"/>
  <c r="E173" i="4" l="1"/>
  <c r="D173" i="4" l="1"/>
  <c r="G173" i="4"/>
  <c r="F173" i="4" l="1"/>
  <c r="C173" i="4"/>
  <c r="E174" i="4" l="1"/>
  <c r="D174" i="4" l="1"/>
  <c r="G174" i="4"/>
  <c r="F174" i="4" l="1"/>
  <c r="C174" i="4"/>
  <c r="E175" i="4" l="1"/>
  <c r="D175" i="4" l="1"/>
  <c r="G175" i="4"/>
  <c r="F175" i="4" l="1"/>
  <c r="C175" i="4"/>
  <c r="E176" i="4" l="1"/>
  <c r="D176" i="4" l="1"/>
  <c r="G176" i="4"/>
  <c r="F176" i="4" l="1"/>
  <c r="C176" i="4"/>
  <c r="E177" i="4" l="1"/>
  <c r="D177" i="4" l="1"/>
  <c r="G177" i="4"/>
  <c r="C177" i="4" l="1"/>
  <c r="F177" i="4"/>
  <c r="E178" i="4" l="1"/>
  <c r="D178" i="4" l="1"/>
  <c r="G178" i="4"/>
  <c r="F178" i="4" l="1"/>
  <c r="C178" i="4"/>
  <c r="E179" i="4" l="1"/>
  <c r="D179" i="4" l="1"/>
  <c r="G179" i="4"/>
  <c r="C179" i="4" l="1"/>
  <c r="F179" i="4"/>
  <c r="E180" i="4" l="1"/>
  <c r="D180" i="4" l="1"/>
  <c r="G180" i="4"/>
  <c r="F180" i="4" l="1"/>
  <c r="C180" i="4"/>
  <c r="E181" i="4" l="1"/>
  <c r="D181" i="4" l="1"/>
  <c r="G181" i="4"/>
  <c r="F181" i="4" l="1"/>
  <c r="C181" i="4"/>
  <c r="E182" i="4" l="1"/>
  <c r="D182" i="4" l="1"/>
  <c r="G182" i="4"/>
  <c r="C182" i="4" l="1"/>
  <c r="F182" i="4"/>
  <c r="E183" i="4" l="1"/>
  <c r="D183" i="4" l="1"/>
  <c r="G183" i="4"/>
  <c r="F183" i="4" l="1"/>
  <c r="C183" i="4"/>
  <c r="E184" i="4" l="1"/>
  <c r="D184" i="4" l="1"/>
  <c r="G184" i="4"/>
  <c r="C184" i="4" l="1"/>
  <c r="F184" i="4"/>
  <c r="E185" i="4" l="1"/>
  <c r="D185" i="4" l="1"/>
  <c r="G185" i="4"/>
  <c r="F185" i="4" l="1"/>
  <c r="C185" i="4"/>
  <c r="E186" i="4" l="1"/>
  <c r="D186" i="4" l="1"/>
  <c r="G186" i="4"/>
  <c r="C186" i="4" l="1"/>
  <c r="F186" i="4"/>
  <c r="E187" i="4" l="1"/>
  <c r="D187" i="4" l="1"/>
  <c r="G187" i="4"/>
  <c r="F187" i="4" l="1"/>
  <c r="C187" i="4"/>
  <c r="E188" i="4" l="1"/>
  <c r="D188" i="4" l="1"/>
  <c r="G188" i="4"/>
  <c r="C188" i="4" l="1"/>
  <c r="F188" i="4"/>
  <c r="E189" i="4" l="1"/>
  <c r="D189" i="4" l="1"/>
  <c r="G189" i="4"/>
  <c r="F189" i="4" l="1"/>
  <c r="C189" i="4"/>
  <c r="E190" i="4" l="1"/>
  <c r="D190" i="4" l="1"/>
  <c r="G190" i="4"/>
  <c r="C190" i="4" l="1"/>
  <c r="F190" i="4"/>
  <c r="E191" i="4" l="1"/>
  <c r="D191" i="4" l="1"/>
  <c r="G191" i="4"/>
  <c r="F191" i="4" l="1"/>
  <c r="C191" i="4"/>
  <c r="E192" i="4" l="1"/>
  <c r="D192" i="4" l="1"/>
  <c r="G192" i="4"/>
  <c r="C192" i="4" l="1"/>
  <c r="F192" i="4"/>
  <c r="E193" i="4" l="1"/>
  <c r="D193" i="4" l="1"/>
  <c r="G193" i="4"/>
  <c r="F193" i="4" l="1"/>
  <c r="C193" i="4"/>
  <c r="E194" i="4" l="1"/>
  <c r="D194" i="4" l="1"/>
  <c r="G194" i="4"/>
  <c r="C194" i="4" l="1"/>
  <c r="F194" i="4"/>
  <c r="E195" i="4" l="1"/>
  <c r="D195" i="4" l="1"/>
  <c r="G195" i="4"/>
  <c r="F195" i="4" l="1"/>
  <c r="C195" i="4"/>
  <c r="E196" i="4" l="1"/>
  <c r="D196" i="4" l="1"/>
  <c r="G196" i="4"/>
  <c r="C196" i="4" l="1"/>
  <c r="F196" i="4"/>
  <c r="E197" i="4" l="1"/>
  <c r="D197" i="4" l="1"/>
  <c r="G197" i="4"/>
  <c r="F197" i="4" l="1"/>
  <c r="C197" i="4"/>
  <c r="E198" i="4" l="1"/>
  <c r="D198" i="4" l="1"/>
  <c r="G198" i="4"/>
  <c r="C198" i="4" l="1"/>
  <c r="F198" i="4"/>
  <c r="E199" i="4" l="1"/>
  <c r="D199" i="4" l="1"/>
  <c r="G199" i="4"/>
  <c r="F199" i="4" l="1"/>
  <c r="C199" i="4"/>
  <c r="E200" i="4" l="1"/>
  <c r="D200" i="4" l="1"/>
  <c r="G200" i="4"/>
  <c r="C200" i="4" l="1"/>
  <c r="F200" i="4"/>
  <c r="E201" i="4" l="1"/>
  <c r="D201" i="4" l="1"/>
  <c r="G201" i="4"/>
  <c r="F201" i="4" l="1"/>
  <c r="C201" i="4"/>
  <c r="E202" i="4" l="1"/>
  <c r="D202" i="4" l="1"/>
  <c r="G202" i="4"/>
  <c r="C202" i="4" l="1"/>
  <c r="F202" i="4"/>
  <c r="E203" i="4" l="1"/>
  <c r="D203" i="4" l="1"/>
  <c r="G203" i="4"/>
  <c r="F203" i="4" l="1"/>
  <c r="C203" i="4"/>
  <c r="E204" i="4" l="1"/>
  <c r="D204" i="4" l="1"/>
  <c r="G204" i="4"/>
  <c r="C204" i="4" l="1"/>
  <c r="F204" i="4"/>
  <c r="E205" i="4" l="1"/>
  <c r="D205" i="4" l="1"/>
  <c r="G205" i="4"/>
  <c r="F205" i="4" l="1"/>
  <c r="C205" i="4"/>
  <c r="E206" i="4" l="1"/>
  <c r="D206" i="4" l="1"/>
  <c r="G206" i="4"/>
  <c r="C206" i="4" l="1"/>
  <c r="F206" i="4"/>
  <c r="E207" i="4" l="1"/>
  <c r="D207" i="4" l="1"/>
  <c r="G207" i="4"/>
  <c r="F207" i="4" l="1"/>
  <c r="C207" i="4"/>
  <c r="E208" i="4" l="1"/>
  <c r="D208" i="4" l="1"/>
  <c r="G208" i="4"/>
  <c r="C208" i="4" l="1"/>
  <c r="F208" i="4"/>
  <c r="E209" i="4" l="1"/>
  <c r="D209" i="4" l="1"/>
  <c r="G209" i="4"/>
  <c r="F209" i="4" l="1"/>
  <c r="C209" i="4"/>
  <c r="E210" i="4" l="1"/>
  <c r="D210" i="4" l="1"/>
  <c r="G210" i="4"/>
  <c r="C210" i="4" l="1"/>
  <c r="F210" i="4"/>
  <c r="E211" i="4" l="1"/>
  <c r="D211" i="4" l="1"/>
  <c r="G211" i="4"/>
  <c r="F211" i="4" l="1"/>
  <c r="C211" i="4"/>
  <c r="E212" i="4" l="1"/>
  <c r="D212" i="4" l="1"/>
  <c r="G212" i="4"/>
  <c r="C212" i="4" l="1"/>
  <c r="F212" i="4"/>
  <c r="E213" i="4" l="1"/>
  <c r="D213" i="4" l="1"/>
  <c r="G213" i="4"/>
  <c r="F213" i="4" l="1"/>
  <c r="C213" i="4"/>
  <c r="E214" i="4" l="1"/>
  <c r="D214" i="4" l="1"/>
  <c r="G214" i="4"/>
  <c r="C214" i="4" l="1"/>
  <c r="F214" i="4"/>
  <c r="E215" i="4" l="1"/>
  <c r="D215" i="4" l="1"/>
  <c r="G215" i="4"/>
  <c r="F215" i="4" l="1"/>
  <c r="C215" i="4"/>
  <c r="E216" i="4" l="1"/>
  <c r="D216" i="4" l="1"/>
  <c r="G216" i="4"/>
  <c r="C216" i="4" l="1"/>
  <c r="F216" i="4"/>
  <c r="E217" i="4" l="1"/>
  <c r="D217" i="4" l="1"/>
  <c r="G217" i="4"/>
  <c r="F217" i="4" l="1"/>
  <c r="C217" i="4"/>
  <c r="E218" i="4" l="1"/>
  <c r="D218" i="4" l="1"/>
  <c r="G218" i="4"/>
  <c r="F218" i="4" l="1"/>
  <c r="C218" i="4"/>
  <c r="E219" i="4" l="1"/>
  <c r="D219" i="4" l="1"/>
  <c r="G219" i="4"/>
  <c r="C219" i="4" l="1"/>
  <c r="F219" i="4"/>
  <c r="E220" i="4" l="1"/>
  <c r="D220" i="4" l="1"/>
  <c r="G220" i="4"/>
  <c r="F220" i="4" l="1"/>
  <c r="C220" i="4"/>
  <c r="E221" i="4" l="1"/>
  <c r="D221" i="4" l="1"/>
  <c r="G221" i="4"/>
  <c r="C221" i="4" l="1"/>
  <c r="F221" i="4"/>
  <c r="E222" i="4" l="1"/>
  <c r="D222" i="4" l="1"/>
  <c r="G222" i="4"/>
  <c r="F222" i="4" l="1"/>
  <c r="C222" i="4"/>
  <c r="E223" i="4" l="1"/>
  <c r="D223" i="4" l="1"/>
  <c r="G223" i="4"/>
  <c r="C223" i="4" l="1"/>
  <c r="F223" i="4"/>
  <c r="E224" i="4" l="1"/>
  <c r="D224" i="4" l="1"/>
  <c r="G224" i="4"/>
  <c r="F224" i="4" l="1"/>
  <c r="C224" i="4"/>
  <c r="E225" i="4" l="1"/>
  <c r="D225" i="4" l="1"/>
  <c r="G225" i="4"/>
  <c r="C225" i="4" l="1"/>
  <c r="F225" i="4"/>
  <c r="E226" i="4" l="1"/>
  <c r="D226" i="4" l="1"/>
  <c r="G226" i="4"/>
  <c r="F226" i="4" l="1"/>
  <c r="C226" i="4"/>
  <c r="E227" i="4" l="1"/>
  <c r="D227" i="4" l="1"/>
  <c r="G227" i="4"/>
  <c r="C227" i="4" l="1"/>
  <c r="F227" i="4"/>
  <c r="E228" i="4" l="1"/>
  <c r="D228" i="4" l="1"/>
  <c r="G228" i="4"/>
  <c r="F228" i="4" l="1"/>
  <c r="C228" i="4"/>
  <c r="E229" i="4" l="1"/>
  <c r="D229" i="4" l="1"/>
  <c r="G229" i="4"/>
  <c r="C229" i="4" l="1"/>
  <c r="F229" i="4"/>
  <c r="E230" i="4" l="1"/>
  <c r="D230" i="4" l="1"/>
  <c r="G230" i="4"/>
  <c r="F230" i="4" l="1"/>
  <c r="C230" i="4"/>
  <c r="E231" i="4" l="1"/>
  <c r="D231" i="4" l="1"/>
  <c r="G231" i="4"/>
  <c r="C231" i="4" l="1"/>
  <c r="F231" i="4"/>
  <c r="E232" i="4" l="1"/>
  <c r="D232" i="4" l="1"/>
  <c r="G232" i="4"/>
  <c r="F232" i="4" l="1"/>
  <c r="C232" i="4"/>
  <c r="E233" i="4" l="1"/>
  <c r="D233" i="4" l="1"/>
  <c r="G233" i="4"/>
  <c r="C233" i="4" l="1"/>
  <c r="F233" i="4"/>
  <c r="E234" i="4" l="1"/>
  <c r="D234" i="4" l="1"/>
  <c r="G234" i="4"/>
  <c r="F234" i="4" l="1"/>
  <c r="C234" i="4"/>
  <c r="E235" i="4" l="1"/>
  <c r="D235" i="4" l="1"/>
  <c r="G235" i="4"/>
  <c r="C235" i="4" l="1"/>
  <c r="F235" i="4"/>
  <c r="E236" i="4" l="1"/>
  <c r="D236" i="4" l="1"/>
  <c r="G236" i="4"/>
  <c r="C236" i="4" l="1"/>
  <c r="F236" i="4"/>
  <c r="E237" i="4" l="1"/>
  <c r="D237" i="4" l="1"/>
  <c r="G237" i="4"/>
  <c r="F237" i="4" l="1"/>
  <c r="C237" i="4"/>
  <c r="E238" i="4" l="1"/>
  <c r="D238" i="4" l="1"/>
  <c r="G238" i="4"/>
  <c r="C238" i="4" l="1"/>
  <c r="F238" i="4"/>
  <c r="E239" i="4" l="1"/>
  <c r="D239" i="4" l="1"/>
  <c r="G239" i="4"/>
  <c r="F239" i="4" l="1"/>
  <c r="C239" i="4"/>
  <c r="E240" i="4" l="1"/>
  <c r="D240" i="4" l="1"/>
  <c r="G240" i="4"/>
  <c r="F240" i="4" l="1"/>
  <c r="C240" i="4"/>
  <c r="E241" i="4" l="1"/>
  <c r="D241" i="4" l="1"/>
  <c r="G241" i="4"/>
  <c r="C241" i="4" l="1"/>
  <c r="F241" i="4"/>
  <c r="E242" i="4" l="1"/>
  <c r="D242" i="4" l="1"/>
  <c r="G242" i="4"/>
  <c r="F242" i="4" l="1"/>
  <c r="C242" i="4"/>
  <c r="E243" i="4" l="1"/>
  <c r="D243" i="4" l="1"/>
  <c r="G243" i="4"/>
  <c r="C243" i="4" l="1"/>
  <c r="F243" i="4"/>
  <c r="E244" i="4" l="1"/>
  <c r="D244" i="4" l="1"/>
  <c r="G244" i="4"/>
  <c r="F244" i="4" l="1"/>
  <c r="C244" i="4"/>
  <c r="E245" i="4" l="1"/>
  <c r="D245" i="4" l="1"/>
  <c r="G245" i="4"/>
  <c r="C245" i="4" l="1"/>
  <c r="F245" i="4"/>
  <c r="E246" i="4" l="1"/>
  <c r="D246" i="4" l="1"/>
  <c r="G246" i="4"/>
  <c r="F246" i="4" l="1"/>
  <c r="C246" i="4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comments1.xml><?xml version="1.0" encoding="utf-8"?>
<comments xmlns="http://schemas.openxmlformats.org/spreadsheetml/2006/main">
  <authors>
    <author>MORGAN</author>
  </authors>
  <commentList>
    <comment ref="E4" authorId="0">
      <text>
        <r>
          <rPr>
            <sz val="9"/>
            <color indexed="81"/>
            <rFont val="Tahoma"/>
            <family val="2"/>
          </rPr>
          <t xml:space="preserve">1.  </t>
        </r>
        <r>
          <rPr>
            <sz val="9"/>
            <color indexed="81"/>
            <rFont val="細明體"/>
            <family val="3"/>
            <charset val="136"/>
          </rPr>
          <t>邊界
2. 頁首/頁尾：奇偶頁不同、自訂頁首尾、功能變數
3. 工作表：列印範圍、標題、循列循欄、註解
4. 自動與手動分頁
5. 多張工作表、多份活頁簿列印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<sst xmlns="http://schemas.openxmlformats.org/spreadsheetml/2006/main" count="81" uniqueCount="62">
  <si>
    <t>天真國中二年A班小考記錄表</t>
    <phoneticPr fontId="1" type="noConversion"/>
  </si>
  <si>
    <t>王莉婷</t>
  </si>
  <si>
    <t>姓名</t>
    <phoneticPr fontId="1" type="noConversion"/>
  </si>
  <si>
    <t>王荃荃</t>
    <phoneticPr fontId="1" type="noConversion"/>
  </si>
  <si>
    <t>朱玉綺</t>
    <phoneticPr fontId="1" type="noConversion"/>
  </si>
  <si>
    <t>朱珮萱</t>
    <phoneticPr fontId="1" type="noConversion"/>
  </si>
  <si>
    <t>李明真</t>
    <phoneticPr fontId="1" type="noConversion"/>
  </si>
  <si>
    <t>李虹湄</t>
    <phoneticPr fontId="1" type="noConversion"/>
  </si>
  <si>
    <t>李小姿</t>
    <phoneticPr fontId="1" type="noConversion"/>
  </si>
  <si>
    <t>林芝婕</t>
    <phoneticPr fontId="1" type="noConversion"/>
  </si>
  <si>
    <t>邱郁凡</t>
    <phoneticPr fontId="1" type="noConversion"/>
  </si>
  <si>
    <t>黃郁庭</t>
    <phoneticPr fontId="1" type="noConversion"/>
  </si>
  <si>
    <t>黃于雯</t>
    <phoneticPr fontId="1" type="noConversion"/>
  </si>
  <si>
    <t>黃子潔</t>
    <phoneticPr fontId="1" type="noConversion"/>
  </si>
  <si>
    <t>數學</t>
    <phoneticPr fontId="1" type="noConversion"/>
  </si>
  <si>
    <t>理化</t>
    <phoneticPr fontId="1" type="noConversion"/>
  </si>
  <si>
    <t>歷史</t>
    <phoneticPr fontId="1" type="noConversion"/>
  </si>
  <si>
    <t>地理</t>
    <phoneticPr fontId="1" type="noConversion"/>
  </si>
  <si>
    <t>英文</t>
    <phoneticPr fontId="1" type="noConversion"/>
  </si>
  <si>
    <t>國文</t>
    <phoneticPr fontId="1" type="noConversion"/>
  </si>
  <si>
    <t>平均</t>
    <phoneticPr fontId="1" type="noConversion"/>
  </si>
  <si>
    <t>總分</t>
    <phoneticPr fontId="1" type="noConversion"/>
  </si>
  <si>
    <t>期數</t>
  </si>
  <si>
    <t>日期</t>
  </si>
  <si>
    <t>本金</t>
  </si>
  <si>
    <t>償付本金</t>
  </si>
  <si>
    <t>償付利息</t>
  </si>
  <si>
    <t>累計本金</t>
  </si>
  <si>
    <t>累計利息</t>
  </si>
  <si>
    <r>
      <t>坪數</t>
    </r>
    <r>
      <rPr>
        <b/>
        <sz val="11"/>
        <rFont val="Arial"/>
        <family val="2"/>
      </rPr>
      <t xml:space="preserve"> :</t>
    </r>
  </si>
  <si>
    <r>
      <t>自備款</t>
    </r>
    <r>
      <rPr>
        <b/>
        <sz val="11"/>
        <rFont val="Arial"/>
        <family val="2"/>
      </rPr>
      <t xml:space="preserve"> :</t>
    </r>
  </si>
  <si>
    <r>
      <t>每期償付本利</t>
    </r>
    <r>
      <rPr>
        <b/>
        <sz val="11"/>
        <rFont val="Arial"/>
        <family val="2"/>
      </rPr>
      <t xml:space="preserve"> :</t>
    </r>
  </si>
  <si>
    <r>
      <t>每坪單價</t>
    </r>
    <r>
      <rPr>
        <b/>
        <sz val="11"/>
        <rFont val="Arial"/>
        <family val="2"/>
      </rPr>
      <t xml:space="preserve"> :</t>
    </r>
  </si>
  <si>
    <r>
      <t>貸款</t>
    </r>
    <r>
      <rPr>
        <b/>
        <sz val="11"/>
        <rFont val="Arial"/>
        <family val="2"/>
      </rPr>
      <t xml:space="preserve"> :</t>
    </r>
  </si>
  <si>
    <r>
      <t>總價</t>
    </r>
    <r>
      <rPr>
        <b/>
        <sz val="11"/>
        <rFont val="Arial"/>
        <family val="2"/>
      </rPr>
      <t xml:space="preserve"> :</t>
    </r>
  </si>
  <si>
    <r>
      <t>年利率</t>
    </r>
    <r>
      <rPr>
        <b/>
        <sz val="11"/>
        <rFont val="Arial"/>
        <family val="2"/>
      </rPr>
      <t xml:space="preserve"> :</t>
    </r>
  </si>
  <si>
    <r>
      <t>貸款比例</t>
    </r>
    <r>
      <rPr>
        <b/>
        <sz val="11"/>
        <rFont val="Arial"/>
        <family val="2"/>
      </rPr>
      <t xml:space="preserve"> :</t>
    </r>
  </si>
  <si>
    <r>
      <t>期數</t>
    </r>
    <r>
      <rPr>
        <b/>
        <sz val="11"/>
        <rFont val="Arial"/>
        <family val="2"/>
      </rPr>
      <t xml:space="preserve"> :</t>
    </r>
  </si>
  <si>
    <t>版面配置</t>
    <phoneticPr fontId="1" type="noConversion"/>
  </si>
  <si>
    <t>檢視</t>
    <phoneticPr fontId="1" type="noConversion"/>
  </si>
  <si>
    <t>*</t>
    <phoneticPr fontId="1" type="noConversion"/>
  </si>
  <si>
    <t>版面配置/背景</t>
    <phoneticPr fontId="1" type="noConversion"/>
  </si>
  <si>
    <t>將相片加上框線</t>
    <phoneticPr fontId="1" type="noConversion"/>
  </si>
  <si>
    <t>選取整張工作表</t>
    <phoneticPr fontId="1" type="noConversion"/>
  </si>
  <si>
    <t>填入白色</t>
    <phoneticPr fontId="1" type="noConversion"/>
  </si>
  <si>
    <t>取消相片部分的顏色</t>
    <phoneticPr fontId="1" type="noConversion"/>
  </si>
  <si>
    <t>檢視/凍結窗格</t>
    <phoneticPr fontId="1" type="noConversion"/>
  </si>
  <si>
    <t>姓名</t>
  </si>
  <si>
    <t>國文</t>
  </si>
  <si>
    <t>數學</t>
  </si>
  <si>
    <t>英文</t>
  </si>
  <si>
    <t>地理</t>
  </si>
  <si>
    <t>總分</t>
  </si>
  <si>
    <t>王荃荃</t>
  </si>
  <si>
    <t>朱玉綺</t>
  </si>
  <si>
    <t>朱珮萱</t>
  </si>
  <si>
    <t>李明真</t>
  </si>
  <si>
    <r>
      <t>以"</t>
    </r>
    <r>
      <rPr>
        <sz val="12"/>
        <color rgb="FFFF0000"/>
        <rFont val="微軟正黑體"/>
        <family val="2"/>
        <charset val="136"/>
      </rPr>
      <t>設定格式化的條件</t>
    </r>
    <r>
      <rPr>
        <sz val="12"/>
        <rFont val="微軟正黑體"/>
        <family val="2"/>
        <charset val="136"/>
      </rPr>
      <t>"所設定的色彩不受影響</t>
    </r>
    <phoneticPr fontId="1" type="noConversion"/>
  </si>
  <si>
    <t>表格</t>
    <phoneticPr fontId="1" type="noConversion"/>
  </si>
  <si>
    <t>SmartArt</t>
    <phoneticPr fontId="1" type="noConversion"/>
  </si>
  <si>
    <t>統計圖表</t>
    <phoneticPr fontId="1" type="noConversion"/>
  </si>
  <si>
    <t>圖案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</si>
</sst>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_);[Red]\(&quot;$&quot;#,##0\)"/>
    <numFmt numFmtId="177" formatCode="0.000%"/>
  </numFmts>
  <fonts count="15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2"/>
      <name val="Arial Unicode MS"/>
      <family val="2"/>
      <charset val="136"/>
    </font>
    <font>
      <sz val="12"/>
      <name val="Times New Roman"/>
      <family val="1"/>
    </font>
    <font>
      <b/>
      <sz val="14"/>
      <name val="微軟正黑體"/>
      <family val="2"/>
      <charset val="136"/>
    </font>
    <font>
      <b/>
      <sz val="11"/>
      <name val="新細明體"/>
      <family val="1"/>
      <charset val="136"/>
    </font>
    <font>
      <b/>
      <sz val="11"/>
      <name val="Arial"/>
      <family val="2"/>
    </font>
    <font>
      <sz val="11"/>
      <name val="Times New Roman"/>
      <family val="1"/>
    </font>
    <font>
      <b/>
      <sz val="11"/>
      <color indexed="9"/>
      <name val="新細明體"/>
      <family val="1"/>
      <charset val="136"/>
    </font>
    <font>
      <sz val="11"/>
      <color indexed="8"/>
      <name val="Arial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1"/>
      <name val="細明體"/>
      <family val="3"/>
      <charset val="136"/>
    </font>
    <font>
      <sz val="1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/>
    <xf numFmtId="2" fontId="2" fillId="0" borderId="0" xfId="0" applyNumberFormat="1" applyFont="1" applyBorder="1" applyAlignment="1">
      <alignment horizontal="right" vertical="center"/>
    </xf>
    <xf numFmtId="0" fontId="3" fillId="0" borderId="0" xfId="0" applyFont="1"/>
    <xf numFmtId="2" fontId="3" fillId="0" borderId="0" xfId="0" applyNumberFormat="1" applyFont="1" applyBorder="1" applyAlignment="1">
      <alignment horizontal="right" vertical="center"/>
    </xf>
    <xf numFmtId="0" fontId="0" fillId="3" borderId="0" xfId="0" applyFill="1"/>
    <xf numFmtId="0" fontId="0" fillId="3" borderId="8" xfId="0" applyFill="1" applyBorder="1"/>
    <xf numFmtId="0" fontId="0" fillId="3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right"/>
    </xf>
    <xf numFmtId="0" fontId="7" fillId="0" borderId="5" xfId="1" applyFont="1" applyBorder="1"/>
    <xf numFmtId="0" fontId="6" fillId="0" borderId="5" xfId="1" applyFont="1" applyBorder="1"/>
    <xf numFmtId="176" fontId="7" fillId="0" borderId="5" xfId="1" applyNumberFormat="1" applyFont="1" applyBorder="1"/>
    <xf numFmtId="0" fontId="7" fillId="0" borderId="0" xfId="1" applyFont="1"/>
    <xf numFmtId="0" fontId="8" fillId="0" borderId="0" xfId="1" applyFont="1"/>
    <xf numFmtId="177" fontId="7" fillId="0" borderId="5" xfId="2" applyNumberFormat="1" applyFont="1" applyBorder="1"/>
    <xf numFmtId="9" fontId="7" fillId="0" borderId="5" xfId="2" applyFont="1" applyBorder="1"/>
    <xf numFmtId="0" fontId="9" fillId="2" borderId="1" xfId="1" applyFont="1" applyFill="1" applyBorder="1" applyAlignment="1">
      <alignment horizontal="left"/>
    </xf>
    <xf numFmtId="31" fontId="9" fillId="2" borderId="1" xfId="1" applyNumberFormat="1" applyFont="1" applyFill="1" applyBorder="1" applyAlignment="1">
      <alignment horizontal="left"/>
    </xf>
    <xf numFmtId="0" fontId="9" fillId="2" borderId="1" xfId="1" applyFont="1" applyFill="1" applyBorder="1" applyAlignment="1">
      <alignment horizontal="right"/>
    </xf>
    <xf numFmtId="0" fontId="10" fillId="0" borderId="2" xfId="1" applyFont="1" applyFill="1" applyBorder="1" applyAlignment="1">
      <alignment horizontal="left"/>
    </xf>
    <xf numFmtId="31" fontId="10" fillId="0" borderId="2" xfId="1" applyNumberFormat="1" applyFont="1" applyFill="1" applyBorder="1" applyAlignment="1">
      <alignment horizontal="left"/>
    </xf>
    <xf numFmtId="176" fontId="10" fillId="0" borderId="2" xfId="1" applyNumberFormat="1" applyFont="1" applyFill="1" applyBorder="1" applyAlignment="1"/>
    <xf numFmtId="0" fontId="10" fillId="0" borderId="3" xfId="1" applyFont="1" applyFill="1" applyBorder="1" applyAlignment="1">
      <alignment horizontal="left"/>
    </xf>
    <xf numFmtId="31" fontId="10" fillId="0" borderId="3" xfId="1" applyNumberFormat="1" applyFont="1" applyFill="1" applyBorder="1" applyAlignment="1">
      <alignment horizontal="left"/>
    </xf>
    <xf numFmtId="176" fontId="10" fillId="0" borderId="3" xfId="1" applyNumberFormat="1" applyFont="1" applyFill="1" applyBorder="1" applyAlignment="1"/>
    <xf numFmtId="0" fontId="10" fillId="0" borderId="4" xfId="1" applyFont="1" applyFill="1" applyBorder="1" applyAlignment="1">
      <alignment horizontal="left"/>
    </xf>
    <xf numFmtId="31" fontId="10" fillId="0" borderId="4" xfId="1" applyNumberFormat="1" applyFont="1" applyFill="1" applyBorder="1" applyAlignment="1">
      <alignment horizontal="left"/>
    </xf>
    <xf numFmtId="176" fontId="10" fillId="0" borderId="4" xfId="1" applyNumberFormat="1" applyFont="1" applyFill="1" applyBorder="1" applyAlignment="1"/>
    <xf numFmtId="30" fontId="8" fillId="0" borderId="0" xfId="1" applyNumberFormat="1" applyFont="1"/>
    <xf numFmtId="176" fontId="8" fillId="0" borderId="0" xfId="1" applyNumberFormat="1" applyFont="1"/>
    <xf numFmtId="0" fontId="0" fillId="0" borderId="0" xfId="0" applyFill="1" applyAlignment="1"/>
    <xf numFmtId="0" fontId="0" fillId="0" borderId="0" xfId="0" applyFill="1"/>
    <xf numFmtId="0" fontId="13" fillId="0" borderId="0" xfId="1" applyFont="1"/>
    <xf numFmtId="0" fontId="8" fillId="0" borderId="0" xfId="1" applyFont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  <numFmt numFmtId="2" formatCode="0.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 Unicode M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微軟正黑體"/>
        <scheme val="none"/>
      </font>
      <alignment horizontal="righ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佈景主題!$C$4</c:f>
              <c:strCache>
                <c:ptCount val="1"/>
                <c:pt idx="0">
                  <c:v>國文</c:v>
                </c:pt>
              </c:strCache>
            </c:strRef>
          </c:tx>
          <c:invertIfNegative val="0"/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佈景主題!$C$5:$C$9</c:f>
              <c:numCache>
                <c:formatCode>General</c:formatCode>
                <c:ptCount val="5"/>
                <c:pt idx="0">
                  <c:v>64</c:v>
                </c:pt>
                <c:pt idx="1">
                  <c:v>91</c:v>
                </c:pt>
                <c:pt idx="2">
                  <c:v>32</c:v>
                </c:pt>
                <c:pt idx="3">
                  <c:v>56</c:v>
                </c:pt>
                <c:pt idx="4">
                  <c:v>69</c:v>
                </c:pt>
              </c:numCache>
            </c:numRef>
          </c:val>
        </c:ser>
        <c:ser>
          <c:idx val="1"/>
          <c:order val="1"/>
          <c:tx>
            <c:strRef>
              <c:f>佈景主題!$D$4</c:f>
              <c:strCache>
                <c:ptCount val="1"/>
                <c:pt idx="0">
                  <c:v>數學</c:v>
                </c:pt>
              </c:strCache>
            </c:strRef>
          </c:tx>
          <c:invertIfNegative val="0"/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佈景主題!$D$5:$D$9</c:f>
              <c:numCache>
                <c:formatCode>General</c:formatCode>
                <c:ptCount val="5"/>
                <c:pt idx="0">
                  <c:v>80</c:v>
                </c:pt>
                <c:pt idx="1">
                  <c:v>90</c:v>
                </c:pt>
                <c:pt idx="2">
                  <c:v>30</c:v>
                </c:pt>
                <c:pt idx="3">
                  <c:v>60</c:v>
                </c:pt>
                <c:pt idx="4">
                  <c:v>80</c:v>
                </c:pt>
              </c:numCache>
            </c:numRef>
          </c:val>
        </c:ser>
        <c:ser>
          <c:idx val="2"/>
          <c:order val="2"/>
          <c:tx>
            <c:strRef>
              <c:f>佈景主題!$E$4</c:f>
              <c:strCache>
                <c:ptCount val="1"/>
                <c:pt idx="0">
                  <c:v>英文</c:v>
                </c:pt>
              </c:strCache>
            </c:strRef>
          </c:tx>
          <c:invertIfNegative val="0"/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佈景主題!$E$5:$E$9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val>
        </c:ser>
        <c:ser>
          <c:idx val="3"/>
          <c:order val="3"/>
          <c:tx>
            <c:strRef>
              <c:f>佈景主題!$F$4</c:f>
              <c:strCache>
                <c:ptCount val="1"/>
                <c:pt idx="0">
                  <c:v>理化</c:v>
                </c:pt>
              </c:strCache>
            </c:strRef>
          </c:tx>
          <c:invertIfNegative val="0"/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佈景主題!$F$5:$F$9</c:f>
              <c:numCache>
                <c:formatCode>General</c:formatCode>
                <c:ptCount val="5"/>
                <c:pt idx="0">
                  <c:v>20</c:v>
                </c:pt>
                <c:pt idx="1">
                  <c:v>60</c:v>
                </c:pt>
                <c:pt idx="2">
                  <c:v>5</c:v>
                </c:pt>
                <c:pt idx="3">
                  <c:v>15</c:v>
                </c:pt>
                <c:pt idx="4">
                  <c:v>35</c:v>
                </c:pt>
              </c:numCache>
            </c:numRef>
          </c:val>
        </c:ser>
        <c:ser>
          <c:idx val="4"/>
          <c:order val="4"/>
          <c:tx>
            <c:strRef>
              <c:f>佈景主題!$G$4</c:f>
              <c:strCache>
                <c:ptCount val="1"/>
                <c:pt idx="0">
                  <c:v>歷史</c:v>
                </c:pt>
              </c:strCache>
            </c:strRef>
          </c:tx>
          <c:invertIfNegative val="0"/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佈景主題!$G$5:$G$9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67</c:v>
                </c:pt>
                <c:pt idx="3">
                  <c:v>60</c:v>
                </c:pt>
                <c:pt idx="4">
                  <c:v>60</c:v>
                </c:pt>
              </c:numCache>
            </c:numRef>
          </c:val>
        </c:ser>
        <c:ser>
          <c:idx val="5"/>
          <c:order val="5"/>
          <c:tx>
            <c:strRef>
              <c:f>佈景主題!$H$4</c:f>
              <c:strCache>
                <c:ptCount val="1"/>
                <c:pt idx="0">
                  <c:v>地理</c:v>
                </c:pt>
              </c:strCache>
            </c:strRef>
          </c:tx>
          <c:invertIfNegative val="0"/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佈景主題!$H$5:$H$9</c:f>
              <c:numCache>
                <c:formatCode>General</c:formatCode>
                <c:ptCount val="5"/>
                <c:pt idx="0">
                  <c:v>88</c:v>
                </c:pt>
                <c:pt idx="1">
                  <c:v>100</c:v>
                </c:pt>
                <c:pt idx="2">
                  <c:v>79</c:v>
                </c:pt>
                <c:pt idx="3">
                  <c:v>92</c:v>
                </c:pt>
                <c:pt idx="4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23552"/>
        <c:axId val="123171968"/>
      </c:barChart>
      <c:lineChart>
        <c:grouping val="standard"/>
        <c:varyColors val="0"/>
        <c:ser>
          <c:idx val="6"/>
          <c:order val="6"/>
          <c:tx>
            <c:strRef>
              <c:f>佈景主題!$I$4</c:f>
              <c:strCache>
                <c:ptCount val="1"/>
                <c:pt idx="0">
                  <c:v>總分</c:v>
                </c:pt>
              </c:strCache>
            </c:strRef>
          </c:tx>
          <c:cat>
            <c:strRef>
              <c:f>佈景主題!$B$5:$B$9</c:f>
              <c:strCache>
                <c:ptCount val="5"/>
                <c:pt idx="0">
                  <c:v>王荃荃</c:v>
                </c:pt>
                <c:pt idx="1">
                  <c:v>王莉婷</c:v>
                </c:pt>
                <c:pt idx="2">
                  <c:v>朱玉綺</c:v>
                </c:pt>
                <c:pt idx="3">
                  <c:v>朱珮萱</c:v>
                </c:pt>
                <c:pt idx="4">
                  <c:v>李明真</c:v>
                </c:pt>
              </c:strCache>
            </c:strRef>
          </c:cat>
          <c:val>
            <c:numRef>
              <c:f>佈景主題!$I$5:$I$9</c:f>
              <c:numCache>
                <c:formatCode>General</c:formatCode>
                <c:ptCount val="5"/>
                <c:pt idx="0">
                  <c:v>332</c:v>
                </c:pt>
                <c:pt idx="1">
                  <c:v>471</c:v>
                </c:pt>
                <c:pt idx="2">
                  <c:v>233</c:v>
                </c:pt>
                <c:pt idx="3">
                  <c:v>313</c:v>
                </c:pt>
                <c:pt idx="4">
                  <c:v>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823552"/>
        <c:axId val="123171968"/>
      </c:lineChart>
      <c:catAx>
        <c:axId val="16282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3171968"/>
        <c:crosses val="autoZero"/>
        <c:auto val="1"/>
        <c:lblAlgn val="ctr"/>
        <c:lblOffset val="100"/>
        <c:noMultiLvlLbl val="0"/>
      </c:catAx>
      <c:valAx>
        <c:axId val="1231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23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2">
  <dgm:title val=""/>
  <dgm:desc val=""/>
  <dgm:catLst>
    <dgm:cat type="colorful" pri="10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2"/>
      <a:schemeClr val="accent3"/>
    </dgm:fillClrLst>
    <dgm:linClrLst>
      <a:schemeClr val="accent2"/>
      <a:schemeClr val="accent3"/>
    </dgm:linClrLst>
    <dgm:effectClrLst/>
    <dgm:txLinClrLst/>
    <dgm:txFillClrLst/>
    <dgm:txEffectClrLst/>
  </dgm:styleLbl>
  <dgm:styleLbl name="lnNode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2">
        <a:alpha val="50000"/>
      </a:schemeClr>
      <a:schemeClr val="accent3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3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3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2"/>
      <a:schemeClr val="accent3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2"/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2"/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2">
        <a:tint val="40000"/>
        <a:alpha val="90000"/>
      </a:schemeClr>
      <a:schemeClr val="accent3">
        <a:tint val="40000"/>
        <a:alpha val="90000"/>
      </a:schemeClr>
    </dgm:fillClrLst>
    <dgm:linClrLst>
      <a:schemeClr val="accent2">
        <a:tint val="40000"/>
        <a:alpha val="90000"/>
      </a:schemeClr>
      <a:schemeClr val="accent3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6BE75D-0FA8-43B3-8080-DBB1794A9529}" type="doc">
      <dgm:prSet loTypeId="urn:microsoft.com/office/officeart/2005/8/layout/chart3" loCatId="relationship" qsTypeId="urn:microsoft.com/office/officeart/2005/8/quickstyle/3d6" qsCatId="3D" csTypeId="urn:microsoft.com/office/officeart/2005/8/colors/colorful5" csCatId="colorful" phldr="1"/>
      <dgm:spPr/>
    </dgm:pt>
    <dgm:pt modelId="{CD3827C3-F3B2-49FE-B46F-90BC7E5FC131}">
      <dgm:prSet phldrT="[文字]"/>
      <dgm:spPr/>
      <dgm:t>
        <a:bodyPr/>
        <a:lstStyle/>
        <a:p>
          <a:r>
            <a:rPr lang="zh-TW" altLang="en-US" b="1">
              <a:latin typeface="微軟正黑體" pitchFamily="34" charset="-120"/>
              <a:ea typeface="微軟正黑體" pitchFamily="34" charset="-120"/>
            </a:rPr>
            <a:t>專心</a:t>
          </a:r>
        </a:p>
      </dgm:t>
    </dgm:pt>
    <dgm:pt modelId="{3E4592EB-CFFF-49ED-813B-5F6ABF023C2B}" type="parTrans" cxnId="{851CEB6C-A5AC-457F-9E53-6D7940B00B2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AD57A165-9BB8-4CC7-9727-D64B10947919}" type="sibTrans" cxnId="{851CEB6C-A5AC-457F-9E53-6D7940B00B2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F3B0892F-AF27-4ADF-85CC-57240A8429EA}">
      <dgm:prSet phldrT="[文字]"/>
      <dgm:spPr/>
      <dgm:t>
        <a:bodyPr/>
        <a:lstStyle/>
        <a:p>
          <a:r>
            <a:rPr lang="zh-TW" altLang="en-US" b="1">
              <a:latin typeface="微軟正黑體" pitchFamily="34" charset="-120"/>
              <a:ea typeface="微軟正黑體" pitchFamily="34" charset="-120"/>
            </a:rPr>
            <a:t>信心</a:t>
          </a:r>
        </a:p>
      </dgm:t>
    </dgm:pt>
    <dgm:pt modelId="{C7885B5C-157C-4628-B27D-1C9AA206BFF0}" type="parTrans" cxnId="{7DECBB75-BE50-4F40-83D6-DBCAA372018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D97BE6AF-17F7-45CC-B202-6F648C3A80DB}" type="sibTrans" cxnId="{7DECBB75-BE50-4F40-83D6-DBCAA3720180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D58326E8-9413-4DE6-AF09-FD096F860AB1}">
      <dgm:prSet phldrT="[文字]"/>
      <dgm:spPr/>
      <dgm:t>
        <a:bodyPr/>
        <a:lstStyle/>
        <a:p>
          <a:r>
            <a:rPr lang="zh-TW" altLang="en-US" b="1">
              <a:latin typeface="微軟正黑體" pitchFamily="34" charset="-120"/>
              <a:ea typeface="微軟正黑體" pitchFamily="34" charset="-120"/>
            </a:rPr>
            <a:t>用心</a:t>
          </a:r>
        </a:p>
      </dgm:t>
    </dgm:pt>
    <dgm:pt modelId="{D16B6429-2AEB-4E31-80C1-CE50A435C8C0}" type="parTrans" cxnId="{BF38FE44-E1A4-4954-9C5E-96F50029B5DB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647EDEC0-3868-4A9E-A3B4-A6624831C638}" type="sibTrans" cxnId="{BF38FE44-E1A4-4954-9C5E-96F50029B5DB}">
      <dgm:prSet/>
      <dgm:spPr/>
      <dgm:t>
        <a:bodyPr/>
        <a:lstStyle/>
        <a:p>
          <a:endParaRPr lang="zh-TW" altLang="en-US" b="1">
            <a:latin typeface="微軟正黑體" pitchFamily="34" charset="-120"/>
            <a:ea typeface="微軟正黑體" pitchFamily="34" charset="-120"/>
          </a:endParaRPr>
        </a:p>
      </dgm:t>
    </dgm:pt>
    <dgm:pt modelId="{D37E365D-C99A-4A8F-BB50-45AB30F89B75}" type="pres">
      <dgm:prSet presAssocID="{736BE75D-0FA8-43B3-8080-DBB1794A9529}" presName="compositeShape" presStyleCnt="0">
        <dgm:presLayoutVars>
          <dgm:chMax val="7"/>
          <dgm:dir/>
          <dgm:resizeHandles val="exact"/>
        </dgm:presLayoutVars>
      </dgm:prSet>
      <dgm:spPr/>
    </dgm:pt>
    <dgm:pt modelId="{08C28075-376B-4442-A249-B3509ACA19C3}" type="pres">
      <dgm:prSet presAssocID="{736BE75D-0FA8-43B3-8080-DBB1794A9529}" presName="wedge1" presStyleLbl="node1" presStyleIdx="0" presStyleCnt="3" custLinFactNeighborX="-1161" custLinFactNeighborY="1742"/>
      <dgm:spPr/>
      <dgm:t>
        <a:bodyPr/>
        <a:lstStyle/>
        <a:p>
          <a:endParaRPr lang="zh-TW" altLang="en-US"/>
        </a:p>
      </dgm:t>
    </dgm:pt>
    <dgm:pt modelId="{1B8B7170-0510-4584-BBD3-AACCE28E7E84}" type="pres">
      <dgm:prSet presAssocID="{736BE75D-0FA8-43B3-8080-DBB1794A9529}" presName="wedge1Tx" presStyleLbl="node1" presStyleIdx="0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TW" altLang="en-US"/>
        </a:p>
      </dgm:t>
    </dgm:pt>
    <dgm:pt modelId="{84480CFC-1E7E-4210-B0ED-273654490B3E}" type="pres">
      <dgm:prSet presAssocID="{736BE75D-0FA8-43B3-8080-DBB1794A9529}" presName="wedge2" presStyleLbl="node1" presStyleIdx="1" presStyleCnt="3"/>
      <dgm:spPr/>
      <dgm:t>
        <a:bodyPr/>
        <a:lstStyle/>
        <a:p>
          <a:endParaRPr lang="zh-TW" altLang="en-US"/>
        </a:p>
      </dgm:t>
    </dgm:pt>
    <dgm:pt modelId="{CB034D5D-49AC-4879-9294-23096D021A78}" type="pres">
      <dgm:prSet presAssocID="{736BE75D-0FA8-43B3-8080-DBB1794A9529}" presName="wedge2Tx" presStyleLbl="node1" presStyleIdx="1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TW" altLang="en-US"/>
        </a:p>
      </dgm:t>
    </dgm:pt>
    <dgm:pt modelId="{00A763E5-63F8-4C87-A79B-8A6A5E6CD69E}" type="pres">
      <dgm:prSet presAssocID="{736BE75D-0FA8-43B3-8080-DBB1794A9529}" presName="wedge3" presStyleLbl="node1" presStyleIdx="2" presStyleCnt="3"/>
      <dgm:spPr/>
      <dgm:t>
        <a:bodyPr/>
        <a:lstStyle/>
        <a:p>
          <a:endParaRPr lang="zh-TW" altLang="en-US"/>
        </a:p>
      </dgm:t>
    </dgm:pt>
    <dgm:pt modelId="{0744A498-580D-4F16-98C0-6AFD85976F2F}" type="pres">
      <dgm:prSet presAssocID="{736BE75D-0FA8-43B3-8080-DBB1794A9529}" presName="wedge3Tx" presStyleLbl="node1" presStyleIdx="2" presStyleCnt="3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zh-TW" altLang="en-US"/>
        </a:p>
      </dgm:t>
    </dgm:pt>
  </dgm:ptLst>
  <dgm:cxnLst>
    <dgm:cxn modelId="{3AF3D280-B652-4155-8A1E-BC668928DE24}" type="presOf" srcId="{CD3827C3-F3B2-49FE-B46F-90BC7E5FC131}" destId="{1B8B7170-0510-4584-BBD3-AACCE28E7E84}" srcOrd="1" destOrd="0" presId="urn:microsoft.com/office/officeart/2005/8/layout/chart3"/>
    <dgm:cxn modelId="{5E9B78A6-B85C-4A37-A411-8F5EA2297728}" type="presOf" srcId="{D58326E8-9413-4DE6-AF09-FD096F860AB1}" destId="{00A763E5-63F8-4C87-A79B-8A6A5E6CD69E}" srcOrd="0" destOrd="0" presId="urn:microsoft.com/office/officeart/2005/8/layout/chart3"/>
    <dgm:cxn modelId="{0D024A2A-B508-4611-97B5-3CAB5BA5CFF1}" type="presOf" srcId="{D58326E8-9413-4DE6-AF09-FD096F860AB1}" destId="{0744A498-580D-4F16-98C0-6AFD85976F2F}" srcOrd="1" destOrd="0" presId="urn:microsoft.com/office/officeart/2005/8/layout/chart3"/>
    <dgm:cxn modelId="{B43C63A9-8825-4C3D-A1E5-92862B33D989}" type="presOf" srcId="{CD3827C3-F3B2-49FE-B46F-90BC7E5FC131}" destId="{08C28075-376B-4442-A249-B3509ACA19C3}" srcOrd="0" destOrd="0" presId="urn:microsoft.com/office/officeart/2005/8/layout/chart3"/>
    <dgm:cxn modelId="{851CEB6C-A5AC-457F-9E53-6D7940B00B20}" srcId="{736BE75D-0FA8-43B3-8080-DBB1794A9529}" destId="{CD3827C3-F3B2-49FE-B46F-90BC7E5FC131}" srcOrd="0" destOrd="0" parTransId="{3E4592EB-CFFF-49ED-813B-5F6ABF023C2B}" sibTransId="{AD57A165-9BB8-4CC7-9727-D64B10947919}"/>
    <dgm:cxn modelId="{D8C5A8B1-79F3-44E7-A9CD-2A280376C9DE}" type="presOf" srcId="{736BE75D-0FA8-43B3-8080-DBB1794A9529}" destId="{D37E365D-C99A-4A8F-BB50-45AB30F89B75}" srcOrd="0" destOrd="0" presId="urn:microsoft.com/office/officeart/2005/8/layout/chart3"/>
    <dgm:cxn modelId="{BF38FE44-E1A4-4954-9C5E-96F50029B5DB}" srcId="{736BE75D-0FA8-43B3-8080-DBB1794A9529}" destId="{D58326E8-9413-4DE6-AF09-FD096F860AB1}" srcOrd="2" destOrd="0" parTransId="{D16B6429-2AEB-4E31-80C1-CE50A435C8C0}" sibTransId="{647EDEC0-3868-4A9E-A3B4-A6624831C638}"/>
    <dgm:cxn modelId="{7DECBB75-BE50-4F40-83D6-DBCAA3720180}" srcId="{736BE75D-0FA8-43B3-8080-DBB1794A9529}" destId="{F3B0892F-AF27-4ADF-85CC-57240A8429EA}" srcOrd="1" destOrd="0" parTransId="{C7885B5C-157C-4628-B27D-1C9AA206BFF0}" sibTransId="{D97BE6AF-17F7-45CC-B202-6F648C3A80DB}"/>
    <dgm:cxn modelId="{B98F2D57-3F3F-48B8-979F-FA58C48B9BEA}" type="presOf" srcId="{F3B0892F-AF27-4ADF-85CC-57240A8429EA}" destId="{84480CFC-1E7E-4210-B0ED-273654490B3E}" srcOrd="0" destOrd="0" presId="urn:microsoft.com/office/officeart/2005/8/layout/chart3"/>
    <dgm:cxn modelId="{D53A22F5-C2BB-4AB1-A24C-EB639BD2CA50}" type="presOf" srcId="{F3B0892F-AF27-4ADF-85CC-57240A8429EA}" destId="{CB034D5D-49AC-4879-9294-23096D021A78}" srcOrd="1" destOrd="0" presId="urn:microsoft.com/office/officeart/2005/8/layout/chart3"/>
    <dgm:cxn modelId="{FE056123-CB28-4EE3-9E9D-EB9AF06A98F1}" type="presParOf" srcId="{D37E365D-C99A-4A8F-BB50-45AB30F89B75}" destId="{08C28075-376B-4442-A249-B3509ACA19C3}" srcOrd="0" destOrd="0" presId="urn:microsoft.com/office/officeart/2005/8/layout/chart3"/>
    <dgm:cxn modelId="{D663DA4F-5D8A-4052-9609-F5BD9DCE2961}" type="presParOf" srcId="{D37E365D-C99A-4A8F-BB50-45AB30F89B75}" destId="{1B8B7170-0510-4584-BBD3-AACCE28E7E84}" srcOrd="1" destOrd="0" presId="urn:microsoft.com/office/officeart/2005/8/layout/chart3"/>
    <dgm:cxn modelId="{C22362AF-14FF-4600-91E8-1BE9BE9D78F1}" type="presParOf" srcId="{D37E365D-C99A-4A8F-BB50-45AB30F89B75}" destId="{84480CFC-1E7E-4210-B0ED-273654490B3E}" srcOrd="2" destOrd="0" presId="urn:microsoft.com/office/officeart/2005/8/layout/chart3"/>
    <dgm:cxn modelId="{98048EDA-66FB-443C-97CD-B0F9995195A0}" type="presParOf" srcId="{D37E365D-C99A-4A8F-BB50-45AB30F89B75}" destId="{CB034D5D-49AC-4879-9294-23096D021A78}" srcOrd="3" destOrd="0" presId="urn:microsoft.com/office/officeart/2005/8/layout/chart3"/>
    <dgm:cxn modelId="{4347BEE7-52EE-4DAC-A25B-F1101D0171A6}" type="presParOf" srcId="{D37E365D-C99A-4A8F-BB50-45AB30F89B75}" destId="{00A763E5-63F8-4C87-A79B-8A6A5E6CD69E}" srcOrd="4" destOrd="0" presId="urn:microsoft.com/office/officeart/2005/8/layout/chart3"/>
    <dgm:cxn modelId="{B77F1BA3-C2D5-4EB5-BEFA-7C24E7EB69D3}" type="presParOf" srcId="{D37E365D-C99A-4A8F-BB50-45AB30F89B75}" destId="{0744A498-580D-4F16-98C0-6AFD85976F2F}" srcOrd="5" destOrd="0" presId="urn:microsoft.com/office/officeart/2005/8/layout/char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CB121B7-2213-43D5-AC29-3B3A235B6620}" type="doc">
      <dgm:prSet loTypeId="urn:microsoft.com/office/officeart/2005/8/layout/equation2" loCatId="relationship" qsTypeId="urn:microsoft.com/office/officeart/2005/8/quickstyle/3d1" qsCatId="3D" csTypeId="urn:microsoft.com/office/officeart/2005/8/colors/colorful2" csCatId="colorful" phldr="1"/>
      <dgm:spPr/>
      <dgm:t>
        <a:bodyPr/>
        <a:lstStyle/>
        <a:p>
          <a:endParaRPr lang="zh-TW" altLang="en-US"/>
        </a:p>
      </dgm:t>
    </dgm:pt>
    <dgm:pt modelId="{9D6784D7-8D06-48A7-BD77-B7B2D82E6059}">
      <dgm:prSet phldrT="[文字]"/>
      <dgm:spPr/>
      <dgm:t>
        <a:bodyPr/>
        <a:lstStyle/>
        <a:p>
          <a:r>
            <a:rPr lang="zh-TW" altLang="en-US"/>
            <a:t>色彩</a:t>
          </a:r>
        </a:p>
      </dgm:t>
    </dgm:pt>
    <dgm:pt modelId="{01D3635E-948F-4633-B5B6-35B7E1121A21}" type="parTrans" cxnId="{535422DB-1D02-475F-B4C6-F6CB6171A56B}">
      <dgm:prSet/>
      <dgm:spPr/>
      <dgm:t>
        <a:bodyPr/>
        <a:lstStyle/>
        <a:p>
          <a:endParaRPr lang="zh-TW" altLang="en-US"/>
        </a:p>
      </dgm:t>
    </dgm:pt>
    <dgm:pt modelId="{1ED38149-4D8D-4F76-854F-B6E30D538C05}" type="sibTrans" cxnId="{535422DB-1D02-475F-B4C6-F6CB6171A56B}">
      <dgm:prSet/>
      <dgm:spPr/>
      <dgm:t>
        <a:bodyPr/>
        <a:lstStyle/>
        <a:p>
          <a:endParaRPr lang="zh-TW" altLang="en-US"/>
        </a:p>
      </dgm:t>
    </dgm:pt>
    <dgm:pt modelId="{2EF4D341-57C6-4567-9DB0-C761DBCF1E0F}">
      <dgm:prSet phldrT="[文字]"/>
      <dgm:spPr/>
      <dgm:t>
        <a:bodyPr/>
        <a:lstStyle/>
        <a:p>
          <a:r>
            <a:rPr lang="zh-TW" altLang="en-US"/>
            <a:t>效果</a:t>
          </a:r>
        </a:p>
      </dgm:t>
    </dgm:pt>
    <dgm:pt modelId="{2FE20959-0049-40CF-B807-D4EFBE6C1C8B}" type="parTrans" cxnId="{9DEAEE4D-0CC5-42E4-82DD-262FCFD66922}">
      <dgm:prSet/>
      <dgm:spPr/>
      <dgm:t>
        <a:bodyPr/>
        <a:lstStyle/>
        <a:p>
          <a:endParaRPr lang="zh-TW" altLang="en-US"/>
        </a:p>
      </dgm:t>
    </dgm:pt>
    <dgm:pt modelId="{BDF8B2EC-54D4-4DDD-9BDF-A4A80B268787}" type="sibTrans" cxnId="{9DEAEE4D-0CC5-42E4-82DD-262FCFD66922}">
      <dgm:prSet/>
      <dgm:spPr/>
      <dgm:t>
        <a:bodyPr/>
        <a:lstStyle/>
        <a:p>
          <a:endParaRPr lang="zh-TW" altLang="en-US"/>
        </a:p>
      </dgm:t>
    </dgm:pt>
    <dgm:pt modelId="{968DC9AF-1FC5-4724-AE79-8ACDB86C21FB}">
      <dgm:prSet phldrT="[文字]"/>
      <dgm:spPr/>
      <dgm:t>
        <a:bodyPr/>
        <a:lstStyle/>
        <a:p>
          <a:r>
            <a:rPr lang="zh-TW" altLang="en-US"/>
            <a:t>佈景主題</a:t>
          </a:r>
        </a:p>
      </dgm:t>
    </dgm:pt>
    <dgm:pt modelId="{73EED49A-5A1D-4D3C-8E47-5D7279C904A0}" type="parTrans" cxnId="{E142AC36-3E77-445F-AA81-F5BB65FE1116}">
      <dgm:prSet/>
      <dgm:spPr/>
      <dgm:t>
        <a:bodyPr/>
        <a:lstStyle/>
        <a:p>
          <a:endParaRPr lang="zh-TW" altLang="en-US"/>
        </a:p>
      </dgm:t>
    </dgm:pt>
    <dgm:pt modelId="{3E3A2E59-6C6B-4948-8249-6E543C3DBFA9}" type="sibTrans" cxnId="{E142AC36-3E77-445F-AA81-F5BB65FE1116}">
      <dgm:prSet/>
      <dgm:spPr/>
      <dgm:t>
        <a:bodyPr/>
        <a:lstStyle/>
        <a:p>
          <a:endParaRPr lang="zh-TW" altLang="en-US"/>
        </a:p>
      </dgm:t>
    </dgm:pt>
    <dgm:pt modelId="{3DD69C66-8925-4AE7-BF77-2A9EEDB2B507}">
      <dgm:prSet phldrT="[文字]"/>
      <dgm:spPr/>
      <dgm:t>
        <a:bodyPr/>
        <a:lstStyle/>
        <a:p>
          <a:r>
            <a:rPr lang="zh-TW" altLang="en-US"/>
            <a:t>字型</a:t>
          </a:r>
        </a:p>
      </dgm:t>
    </dgm:pt>
    <dgm:pt modelId="{99528248-2460-401B-9D00-C0C7ED690356}" type="parTrans" cxnId="{7822D723-A61A-49F2-A2E5-9DAF88983D12}">
      <dgm:prSet/>
      <dgm:spPr/>
      <dgm:t>
        <a:bodyPr/>
        <a:lstStyle/>
        <a:p>
          <a:endParaRPr lang="zh-TW" altLang="en-US"/>
        </a:p>
      </dgm:t>
    </dgm:pt>
    <dgm:pt modelId="{F223073E-5D8A-4F33-AD1B-A13B5D33632D}" type="sibTrans" cxnId="{7822D723-A61A-49F2-A2E5-9DAF88983D12}">
      <dgm:prSet/>
      <dgm:spPr/>
      <dgm:t>
        <a:bodyPr/>
        <a:lstStyle/>
        <a:p>
          <a:endParaRPr lang="zh-TW" altLang="en-US"/>
        </a:p>
      </dgm:t>
    </dgm:pt>
    <dgm:pt modelId="{176A8E66-B71F-4593-9D33-E79DBB184D7E}" type="pres">
      <dgm:prSet presAssocID="{9CB121B7-2213-43D5-AC29-3B3A235B6620}" presName="Name0" presStyleCnt="0">
        <dgm:presLayoutVars>
          <dgm:dir/>
          <dgm:resizeHandles val="exact"/>
        </dgm:presLayoutVars>
      </dgm:prSet>
      <dgm:spPr/>
      <dgm:t>
        <a:bodyPr/>
        <a:lstStyle/>
        <a:p>
          <a:endParaRPr lang="zh-TW" altLang="en-US"/>
        </a:p>
      </dgm:t>
    </dgm:pt>
    <dgm:pt modelId="{D3E13EB2-E1B0-4F89-B86C-82B8A736BA10}" type="pres">
      <dgm:prSet presAssocID="{9CB121B7-2213-43D5-AC29-3B3A235B6620}" presName="vNodes" presStyleCnt="0"/>
      <dgm:spPr/>
      <dgm:t>
        <a:bodyPr/>
        <a:lstStyle/>
        <a:p>
          <a:endParaRPr lang="zh-TW" altLang="en-US"/>
        </a:p>
      </dgm:t>
    </dgm:pt>
    <dgm:pt modelId="{331D7587-6FC5-4292-9DEE-4C12BAF53146}" type="pres">
      <dgm:prSet presAssocID="{9D6784D7-8D06-48A7-BD77-B7B2D82E6059}" presName="node" presStyleLbl="node1" presStyleIdx="0" presStyleCnt="4">
        <dgm:presLayoutVars>
          <dgm:bulletEnabled val="1"/>
        </dgm:presLayoutVars>
      </dgm:prSet>
      <dgm:spPr/>
      <dgm:t>
        <a:bodyPr/>
        <a:lstStyle/>
        <a:p>
          <a:endParaRPr lang="zh-TW" altLang="en-US"/>
        </a:p>
      </dgm:t>
    </dgm:pt>
    <dgm:pt modelId="{8A54F5D7-9B5B-46FB-AC3D-A51D76C3E8D7}" type="pres">
      <dgm:prSet presAssocID="{1ED38149-4D8D-4F76-854F-B6E30D538C05}" presName="spacerT" presStyleCnt="0"/>
      <dgm:spPr/>
      <dgm:t>
        <a:bodyPr/>
        <a:lstStyle/>
        <a:p>
          <a:endParaRPr lang="zh-TW" altLang="en-US"/>
        </a:p>
      </dgm:t>
    </dgm:pt>
    <dgm:pt modelId="{B79FFB59-3BA0-44B7-9458-35E867E4B8D6}" type="pres">
      <dgm:prSet presAssocID="{1ED38149-4D8D-4F76-854F-B6E30D538C05}" presName="sibTrans" presStyleLbl="sibTrans2D1" presStyleIdx="0" presStyleCnt="3"/>
      <dgm:spPr/>
      <dgm:t>
        <a:bodyPr/>
        <a:lstStyle/>
        <a:p>
          <a:endParaRPr lang="zh-TW" altLang="en-US"/>
        </a:p>
      </dgm:t>
    </dgm:pt>
    <dgm:pt modelId="{5C316A7B-40B0-4E12-9502-D53BBEE57222}" type="pres">
      <dgm:prSet presAssocID="{1ED38149-4D8D-4F76-854F-B6E30D538C05}" presName="spacerB" presStyleCnt="0"/>
      <dgm:spPr/>
      <dgm:t>
        <a:bodyPr/>
        <a:lstStyle/>
        <a:p>
          <a:endParaRPr lang="zh-TW" altLang="en-US"/>
        </a:p>
      </dgm:t>
    </dgm:pt>
    <dgm:pt modelId="{77B4F7B0-6F27-4329-AA2F-0CA5E948AA41}" type="pres">
      <dgm:prSet presAssocID="{3DD69C66-8925-4AE7-BF77-2A9EEDB2B507}" presName="node" presStyleLbl="node1" presStyleIdx="1" presStyleCnt="4">
        <dgm:presLayoutVars>
          <dgm:bulletEnabled val="1"/>
        </dgm:presLayoutVars>
      </dgm:prSet>
      <dgm:spPr/>
      <dgm:t>
        <a:bodyPr/>
        <a:lstStyle/>
        <a:p>
          <a:endParaRPr lang="zh-TW" altLang="en-US"/>
        </a:p>
      </dgm:t>
    </dgm:pt>
    <dgm:pt modelId="{6718D7BB-B015-45C3-B8FE-7B2ED16BD323}" type="pres">
      <dgm:prSet presAssocID="{F223073E-5D8A-4F33-AD1B-A13B5D33632D}" presName="spacerT" presStyleCnt="0"/>
      <dgm:spPr/>
      <dgm:t>
        <a:bodyPr/>
        <a:lstStyle/>
        <a:p>
          <a:endParaRPr lang="zh-TW" altLang="en-US"/>
        </a:p>
      </dgm:t>
    </dgm:pt>
    <dgm:pt modelId="{938B3C9D-7D41-4AE0-BBA1-E8D1846AE79B}" type="pres">
      <dgm:prSet presAssocID="{F223073E-5D8A-4F33-AD1B-A13B5D33632D}" presName="sibTrans" presStyleLbl="sibTrans2D1" presStyleIdx="1" presStyleCnt="3"/>
      <dgm:spPr/>
      <dgm:t>
        <a:bodyPr/>
        <a:lstStyle/>
        <a:p>
          <a:endParaRPr lang="zh-TW" altLang="en-US"/>
        </a:p>
      </dgm:t>
    </dgm:pt>
    <dgm:pt modelId="{30EF9724-B4D3-4234-A629-48963EDDDDE0}" type="pres">
      <dgm:prSet presAssocID="{F223073E-5D8A-4F33-AD1B-A13B5D33632D}" presName="spacerB" presStyleCnt="0"/>
      <dgm:spPr/>
      <dgm:t>
        <a:bodyPr/>
        <a:lstStyle/>
        <a:p>
          <a:endParaRPr lang="zh-TW" altLang="en-US"/>
        </a:p>
      </dgm:t>
    </dgm:pt>
    <dgm:pt modelId="{ABB894B9-68C5-491A-8AFC-C91F15060EEF}" type="pres">
      <dgm:prSet presAssocID="{2EF4D341-57C6-4567-9DB0-C761DBCF1E0F}" presName="node" presStyleLbl="node1" presStyleIdx="2" presStyleCnt="4">
        <dgm:presLayoutVars>
          <dgm:bulletEnabled val="1"/>
        </dgm:presLayoutVars>
      </dgm:prSet>
      <dgm:spPr/>
      <dgm:t>
        <a:bodyPr/>
        <a:lstStyle/>
        <a:p>
          <a:endParaRPr lang="zh-TW" altLang="en-US"/>
        </a:p>
      </dgm:t>
    </dgm:pt>
    <dgm:pt modelId="{DAC0B286-5DE3-4C5E-B4B4-337DF340F005}" type="pres">
      <dgm:prSet presAssocID="{9CB121B7-2213-43D5-AC29-3B3A235B6620}" presName="sibTransLast" presStyleLbl="sibTrans2D1" presStyleIdx="2" presStyleCnt="3"/>
      <dgm:spPr/>
      <dgm:t>
        <a:bodyPr/>
        <a:lstStyle/>
        <a:p>
          <a:endParaRPr lang="zh-TW" altLang="en-US"/>
        </a:p>
      </dgm:t>
    </dgm:pt>
    <dgm:pt modelId="{47EB66F7-F0DB-4322-A39F-1A728DC543F5}" type="pres">
      <dgm:prSet presAssocID="{9CB121B7-2213-43D5-AC29-3B3A235B6620}" presName="connectorText" presStyleLbl="sibTrans2D1" presStyleIdx="2" presStyleCnt="3"/>
      <dgm:spPr/>
      <dgm:t>
        <a:bodyPr/>
        <a:lstStyle/>
        <a:p>
          <a:endParaRPr lang="zh-TW" altLang="en-US"/>
        </a:p>
      </dgm:t>
    </dgm:pt>
    <dgm:pt modelId="{C410EA6A-03DD-4D9A-B434-98AB7F16BF05}" type="pres">
      <dgm:prSet presAssocID="{9CB121B7-2213-43D5-AC29-3B3A235B6620}" presName="lastNode" presStyleLbl="node1" presStyleIdx="3" presStyleCnt="4">
        <dgm:presLayoutVars>
          <dgm:bulletEnabled val="1"/>
        </dgm:presLayoutVars>
      </dgm:prSet>
      <dgm:spPr/>
      <dgm:t>
        <a:bodyPr/>
        <a:lstStyle/>
        <a:p>
          <a:endParaRPr lang="zh-TW" altLang="en-US"/>
        </a:p>
      </dgm:t>
    </dgm:pt>
  </dgm:ptLst>
  <dgm:cxnLst>
    <dgm:cxn modelId="{535422DB-1D02-475F-B4C6-F6CB6171A56B}" srcId="{9CB121B7-2213-43D5-AC29-3B3A235B6620}" destId="{9D6784D7-8D06-48A7-BD77-B7B2D82E6059}" srcOrd="0" destOrd="0" parTransId="{01D3635E-948F-4633-B5B6-35B7E1121A21}" sibTransId="{1ED38149-4D8D-4F76-854F-B6E30D538C05}"/>
    <dgm:cxn modelId="{1E2670C3-9A77-4725-8F30-24D0947793D4}" type="presOf" srcId="{BDF8B2EC-54D4-4DDD-9BDF-A4A80B268787}" destId="{DAC0B286-5DE3-4C5E-B4B4-337DF340F005}" srcOrd="0" destOrd="0" presId="urn:microsoft.com/office/officeart/2005/8/layout/equation2"/>
    <dgm:cxn modelId="{9DEAEE4D-0CC5-42E4-82DD-262FCFD66922}" srcId="{9CB121B7-2213-43D5-AC29-3B3A235B6620}" destId="{2EF4D341-57C6-4567-9DB0-C761DBCF1E0F}" srcOrd="2" destOrd="0" parTransId="{2FE20959-0049-40CF-B807-D4EFBE6C1C8B}" sibTransId="{BDF8B2EC-54D4-4DDD-9BDF-A4A80B268787}"/>
    <dgm:cxn modelId="{E8B7DB98-A26E-428D-9694-3B6BCFB60FA2}" type="presOf" srcId="{3DD69C66-8925-4AE7-BF77-2A9EEDB2B507}" destId="{77B4F7B0-6F27-4329-AA2F-0CA5E948AA41}" srcOrd="0" destOrd="0" presId="urn:microsoft.com/office/officeart/2005/8/layout/equation2"/>
    <dgm:cxn modelId="{4D323EF2-9136-4D06-A057-E8D007877930}" type="presOf" srcId="{968DC9AF-1FC5-4724-AE79-8ACDB86C21FB}" destId="{C410EA6A-03DD-4D9A-B434-98AB7F16BF05}" srcOrd="0" destOrd="0" presId="urn:microsoft.com/office/officeart/2005/8/layout/equation2"/>
    <dgm:cxn modelId="{B86AEA06-BA2A-4217-8E14-33C4EDD75476}" type="presOf" srcId="{BDF8B2EC-54D4-4DDD-9BDF-A4A80B268787}" destId="{47EB66F7-F0DB-4322-A39F-1A728DC543F5}" srcOrd="1" destOrd="0" presId="urn:microsoft.com/office/officeart/2005/8/layout/equation2"/>
    <dgm:cxn modelId="{C64C63BF-086C-470D-8929-EA8AD66C700E}" type="presOf" srcId="{2EF4D341-57C6-4567-9DB0-C761DBCF1E0F}" destId="{ABB894B9-68C5-491A-8AFC-C91F15060EEF}" srcOrd="0" destOrd="0" presId="urn:microsoft.com/office/officeart/2005/8/layout/equation2"/>
    <dgm:cxn modelId="{6107982D-4679-4923-ADD8-7FEAF5ED35FF}" type="presOf" srcId="{F223073E-5D8A-4F33-AD1B-A13B5D33632D}" destId="{938B3C9D-7D41-4AE0-BBA1-E8D1846AE79B}" srcOrd="0" destOrd="0" presId="urn:microsoft.com/office/officeart/2005/8/layout/equation2"/>
    <dgm:cxn modelId="{7822D723-A61A-49F2-A2E5-9DAF88983D12}" srcId="{9CB121B7-2213-43D5-AC29-3B3A235B6620}" destId="{3DD69C66-8925-4AE7-BF77-2A9EEDB2B507}" srcOrd="1" destOrd="0" parTransId="{99528248-2460-401B-9D00-C0C7ED690356}" sibTransId="{F223073E-5D8A-4F33-AD1B-A13B5D33632D}"/>
    <dgm:cxn modelId="{84D4EDBB-83AD-4E99-B208-50E729B814E4}" type="presOf" srcId="{1ED38149-4D8D-4F76-854F-B6E30D538C05}" destId="{B79FFB59-3BA0-44B7-9458-35E867E4B8D6}" srcOrd="0" destOrd="0" presId="urn:microsoft.com/office/officeart/2005/8/layout/equation2"/>
    <dgm:cxn modelId="{8CE79A81-0DDD-4435-883A-71C2E0D03B80}" type="presOf" srcId="{9CB121B7-2213-43D5-AC29-3B3A235B6620}" destId="{176A8E66-B71F-4593-9D33-E79DBB184D7E}" srcOrd="0" destOrd="0" presId="urn:microsoft.com/office/officeart/2005/8/layout/equation2"/>
    <dgm:cxn modelId="{C5A60ED6-5F63-4F4B-865D-FC9324CD5F63}" type="presOf" srcId="{9D6784D7-8D06-48A7-BD77-B7B2D82E6059}" destId="{331D7587-6FC5-4292-9DEE-4C12BAF53146}" srcOrd="0" destOrd="0" presId="urn:microsoft.com/office/officeart/2005/8/layout/equation2"/>
    <dgm:cxn modelId="{E142AC36-3E77-445F-AA81-F5BB65FE1116}" srcId="{9CB121B7-2213-43D5-AC29-3B3A235B6620}" destId="{968DC9AF-1FC5-4724-AE79-8ACDB86C21FB}" srcOrd="3" destOrd="0" parTransId="{73EED49A-5A1D-4D3C-8E47-5D7279C904A0}" sibTransId="{3E3A2E59-6C6B-4948-8249-6E543C3DBFA9}"/>
    <dgm:cxn modelId="{4F28B3EB-D2D3-4851-8CB2-417F5F0F0C76}" type="presParOf" srcId="{176A8E66-B71F-4593-9D33-E79DBB184D7E}" destId="{D3E13EB2-E1B0-4F89-B86C-82B8A736BA10}" srcOrd="0" destOrd="0" presId="urn:microsoft.com/office/officeart/2005/8/layout/equation2"/>
    <dgm:cxn modelId="{9CE28DC2-7CD3-4456-B355-A66F218697CB}" type="presParOf" srcId="{D3E13EB2-E1B0-4F89-B86C-82B8A736BA10}" destId="{331D7587-6FC5-4292-9DEE-4C12BAF53146}" srcOrd="0" destOrd="0" presId="urn:microsoft.com/office/officeart/2005/8/layout/equation2"/>
    <dgm:cxn modelId="{56301E82-8ED4-4D25-A94E-2E03B9862790}" type="presParOf" srcId="{D3E13EB2-E1B0-4F89-B86C-82B8A736BA10}" destId="{8A54F5D7-9B5B-46FB-AC3D-A51D76C3E8D7}" srcOrd="1" destOrd="0" presId="urn:microsoft.com/office/officeart/2005/8/layout/equation2"/>
    <dgm:cxn modelId="{6E6070D1-43D3-4F66-9962-EFDCC29C159B}" type="presParOf" srcId="{D3E13EB2-E1B0-4F89-B86C-82B8A736BA10}" destId="{B79FFB59-3BA0-44B7-9458-35E867E4B8D6}" srcOrd="2" destOrd="0" presId="urn:microsoft.com/office/officeart/2005/8/layout/equation2"/>
    <dgm:cxn modelId="{27390AED-A8F3-40E2-8F91-7D43346C5105}" type="presParOf" srcId="{D3E13EB2-E1B0-4F89-B86C-82B8A736BA10}" destId="{5C316A7B-40B0-4E12-9502-D53BBEE57222}" srcOrd="3" destOrd="0" presId="urn:microsoft.com/office/officeart/2005/8/layout/equation2"/>
    <dgm:cxn modelId="{CA52BE4A-F855-4142-8EFD-985E6838F244}" type="presParOf" srcId="{D3E13EB2-E1B0-4F89-B86C-82B8A736BA10}" destId="{77B4F7B0-6F27-4329-AA2F-0CA5E948AA41}" srcOrd="4" destOrd="0" presId="urn:microsoft.com/office/officeart/2005/8/layout/equation2"/>
    <dgm:cxn modelId="{F54102A0-53DE-460D-A195-44BEB240015E}" type="presParOf" srcId="{D3E13EB2-E1B0-4F89-B86C-82B8A736BA10}" destId="{6718D7BB-B015-45C3-B8FE-7B2ED16BD323}" srcOrd="5" destOrd="0" presId="urn:microsoft.com/office/officeart/2005/8/layout/equation2"/>
    <dgm:cxn modelId="{C7BA3F31-E6CF-4729-84F6-08E1FD2012D7}" type="presParOf" srcId="{D3E13EB2-E1B0-4F89-B86C-82B8A736BA10}" destId="{938B3C9D-7D41-4AE0-BBA1-E8D1846AE79B}" srcOrd="6" destOrd="0" presId="urn:microsoft.com/office/officeart/2005/8/layout/equation2"/>
    <dgm:cxn modelId="{A6508E9D-A6AE-42BE-8874-A11E1757F1EC}" type="presParOf" srcId="{D3E13EB2-E1B0-4F89-B86C-82B8A736BA10}" destId="{30EF9724-B4D3-4234-A629-48963EDDDDE0}" srcOrd="7" destOrd="0" presId="urn:microsoft.com/office/officeart/2005/8/layout/equation2"/>
    <dgm:cxn modelId="{069BD092-78E1-4C25-A62F-E895C5B004F7}" type="presParOf" srcId="{D3E13EB2-E1B0-4F89-B86C-82B8A736BA10}" destId="{ABB894B9-68C5-491A-8AFC-C91F15060EEF}" srcOrd="8" destOrd="0" presId="urn:microsoft.com/office/officeart/2005/8/layout/equation2"/>
    <dgm:cxn modelId="{C6162328-88A3-4CD9-907C-92BDB1913C8A}" type="presParOf" srcId="{176A8E66-B71F-4593-9D33-E79DBB184D7E}" destId="{DAC0B286-5DE3-4C5E-B4B4-337DF340F005}" srcOrd="1" destOrd="0" presId="urn:microsoft.com/office/officeart/2005/8/layout/equation2"/>
    <dgm:cxn modelId="{D2C07C45-A13D-4154-B37F-464780DDB472}" type="presParOf" srcId="{DAC0B286-5DE3-4C5E-B4B4-337DF340F005}" destId="{47EB66F7-F0DB-4322-A39F-1A728DC543F5}" srcOrd="0" destOrd="0" presId="urn:microsoft.com/office/officeart/2005/8/layout/equation2"/>
    <dgm:cxn modelId="{DF55AF33-2FF6-4BB4-9752-9045AE3D72DF}" type="presParOf" srcId="{176A8E66-B71F-4593-9D33-E79DBB184D7E}" destId="{C410EA6A-03DD-4D9A-B434-98AB7F16BF05}" srcOrd="2" destOrd="0" presId="urn:microsoft.com/office/officeart/2005/8/layout/equation2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8C28075-376B-4442-A249-B3509ACA19C3}">
      <dsp:nvSpPr>
        <dsp:cNvPr id="0" name=""/>
        <dsp:cNvSpPr/>
      </dsp:nvSpPr>
      <dsp:spPr>
        <a:xfrm>
          <a:off x="150030" y="243625"/>
          <a:ext cx="1371372" cy="1371372"/>
        </a:xfrm>
        <a:prstGeom prst="pie">
          <a:avLst>
            <a:gd name="adj1" fmla="val 16200000"/>
            <a:gd name="adj2" fmla="val 1800000"/>
          </a:avLst>
        </a:prstGeom>
        <a:solidFill>
          <a:schemeClr val="accent5">
            <a:hueOff val="0"/>
            <a:satOff val="0"/>
            <a:lumOff val="0"/>
            <a:alphaOff val="0"/>
          </a:schemeClr>
        </a:solidFill>
        <a:ln>
          <a:noFill/>
        </a:ln>
        <a:effectLst>
          <a:glow rad="101600">
            <a:schemeClr val="accent5">
              <a:hueOff val="0"/>
              <a:satOff val="0"/>
              <a:lumOff val="0"/>
              <a:alphaOff val="0"/>
              <a:alpha val="60000"/>
            </a:schemeClr>
          </a:glow>
        </a:effectLst>
        <a:scene3d>
          <a:camera prst="isometricLeftDown" fov="0">
            <a:rot lat="0" lon="0" rev="0"/>
          </a:camera>
          <a:lightRig rig="harsh" dir="tl">
            <a:rot lat="0" lon="0" rev="14280000"/>
          </a:lightRig>
        </a:scene3d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600" b="1" kern="1200">
              <a:latin typeface="微軟正黑體" pitchFamily="34" charset="-120"/>
              <a:ea typeface="微軟正黑體" pitchFamily="34" charset="-120"/>
            </a:rPr>
            <a:t>專心</a:t>
          </a:r>
        </a:p>
      </dsp:txBody>
      <dsp:txXfrm>
        <a:off x="895632" y="496676"/>
        <a:ext cx="465287" cy="457124"/>
      </dsp:txXfrm>
    </dsp:sp>
    <dsp:sp modelId="{84480CFC-1E7E-4210-B0ED-273654490B3E}">
      <dsp:nvSpPr>
        <dsp:cNvPr id="0" name=""/>
        <dsp:cNvSpPr/>
      </dsp:nvSpPr>
      <dsp:spPr>
        <a:xfrm>
          <a:off x="95261" y="260551"/>
          <a:ext cx="1371372" cy="1371372"/>
        </a:xfrm>
        <a:prstGeom prst="pie">
          <a:avLst>
            <a:gd name="adj1" fmla="val 1800000"/>
            <a:gd name="adj2" fmla="val 9000000"/>
          </a:avLst>
        </a:prstGeom>
        <a:solidFill>
          <a:schemeClr val="accent5">
            <a:hueOff val="7661738"/>
            <a:satOff val="-4451"/>
            <a:lumOff val="-2745"/>
            <a:alphaOff val="0"/>
          </a:schemeClr>
        </a:solidFill>
        <a:ln>
          <a:noFill/>
        </a:ln>
        <a:effectLst>
          <a:glow rad="101600">
            <a:schemeClr val="accent5">
              <a:hueOff val="7661738"/>
              <a:satOff val="-4451"/>
              <a:lumOff val="-2745"/>
              <a:alphaOff val="0"/>
              <a:alpha val="60000"/>
            </a:schemeClr>
          </a:glow>
        </a:effectLst>
        <a:scene3d>
          <a:camera prst="isometricLeftDown" fov="0">
            <a:rot lat="0" lon="0" rev="0"/>
          </a:camera>
          <a:lightRig rig="harsh" dir="tl">
            <a:rot lat="0" lon="0" rev="14280000"/>
          </a:lightRig>
        </a:scene3d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600" b="1" kern="1200">
              <a:latin typeface="微軟正黑體" pitchFamily="34" charset="-120"/>
              <a:ea typeface="微軟正黑體" pitchFamily="34" charset="-120"/>
            </a:rPr>
            <a:t>信心</a:t>
          </a:r>
        </a:p>
      </dsp:txBody>
      <dsp:txXfrm>
        <a:off x="470756" y="1125821"/>
        <a:ext cx="620382" cy="424472"/>
      </dsp:txXfrm>
    </dsp:sp>
    <dsp:sp modelId="{00A763E5-63F8-4C87-A79B-8A6A5E6CD69E}">
      <dsp:nvSpPr>
        <dsp:cNvPr id="0" name=""/>
        <dsp:cNvSpPr/>
      </dsp:nvSpPr>
      <dsp:spPr>
        <a:xfrm>
          <a:off x="95261" y="260551"/>
          <a:ext cx="1371372" cy="1371372"/>
        </a:xfrm>
        <a:prstGeom prst="pie">
          <a:avLst>
            <a:gd name="adj1" fmla="val 9000000"/>
            <a:gd name="adj2" fmla="val 16200000"/>
          </a:avLst>
        </a:prstGeom>
        <a:solidFill>
          <a:schemeClr val="accent5">
            <a:hueOff val="15323477"/>
            <a:satOff val="-8902"/>
            <a:lumOff val="-5490"/>
            <a:alphaOff val="0"/>
          </a:schemeClr>
        </a:solidFill>
        <a:ln>
          <a:noFill/>
        </a:ln>
        <a:effectLst>
          <a:glow rad="101600">
            <a:schemeClr val="accent5">
              <a:hueOff val="15323477"/>
              <a:satOff val="-8902"/>
              <a:lumOff val="-5490"/>
              <a:alphaOff val="0"/>
              <a:alpha val="60000"/>
            </a:schemeClr>
          </a:glow>
        </a:effectLst>
        <a:scene3d>
          <a:camera prst="isometricLeftDown" fov="0">
            <a:rot lat="0" lon="0" rev="0"/>
          </a:camera>
          <a:lightRig rig="harsh" dir="tl">
            <a:rot lat="0" lon="0" rev="14280000"/>
          </a:lightRig>
        </a:scene3d>
        <a:sp3d prstMaterial="plastic">
          <a:bevelT w="50800" h="50800"/>
          <a:bevelB w="50800" h="508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0320" tIns="20320" rIns="20320" bIns="2032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600" b="1" kern="1200">
              <a:latin typeface="微軟正黑體" pitchFamily="34" charset="-120"/>
              <a:ea typeface="微軟正黑體" pitchFamily="34" charset="-120"/>
            </a:rPr>
            <a:t>用心</a:t>
          </a:r>
        </a:p>
      </dsp:txBody>
      <dsp:txXfrm>
        <a:off x="242194" y="529927"/>
        <a:ext cx="465287" cy="45712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31D7587-6FC5-4292-9DEE-4C12BAF53146}">
      <dsp:nvSpPr>
        <dsp:cNvPr id="0" name=""/>
        <dsp:cNvSpPr/>
      </dsp:nvSpPr>
      <dsp:spPr>
        <a:xfrm>
          <a:off x="1129057" y="1024"/>
          <a:ext cx="422612" cy="422612"/>
        </a:xfrm>
        <a:prstGeom prst="ellipse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0"/>
              <a:satOff val="0"/>
              <a:lumOff val="0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000" kern="1200"/>
            <a:t>色彩</a:t>
          </a:r>
        </a:p>
      </dsp:txBody>
      <dsp:txXfrm>
        <a:off x="1190947" y="62914"/>
        <a:ext cx="298832" cy="298832"/>
      </dsp:txXfrm>
    </dsp:sp>
    <dsp:sp modelId="{B79FFB59-3BA0-44B7-9458-35E867E4B8D6}">
      <dsp:nvSpPr>
        <dsp:cNvPr id="0" name=""/>
        <dsp:cNvSpPr/>
      </dsp:nvSpPr>
      <dsp:spPr>
        <a:xfrm>
          <a:off x="1217806" y="457952"/>
          <a:ext cx="245115" cy="245115"/>
        </a:xfrm>
        <a:prstGeom prst="mathPlus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0"/>
              <a:satOff val="0"/>
              <a:lumOff val="0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>
        <a:off x="1250296" y="551684"/>
        <a:ext cx="180135" cy="57651"/>
      </dsp:txXfrm>
    </dsp:sp>
    <dsp:sp modelId="{77B4F7B0-6F27-4329-AA2F-0CA5E948AA41}">
      <dsp:nvSpPr>
        <dsp:cNvPr id="0" name=""/>
        <dsp:cNvSpPr/>
      </dsp:nvSpPr>
      <dsp:spPr>
        <a:xfrm>
          <a:off x="1129057" y="737383"/>
          <a:ext cx="422612" cy="422612"/>
        </a:xfrm>
        <a:prstGeom prst="ellipse">
          <a:avLst/>
        </a:prstGeom>
        <a:gradFill rotWithShape="0">
          <a:gsLst>
            <a:gs pos="0">
              <a:schemeClr val="accent2">
                <a:hueOff val="2832552"/>
                <a:satOff val="-5545"/>
                <a:lumOff val="-654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2832552"/>
                <a:satOff val="-5545"/>
                <a:lumOff val="-654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2832552"/>
                <a:satOff val="-5545"/>
                <a:lumOff val="-654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2832552"/>
              <a:satOff val="-5545"/>
              <a:lumOff val="-654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000" kern="1200"/>
            <a:t>字型</a:t>
          </a:r>
        </a:p>
      </dsp:txBody>
      <dsp:txXfrm>
        <a:off x="1190947" y="799273"/>
        <a:ext cx="298832" cy="298832"/>
      </dsp:txXfrm>
    </dsp:sp>
    <dsp:sp modelId="{938B3C9D-7D41-4AE0-BBA1-E8D1846AE79B}">
      <dsp:nvSpPr>
        <dsp:cNvPr id="0" name=""/>
        <dsp:cNvSpPr/>
      </dsp:nvSpPr>
      <dsp:spPr>
        <a:xfrm>
          <a:off x="1217806" y="1194312"/>
          <a:ext cx="245115" cy="245115"/>
        </a:xfrm>
        <a:prstGeom prst="mathPlus">
          <a:avLst/>
        </a:prstGeom>
        <a:gradFill rotWithShape="0">
          <a:gsLst>
            <a:gs pos="0">
              <a:schemeClr val="accent2">
                <a:hueOff val="4248827"/>
                <a:satOff val="-8317"/>
                <a:lumOff val="-980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4248827"/>
                <a:satOff val="-8317"/>
                <a:lumOff val="-980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4248827"/>
                <a:satOff val="-8317"/>
                <a:lumOff val="-980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4248827"/>
              <a:satOff val="-8317"/>
              <a:lumOff val="-980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500" kern="1200"/>
        </a:p>
      </dsp:txBody>
      <dsp:txXfrm>
        <a:off x="1250296" y="1288044"/>
        <a:ext cx="180135" cy="57651"/>
      </dsp:txXfrm>
    </dsp:sp>
    <dsp:sp modelId="{ABB894B9-68C5-491A-8AFC-C91F15060EEF}">
      <dsp:nvSpPr>
        <dsp:cNvPr id="0" name=""/>
        <dsp:cNvSpPr/>
      </dsp:nvSpPr>
      <dsp:spPr>
        <a:xfrm>
          <a:off x="1129057" y="1473743"/>
          <a:ext cx="422612" cy="422612"/>
        </a:xfrm>
        <a:prstGeom prst="ellipse">
          <a:avLst/>
        </a:prstGeom>
        <a:gradFill rotWithShape="0">
          <a:gsLst>
            <a:gs pos="0">
              <a:schemeClr val="accent2">
                <a:hueOff val="5665103"/>
                <a:satOff val="-11090"/>
                <a:lumOff val="-1307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5665103"/>
                <a:satOff val="-11090"/>
                <a:lumOff val="-1307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5665103"/>
                <a:satOff val="-11090"/>
                <a:lumOff val="-1307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5665103"/>
              <a:satOff val="-11090"/>
              <a:lumOff val="-1307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000" kern="1200"/>
            <a:t>效果</a:t>
          </a:r>
        </a:p>
      </dsp:txBody>
      <dsp:txXfrm>
        <a:off x="1190947" y="1535633"/>
        <a:ext cx="298832" cy="298832"/>
      </dsp:txXfrm>
    </dsp:sp>
    <dsp:sp modelId="{DAC0B286-5DE3-4C5E-B4B4-337DF340F005}">
      <dsp:nvSpPr>
        <dsp:cNvPr id="0" name=""/>
        <dsp:cNvSpPr/>
      </dsp:nvSpPr>
      <dsp:spPr>
        <a:xfrm>
          <a:off x="1615061" y="870084"/>
          <a:ext cx="134390" cy="157211"/>
        </a:xfrm>
        <a:prstGeom prst="rightArrow">
          <a:avLst>
            <a:gd name="adj1" fmla="val 60000"/>
            <a:gd name="adj2" fmla="val 50000"/>
          </a:avLst>
        </a:prstGeom>
        <a:gradFill rotWithShape="0">
          <a:gsLst>
            <a:gs pos="0">
              <a:schemeClr val="accent2">
                <a:hueOff val="8497655"/>
                <a:satOff val="-16635"/>
                <a:lumOff val="-1961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8497655"/>
                <a:satOff val="-16635"/>
                <a:lumOff val="-1961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8497655"/>
                <a:satOff val="-16635"/>
                <a:lumOff val="-1961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8497655"/>
              <a:satOff val="-16635"/>
              <a:lumOff val="-1961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z="-80000" prstMaterial="plastic">
          <a:bevelT w="50800" h="50800"/>
          <a:bevelB w="25400" h="2540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0" tIns="0" rIns="0" bIns="0" numCol="1" spcCol="1270" anchor="ctr" anchorCtr="0">
          <a:noAutofit/>
        </a:bodyPr>
        <a:lstStyle/>
        <a:p>
          <a:pPr lvl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zh-TW" altLang="en-US" sz="600" kern="1200"/>
        </a:p>
      </dsp:txBody>
      <dsp:txXfrm>
        <a:off x="1615061" y="901526"/>
        <a:ext cx="94073" cy="94327"/>
      </dsp:txXfrm>
    </dsp:sp>
    <dsp:sp modelId="{C410EA6A-03DD-4D9A-B434-98AB7F16BF05}">
      <dsp:nvSpPr>
        <dsp:cNvPr id="0" name=""/>
        <dsp:cNvSpPr/>
      </dsp:nvSpPr>
      <dsp:spPr>
        <a:xfrm>
          <a:off x="1805237" y="526077"/>
          <a:ext cx="845224" cy="845224"/>
        </a:xfrm>
        <a:prstGeom prst="ellipse">
          <a:avLst/>
        </a:prstGeom>
        <a:gradFill rotWithShape="0">
          <a:gsLst>
            <a:gs pos="0">
              <a:schemeClr val="accent2">
                <a:hueOff val="8497655"/>
                <a:satOff val="-16635"/>
                <a:lumOff val="-1961"/>
                <a:alphaOff val="0"/>
                <a:tint val="100000"/>
                <a:shade val="90000"/>
                <a:hueMod val="100000"/>
                <a:satMod val="200000"/>
              </a:schemeClr>
            </a:gs>
            <a:gs pos="50000">
              <a:schemeClr val="accent2">
                <a:hueOff val="8497655"/>
                <a:satOff val="-16635"/>
                <a:lumOff val="-1961"/>
                <a:alphaOff val="0"/>
                <a:tint val="100000"/>
                <a:shade val="60000"/>
                <a:hueMod val="100000"/>
                <a:satMod val="180000"/>
              </a:schemeClr>
            </a:gs>
            <a:gs pos="100000">
              <a:schemeClr val="accent2">
                <a:hueOff val="8497655"/>
                <a:satOff val="-16635"/>
                <a:lumOff val="-1961"/>
                <a:alphaOff val="0"/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  <a:ln>
          <a:noFill/>
        </a:ln>
        <a:effectLst>
          <a:glow rad="101600">
            <a:schemeClr val="accent2">
              <a:hueOff val="8497655"/>
              <a:satOff val="-16635"/>
              <a:lumOff val="-1961"/>
              <a:alphaOff val="0"/>
              <a:alpha val="60000"/>
            </a:schemeClr>
          </a:glow>
        </a:effectLst>
        <a:scene3d>
          <a:camera prst="orthographicFront"/>
          <a:lightRig rig="flat" dir="t"/>
        </a:scene3d>
        <a:sp3d prstMaterial="plastic">
          <a:bevelT w="120900" h="88900"/>
          <a:bevelB w="88900" h="31750" prst="angle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22860" tIns="22860" rIns="22860" bIns="22860" numCol="1" spcCol="1270" anchor="ctr" anchorCtr="0">
          <a:noAutofit/>
        </a:bodyPr>
        <a:lstStyle/>
        <a:p>
          <a:pPr lvl="0" algn="ctr" defTabSz="800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zh-TW" altLang="en-US" sz="1800" kern="1200"/>
            <a:t>佈景主題</a:t>
          </a:r>
        </a:p>
      </dsp:txBody>
      <dsp:txXfrm>
        <a:off x="1929017" y="649857"/>
        <a:ext cx="597664" cy="59766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art3">
  <dgm:title val=""/>
  <dgm:desc val=""/>
  <dgm:catLst>
    <dgm:cat type="relationship" pri="27000"/>
    <dgm:cat type="cycle" pri="8000"/>
  </dgm:catLst>
  <dgm:sampData useDef="1">
    <dgm:dataModel>
      <dgm:ptLst/>
      <dgm:bg/>
      <dgm:whole/>
    </dgm:dataModel>
  </dgm:sampData>
  <dgm:styleData useDef="1">
    <dgm:dataModel>
      <dgm:ptLst/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compositeShape">
    <dgm:varLst>
      <dgm:chMax val="7"/>
      <dgm:dir/>
      <dgm:resizeHandles val="exact"/>
    </dgm:varLst>
    <dgm:alg type="composite">
      <dgm:param type="horzAlign" val="ctr"/>
      <dgm:param type="vertAlign" val="mid"/>
      <dgm:param type="ar" val="1"/>
    </dgm:alg>
    <dgm:presOf/>
    <dgm:shape xmlns:r="http://schemas.openxmlformats.org/officeDocument/2006/relationships" r:blip="">
      <dgm:adjLst/>
    </dgm:shape>
    <dgm:choose name="Name0">
      <dgm:if name="Name1" axis="ch" ptType="node" func="cnt" op="equ" val="1">
        <dgm:constrLst>
          <dgm:constr type="l" for="ch" forName="wedge1" refType="w" fact="0.08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205"/>
          <dgm:constr type="t" for="ch" forName="wedge1Tx" refType="h" fact="0.205"/>
          <dgm:constr type="w" for="ch" forName="wedge1Tx" refType="w" fact="0.59"/>
          <dgm:constr type="h" for="ch" forName="wedge1Tx" refType="h" fact="0.59"/>
          <dgm:constr type="primFontSz" for="ch" ptType="node" op="equ"/>
        </dgm:constrLst>
      </dgm:if>
      <dgm:if name="Name2" axis="ch" ptType="node" func="cnt" op="equ" val="2">
        <dgm:constrLst>
          <dgm:constr type="l" for="ch" forName="wedge1" refType="w" fact="0.1"/>
          <dgm:constr type="t" for="ch" forName="wedge1" refType="w" fact="0.08"/>
          <dgm:constr type="w" for="ch" forName="wedge1" refType="w" fact="0.84"/>
          <dgm:constr type="h" for="ch" forName="wedge1" refType="h" fact="0.84"/>
          <dgm:constr type="l" for="ch" forName="wedge1Tx" refType="w" fact="0.52"/>
          <dgm:constr type="t" for="ch" forName="wedge1Tx" refType="h" fact="0.205"/>
          <dgm:constr type="w" for="ch" forName="wedge1Tx" refType="w" fact="0.295"/>
          <dgm:constr type="h" for="ch" forName="wedge1Tx" refType="h" fact="0.59"/>
          <dgm:constr type="l" for="ch" forName="wedge2" refType="w" fact="0.08"/>
          <dgm:constr type="t" for="ch" forName="wedge2" refType="w" fact="0.08"/>
          <dgm:constr type="w" for="ch" forName="wedge2" refType="w" fact="0.84"/>
          <dgm:constr type="h" for="ch" forName="wedge2" refType="h" fact="0.84"/>
          <dgm:constr type="l" for="ch" forName="wedge2Tx" refType="w" fact="0.2"/>
          <dgm:constr type="t" for="ch" forName="wedge2Tx" refType="h" fact="0.205"/>
          <dgm:constr type="w" for="ch" forName="wedge2Tx" refType="w" fact="0.295"/>
          <dgm:constr type="h" for="ch" forName="wedge2Tx" refType="h" fact="0.59"/>
          <dgm:constr type="primFontSz" for="ch" ptType="node" op="equ"/>
        </dgm:constrLst>
      </dgm:if>
      <dgm:if name="Name3" axis="ch" ptType="node" func="cnt" op="equ" val="3">
        <dgm:choose name="Name4">
          <dgm:if name="Name5" func="var" arg="dir" op="equ" val="norm">
            <dgm:constrLst>
              <dgm:constr type="l" for="ch" forName="wedge1" refType="w" fact="0.1233"/>
              <dgm:constr type="t" for="ch" forName="wedge1" refType="w" fact="0.055"/>
              <dgm:constr type="w" for="ch" forName="wedge1" refType="w" fact="0.84"/>
              <dgm:constr type="h" for="ch" forName="wedge1" refType="h" fact="0.84"/>
              <dgm:constr type="l" for="ch" forName="wedge1Tx" refType="w" fact="0.58"/>
              <dgm:constr type="t" for="ch" forName="wedge1Tx" refType="h" fact="0.21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"/>
              <dgm:constr type="t" for="ch" forName="wedge3Tx" refType="h" fact="0.245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if>
          <dgm:else name="Name6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45"/>
              <dgm:constr type="w" for="ch" forName="wedge1Tx" refType="w" fact="0.285"/>
              <dgm:constr type="h" for="ch" forName="wedge1Tx" refType="h" fact="0.2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31"/>
              <dgm:constr type="t" for="ch" forName="wedge2Tx" refType="h" fact="0.61"/>
              <dgm:constr type="w" for="ch" forName="wedge2Tx" refType="w" fact="0.38"/>
              <dgm:constr type="h" for="ch" forName="wedge2Tx" refType="h" fact="0.26"/>
              <dgm:constr type="l" for="ch" forName="wedge3" refType="w" fact="0.0367"/>
              <dgm:constr type="t" for="ch" forName="wedge3" refType="w" fact="0.055"/>
              <dgm:constr type="w" for="ch" forName="wedge3" refType="w" fact="0.84"/>
              <dgm:constr type="h" for="ch" forName="wedge3" refType="h" fact="0.84"/>
              <dgm:constr type="l" for="ch" forName="wedge3Tx" refType="w" fact="0.14"/>
              <dgm:constr type="t" for="ch" forName="wedge3Tx" refType="h" fact="0.21"/>
              <dgm:constr type="w" for="ch" forName="wedge3Tx" refType="w" fact="0.285"/>
              <dgm:constr type="h" for="ch" forName="wedge3Tx" refType="h" fact="0.28"/>
              <dgm:constr type="primFontSz" for="ch" ptType="node" op="equ"/>
            </dgm:constrLst>
          </dgm:else>
        </dgm:choose>
      </dgm:if>
      <dgm:if name="Name7" axis="ch" ptType="node" func="cnt" op="equ" val="4">
        <dgm:choose name="Name8">
          <dgm:if name="Name9" func="var" arg="dir" op="equ" val="norm">
            <dgm:constrLst>
              <dgm:constr type="l" for="ch" forName="wedge1" refType="w" fact="0.1154"/>
              <dgm:constr type="t" for="ch" forName="wedge1" refType="w" fact="0.0446"/>
              <dgm:constr type="w" for="ch" forName="wedge1" refType="w" fact="0.84"/>
              <dgm:constr type="h" for="ch" forName="wedge1" refType="h" fact="0.84"/>
              <dgm:constr type="l" for="ch" forName="wedge1Tx" refType="w" fact="0.545"/>
              <dgm:constr type="t" for="ch" forName="wedge1Tx" refType="h" fact="0.2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75"/>
              <dgm:constr type="t" for="ch" forName="wedge4Tx" refType="h" fact="0.235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if>
          <dgm:else name="Name10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5"/>
              <dgm:constr type="t" for="ch" forName="wedge1Tx" refType="h" fact="0.235"/>
              <dgm:constr type="w" for="ch" forName="wedge1Tx" refType="w" fact="0.31"/>
              <dgm:constr type="h" for="ch" forName="wedge1Tx" refType="h" fact="0.2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515"/>
              <dgm:constr type="t" for="ch" forName="wedge2Tx" refType="h" fact="0.515"/>
              <dgm:constr type="w" for="ch" forName="wedge2Tx" refType="w" fact="0.31"/>
              <dgm:constr type="h" for="ch" forName="wedge2Tx" refType="h" fact="0.2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175"/>
              <dgm:constr type="t" for="ch" forName="wedge3Tx" refType="h" fact="0.515"/>
              <dgm:constr type="w" for="ch" forName="wedge3Tx" refType="w" fact="0.31"/>
              <dgm:constr type="h" for="ch" forName="wedge3Tx" refType="h" fact="0.25"/>
              <dgm:constr type="l" for="ch" forName="wedge4" refType="w" fact="0.0446"/>
              <dgm:constr type="t" for="ch" forName="wedge4" refType="h" fact="0.0446"/>
              <dgm:constr type="w" for="ch" forName="wedge4" refType="w" fact="0.84"/>
              <dgm:constr type="h" for="ch" forName="wedge4" refType="h" fact="0.84"/>
              <dgm:constr type="l" for="ch" forName="wedge4Tx" refType="w" fact="0.145"/>
              <dgm:constr type="t" for="ch" forName="wedge4Tx" refType="h" fact="0.2"/>
              <dgm:constr type="w" for="ch" forName="wedge4Tx" refType="w" fact="0.31"/>
              <dgm:constr type="h" for="ch" forName="wedge4Tx" refType="h" fact="0.25"/>
              <dgm:constr type="primFontSz" for="ch" ptType="node" op="equ"/>
            </dgm:constrLst>
          </dgm:else>
        </dgm:choose>
      </dgm:if>
      <dgm:if name="Name11" axis="ch" ptType="node" func="cnt" op="equ" val="5">
        <dgm:choose name="Name12">
          <dgm:if name="Name13" func="var" arg="dir" op="equ" val="norm">
            <dgm:constrLst>
              <dgm:constr type="l" for="ch" forName="wedge1" refType="w" fact="0.1094"/>
              <dgm:constr type="t" for="ch" forName="wedge1" refType="w" fact="0.0395"/>
              <dgm:constr type="w" for="ch" forName="wedge1" refType="w" fact="0.84"/>
              <dgm:constr type="h" for="ch" forName="wedge1" refType="h" fact="0.84"/>
              <dgm:constr type="l" for="ch" forName="wedge1Tx" refType="w" fact="0.54"/>
              <dgm:constr type="t" for="ch" forName="wedge1Tx" refType="h" fact="0.165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2025"/>
              <dgm:constr type="t" for="ch" forName="wedge5Tx" refType="h" fact="0.208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if>
          <dgm:else name="Name14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1"/>
              <dgm:constr type="t" for="ch" forName="wedge1Tx" refType="h" fact="0.208"/>
              <dgm:constr type="w" for="ch" forName="wedge1Tx" refType="w" fact="0.285"/>
              <dgm:constr type="h" for="ch" forName="wedge1Tx" refType="h" fact="0.19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29"/>
              <dgm:constr type="t" for="ch" forName="wedge2Tx" refType="h" fact="0.46"/>
              <dgm:constr type="w" for="ch" forName="wedge2Tx" refType="w" fact="0.25"/>
              <dgm:constr type="h" for="ch" forName="wedge2Tx" refType="h" fact="0.211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35"/>
              <dgm:constr type="t" for="ch" forName="wedge3Tx" refType="h" fact="0.71"/>
              <dgm:constr type="w" for="ch" forName="wedge3Tx" refType="w" fact="0.3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12"/>
              <dgm:constr type="t" for="ch" forName="wedge4Tx" refType="h" fact="0.46"/>
              <dgm:constr type="w" for="ch" forName="wedge4Tx" refType="w" fact="0.25"/>
              <dgm:constr type="h" for="ch" forName="wedge4Tx" refType="h" fact="0.211"/>
              <dgm:constr type="l" for="ch" forName="wedge5" refType="w" fact="0.0506"/>
              <dgm:constr type="t" for="ch" forName="wedge5" refType="h" fact="0.0395"/>
              <dgm:constr type="w" for="ch" forName="wedge5" refType="w" fact="0.84"/>
              <dgm:constr type="h" for="ch" forName="wedge5" refType="h" fact="0.84"/>
              <dgm:constr type="l" for="ch" forName="wedge5Tx" refType="w" fact="0.18"/>
              <dgm:constr type="t" for="ch" forName="wedge5Tx" refType="h" fact="0.165"/>
              <dgm:constr type="w" for="ch" forName="wedge5Tx" refType="w" fact="0.285"/>
              <dgm:constr type="h" for="ch" forName="wedge5Tx" refType="h" fact="0.195"/>
              <dgm:constr type="primFontSz" for="ch" ptType="node" op="equ"/>
            </dgm:constrLst>
          </dgm:else>
        </dgm:choose>
      </dgm:if>
      <dgm:if name="Name15" axis="ch" ptType="node" func="cnt" op="equ" val="6">
        <dgm:choose name="Name16">
          <dgm:if name="Name17" func="var" arg="dir" op="equ" val="norm">
            <dgm:constrLst>
              <dgm:constr type="l" for="ch" forName="wedge1" refType="w" fact="0.105"/>
              <dgm:constr type="t" for="ch" forName="wedge1" refType="w" fact="0.0367"/>
              <dgm:constr type="w" for="ch" forName="wedge1" refType="w" fact="0.84"/>
              <dgm:constr type="h" for="ch" forName="wedge1" refType="h" fact="0.84"/>
              <dgm:constr type="l" for="ch" forName="wedge1Tx" refType="w" fact="0.534"/>
              <dgm:constr type="t" for="ch" forName="wedge1Tx" refType="h" fact="0.126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246"/>
              <dgm:constr type="t" for="ch" forName="wedge6Tx" refType="h" fact="0.1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if>
          <dgm:else name="Name18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9"/>
              <dgm:constr type="t" for="ch" forName="wedge1Tx" refType="h" fact="0.17"/>
              <dgm:constr type="w" for="ch" forName="wedge1Tx" refType="w" fact="0.245"/>
              <dgm:constr type="h" for="ch" forName="wedge1Tx" refType="h" fact="0.18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415"/>
              <dgm:constr type="w" for="ch" forName="wedge2Tx" refType="w" fact="0.254"/>
              <dgm:constr type="h" for="ch" forName="wedge2Tx" refType="h" fact="0.17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509"/>
              <dgm:constr type="t" for="ch" forName="wedge3Tx" refType="h" fact="0.65"/>
              <dgm:constr type="w" for="ch" forName="wedge3Tx" refType="w" fact="0.245"/>
              <dgm:constr type="h" for="ch" forName="wedge3Tx" refType="h" fact="0.18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246"/>
              <dgm:constr type="t" for="ch" forName="wedge4Tx" refType="h" fact="0.65"/>
              <dgm:constr type="w" for="ch" forName="wedge4Tx" refType="w" fact="0.245"/>
              <dgm:constr type="h" for="ch" forName="wedge4Tx" refType="h" fact="0.18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093"/>
              <dgm:constr type="t" for="ch" forName="wedge5Tx" refType="h" fact="0.415"/>
              <dgm:constr type="w" for="ch" forName="wedge5Tx" refType="w" fact="0.254"/>
              <dgm:constr type="h" for="ch" forName="wedge5Tx" refType="h" fact="0.17"/>
              <dgm:constr type="l" for="ch" forName="wedge6" refType="w" fact="0.055"/>
              <dgm:constr type="t" for="ch" forName="wedge6" refType="h" fact="0.0367"/>
              <dgm:constr type="w" for="ch" forName="wedge6" refType="w" fact="0.84"/>
              <dgm:constr type="h" for="ch" forName="wedge6" refType="h" fact="0.84"/>
              <dgm:constr type="l" for="ch" forName="wedge6Tx" refType="w" fact="0.221"/>
              <dgm:constr type="t" for="ch" forName="wedge6Tx" refType="h" fact="0.1267"/>
              <dgm:constr type="w" for="ch" forName="wedge6Tx" refType="w" fact="0.245"/>
              <dgm:constr type="h" for="ch" forName="wedge6Tx" refType="h" fact="0.18"/>
              <dgm:constr type="primFontSz" for="ch" ptType="node" op="equ"/>
            </dgm:constrLst>
          </dgm:else>
        </dgm:choose>
      </dgm:if>
      <dgm:else name="Name19">
        <dgm:choose name="Name20">
          <dgm:if name="Name21" func="var" arg="dir" op="equ" val="norm">
            <dgm:constrLst>
              <dgm:constr type="l" for="ch" forName="wedge1" refType="w" fact="0.1017"/>
              <dgm:constr type="t" for="ch" forName="wedge1" refType="w" fact="0.035"/>
              <dgm:constr type="w" for="ch" forName="wedge1" refType="w" fact="0.84"/>
              <dgm:constr type="h" for="ch" forName="wedge1" refType="h" fact="0.84"/>
              <dgm:constr type="l" for="ch" forName="wedge1Tx" refType="w" fact="0.53"/>
              <dgm:constr type="t" for="ch" forName="wedge1Tx" refType="h" fact="0.115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8"/>
              <dgm:constr type="t" for="ch" forName="wedge7" refType="h" fact="0.08"/>
              <dgm:constr type="w" for="ch" forName="wedge7" refType="w" fact="0.84"/>
              <dgm:constr type="h" for="ch" forName="wedge7" refType="h" fact="0.84"/>
              <dgm:constr type="l" for="ch" forName="wedge7Tx" refType="w" fact="0.262"/>
              <dgm:constr type="t" for="ch" forName="wedge7Tx" refType="h" fact="0.16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if>
          <dgm:else name="Name22">
            <dgm:constrLst>
              <dgm:constr type="l" for="ch" forName="wedge1" refType="w" fact="0.08"/>
              <dgm:constr type="t" for="ch" forName="wedge1" refType="w" fact="0.08"/>
              <dgm:constr type="w" for="ch" forName="wedge1" refType="w" fact="0.84"/>
              <dgm:constr type="h" for="ch" forName="wedge1" refType="h" fact="0.84"/>
              <dgm:constr type="l" for="ch" forName="wedge1Tx" refType="w" fact="0.508"/>
              <dgm:constr type="t" for="ch" forName="wedge1Tx" refType="h" fact="0.16"/>
              <dgm:constr type="w" for="ch" forName="wedge1Tx" refType="w" fact="0.23"/>
              <dgm:constr type="h" for="ch" forName="wedge1Tx" refType="h" fact="0.145"/>
              <dgm:constr type="l" for="ch" forName="wedge2" refType="w" fact="0.08"/>
              <dgm:constr type="t" for="ch" forName="wedge2" refType="w" fact="0.08"/>
              <dgm:constr type="w" for="ch" forName="wedge2" refType="w" fact="0.84"/>
              <dgm:constr type="h" for="ch" forName="wedge2" refType="h" fact="0.84"/>
              <dgm:constr type="l" for="ch" forName="wedge2Tx" refType="w" fact="0.655"/>
              <dgm:constr type="t" for="ch" forName="wedge2Tx" refType="h" fact="0.38"/>
              <dgm:constr type="w" for="ch" forName="wedge2Tx" refType="w" fact="0.244"/>
              <dgm:constr type="h" for="ch" forName="wedge2Tx" refType="h" fact="0.155"/>
              <dgm:constr type="l" for="ch" forName="wedge3" refType="w" fact="0.08"/>
              <dgm:constr type="t" for="ch" forName="wedge3" refType="w" fact="0.08"/>
              <dgm:constr type="w" for="ch" forName="wedge3" refType="w" fact="0.84"/>
              <dgm:constr type="h" for="ch" forName="wedge3" refType="h" fact="0.84"/>
              <dgm:constr type="l" for="ch" forName="wedge3Tx" refType="w" fact="0.62"/>
              <dgm:constr type="t" for="ch" forName="wedge3Tx" refType="h" fact="0.58"/>
              <dgm:constr type="w" for="ch" forName="wedge3Tx" refType="w" fact="0.22"/>
              <dgm:constr type="h" for="ch" forName="wedge3Tx" refType="h" fact="0.16"/>
              <dgm:constr type="l" for="ch" forName="wedge4" refType="w" fact="0.08"/>
              <dgm:constr type="t" for="ch" forName="wedge4" refType="h" fact="0.08"/>
              <dgm:constr type="w" for="ch" forName="wedge4" refType="w" fact="0.84"/>
              <dgm:constr type="h" for="ch" forName="wedge4" refType="h" fact="0.84"/>
              <dgm:constr type="l" for="ch" forName="wedge4Tx" refType="w" fact="0.3875"/>
              <dgm:constr type="t" for="ch" forName="wedge4Tx" refType="h" fact="0.74"/>
              <dgm:constr type="w" for="ch" forName="wedge4Tx" refType="w" fact="0.225"/>
              <dgm:constr type="h" for="ch" forName="wedge4Tx" refType="h" fact="0.16"/>
              <dgm:constr type="l" for="ch" forName="wedge5" refType="w" fact="0.08"/>
              <dgm:constr type="t" for="ch" forName="wedge5" refType="h" fact="0.08"/>
              <dgm:constr type="w" for="ch" forName="wedge5" refType="w" fact="0.84"/>
              <dgm:constr type="h" for="ch" forName="wedge5" refType="h" fact="0.84"/>
              <dgm:constr type="l" for="ch" forName="wedge5Tx" refType="w" fact="0.16"/>
              <dgm:constr type="t" for="ch" forName="wedge5Tx" refType="h" fact="0.58"/>
              <dgm:constr type="w" for="ch" forName="wedge5Tx" refType="w" fact="0.22"/>
              <dgm:constr type="h" for="ch" forName="wedge5Tx" refType="h" fact="0.16"/>
              <dgm:constr type="l" for="ch" forName="wedge6" refType="w" fact="0.08"/>
              <dgm:constr type="t" for="ch" forName="wedge6" refType="h" fact="0.08"/>
              <dgm:constr type="w" for="ch" forName="wedge6" refType="w" fact="0.84"/>
              <dgm:constr type="h" for="ch" forName="wedge6" refType="h" fact="0.84"/>
              <dgm:constr type="l" for="ch" forName="wedge6Tx" refType="w" fact="0.101"/>
              <dgm:constr type="t" for="ch" forName="wedge6Tx" refType="h" fact="0.38"/>
              <dgm:constr type="w" for="ch" forName="wedge6Tx" refType="w" fact="0.244"/>
              <dgm:constr type="h" for="ch" forName="wedge6Tx" refType="h" fact="0.155"/>
              <dgm:constr type="l" for="ch" forName="wedge7" refType="w" fact="0.0583"/>
              <dgm:constr type="t" for="ch" forName="wedge7" refType="h" fact="0.035"/>
              <dgm:constr type="w" for="ch" forName="wedge7" refType="w" fact="0.84"/>
              <dgm:constr type="h" for="ch" forName="wedge7" refType="h" fact="0.84"/>
              <dgm:constr type="l" for="ch" forName="wedge7Tx" refType="w" fact="0.2403"/>
              <dgm:constr type="t" for="ch" forName="wedge7Tx" refType="h" fact="0.115"/>
              <dgm:constr type="w" for="ch" forName="wedge7Tx" refType="w" fact="0.23"/>
              <dgm:constr type="h" for="ch" forName="wedge7Tx" refType="h" fact="0.145"/>
              <dgm:constr type="primFontSz" for="ch" ptType="node" op="equ"/>
            </dgm:constrLst>
          </dgm:else>
        </dgm:choose>
      </dgm:else>
    </dgm:choose>
    <dgm:ruleLst/>
    <dgm:choose name="Name23">
      <dgm:if name="Name24" axis="ch" ptType="node" func="cnt" op="gte" val="1">
        <dgm:layoutNode name="wedge1">
          <dgm:alg type="sp"/>
          <dgm:choose name="Name25">
            <dgm:if name="Name26" axis="ch" ptType="node" func="cnt" op="equ" val="1">
              <dgm:shape xmlns:r="http://schemas.openxmlformats.org/officeDocument/2006/relationships" type="ellipse" r:blip="">
                <dgm:adjLst/>
              </dgm:shape>
            </dgm:if>
            <dgm:if name="Name27" axis="ch" ptType="node" func="cnt" op="equ" val="2">
              <dgm:shape xmlns:r="http://schemas.openxmlformats.org/officeDocument/2006/relationships" type="pie" r:blip="">
                <dgm:adjLst>
                  <dgm:adj idx="1" val="270"/>
                  <dgm:adj idx="2" val="90"/>
                </dgm:adjLst>
              </dgm:shape>
            </dgm:if>
            <dgm:if name="Name28" axis="ch" ptType="node" func="cnt" op="equ" val="3">
              <dgm:shape xmlns:r="http://schemas.openxmlformats.org/officeDocument/2006/relationships" type="pie" r:blip="">
                <dgm:adjLst>
                  <dgm:adj idx="1" val="270"/>
                  <dgm:adj idx="2" val="30"/>
                </dgm:adjLst>
              </dgm:shape>
            </dgm:if>
            <dgm:if name="Name29" axis="ch" ptType="node" func="cnt" op="equ" val="4">
              <dgm:shape xmlns:r="http://schemas.openxmlformats.org/officeDocument/2006/relationships" type="pie" r:blip="">
                <dgm:adjLst>
                  <dgm:adj idx="1" val="270"/>
                  <dgm:adj idx="2" val="0"/>
                </dgm:adjLst>
              </dgm:shape>
            </dgm:if>
            <dgm:if name="Name30" axis="ch" ptType="node" func="cnt" op="equ" val="5">
              <dgm:shape xmlns:r="http://schemas.openxmlformats.org/officeDocument/2006/relationships" type="pie" r:blip="">
                <dgm:adjLst>
                  <dgm:adj idx="1" val="270"/>
                  <dgm:adj idx="2" val="342"/>
                </dgm:adjLst>
              </dgm:shape>
            </dgm:if>
            <dgm:if name="Name31" axis="ch" ptType="node" func="cnt" op="equ" val="6">
              <dgm:shape xmlns:r="http://schemas.openxmlformats.org/officeDocument/2006/relationships" type="pie" r:blip="">
                <dgm:adjLst>
                  <dgm:adj idx="1" val="270"/>
                  <dgm:adj idx="2" val="330"/>
                </dgm:adjLst>
              </dgm:shape>
            </dgm:if>
            <dgm:else name="Name32">
              <dgm:shape xmlns:r="http://schemas.openxmlformats.org/officeDocument/2006/relationships" type="pie" r:blip="">
                <dgm:adjLst>
                  <dgm:adj idx="1" val="270"/>
                  <dgm:adj idx="2" val="321.4286"/>
                </dgm:adjLst>
              </dgm:shape>
            </dgm:else>
          </dgm:choose>
          <dgm:choose name="Name33">
            <dgm:if name="Name34" func="var" arg="dir" op="equ" val="norm">
              <dgm:presOf axis="ch desOrSelf" ptType="node node" st="1 1" cnt="1 0"/>
            </dgm:if>
            <dgm:else name="Name35">
              <dgm:choose name="Name36">
                <dgm:if name="Name37" axis="ch" ptType="node" func="cnt" op="equ" val="1">
                  <dgm:presOf axis="ch desOrSelf" ptType="node node" st="1 1" cnt="1 0"/>
                </dgm:if>
                <dgm:if name="Name38" axis="ch" ptType="node" func="cnt" op="equ" val="2">
                  <dgm:presOf axis="ch desOrSelf" ptType="node node" st="2 1" cnt="1 0"/>
                </dgm:if>
                <dgm:if name="Name39" axis="ch" ptType="node" func="cnt" op="equ" val="3">
                  <dgm:presOf axis="ch desOrSelf" ptType="node node" st="3 1" cnt="1 0"/>
                </dgm:if>
                <dgm:if name="Name40" axis="ch" ptType="node" func="cnt" op="equ" val="4">
                  <dgm:presOf axis="ch desOrSelf" ptType="node node" st="4 1" cnt="1 0"/>
                </dgm:if>
                <dgm:if name="Name41" axis="ch" ptType="node" func="cnt" op="equ" val="5">
                  <dgm:presOf axis="ch desOrSelf" ptType="node node" st="5 1" cnt="1 0"/>
                </dgm:if>
                <dgm:if name="Name42" axis="ch" ptType="node" func="cnt" op="equ" val="6">
                  <dgm:presOf axis="ch desOrSelf" ptType="node node" st="6 1" cnt="1 0"/>
                </dgm:if>
                <dgm:else name="Name43">
                  <dgm:presOf axis="ch desOrSelf" ptType="node node" st="7 1" cnt="1 0"/>
                </dgm:else>
              </dgm:choose>
            </dgm:else>
          </dgm:choose>
          <dgm:constrLst/>
          <dgm:ruleLst/>
        </dgm:layoutNode>
        <dgm:layoutNode name="wedge1Tx" moveWith="wedge1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44">
            <dgm:if name="Name45" func="var" arg="dir" op="equ" val="norm">
              <dgm:presOf axis="ch desOrSelf" ptType="node node" st="1 1" cnt="1 0"/>
            </dgm:if>
            <dgm:else name="Name46">
              <dgm:choose name="Name47">
                <dgm:if name="Name48" axis="ch" ptType="node" func="cnt" op="equ" val="1">
                  <dgm:presOf axis="ch desOrSelf" ptType="node node" st="1 1" cnt="1 0"/>
                </dgm:if>
                <dgm:if name="Name49" axis="ch" ptType="node" func="cnt" op="equ" val="2">
                  <dgm:presOf axis="ch desOrSelf" ptType="node node" st="2 1" cnt="1 0"/>
                </dgm:if>
                <dgm:if name="Name50" axis="ch" ptType="node" func="cnt" op="equ" val="3">
                  <dgm:presOf axis="ch desOrSelf" ptType="node node" st="3 1" cnt="1 0"/>
                </dgm:if>
                <dgm:if name="Name51" axis="ch" ptType="node" func="cnt" op="equ" val="4">
                  <dgm:presOf axis="ch desOrSelf" ptType="node node" st="4 1" cnt="1 0"/>
                </dgm:if>
                <dgm:if name="Name52" axis="ch" ptType="node" func="cnt" op="equ" val="5">
                  <dgm:presOf axis="ch desOrSelf" ptType="node node" st="5 1" cnt="1 0"/>
                </dgm:if>
                <dgm:if name="Name53" axis="ch" ptType="node" func="cnt" op="equ" val="6">
                  <dgm:presOf axis="ch desOrSelf" ptType="node node" st="6 1" cnt="1 0"/>
                </dgm:if>
                <dgm:else name="Name54">
                  <dgm:presOf axis="ch desOrSelf" ptType="node node" st="7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55"/>
    </dgm:choose>
    <dgm:choose name="Name56">
      <dgm:if name="Name57" axis="ch" ptType="node" func="cnt" op="gte" val="2">
        <dgm:layoutNode name="wedge2">
          <dgm:alg type="sp"/>
          <dgm:choose name="Name58">
            <dgm:if name="Name59" axis="ch" ptType="node" func="cnt" op="equ" val="2">
              <dgm:shape xmlns:r="http://schemas.openxmlformats.org/officeDocument/2006/relationships" type="pie" r:blip="">
                <dgm:adjLst>
                  <dgm:adj idx="1" val="90"/>
                  <dgm:adj idx="2" val="270"/>
                </dgm:adjLst>
              </dgm:shape>
            </dgm:if>
            <dgm:if name="Name60" axis="ch" ptType="node" func="cnt" op="equ" val="3">
              <dgm:shape xmlns:r="http://schemas.openxmlformats.org/officeDocument/2006/relationships" type="pie" r:blip="">
                <dgm:adjLst>
                  <dgm:adj idx="1" val="30"/>
                  <dgm:adj idx="2" val="150"/>
                </dgm:adjLst>
              </dgm:shape>
            </dgm:if>
            <dgm:if name="Name61" axis="ch" ptType="node" func="cnt" op="equ" val="4">
              <dgm:shape xmlns:r="http://schemas.openxmlformats.org/officeDocument/2006/relationships" type="pie" r:blip="">
                <dgm:adjLst>
                  <dgm:adj idx="1" val="0"/>
                  <dgm:adj idx="2" val="90"/>
                </dgm:adjLst>
              </dgm:shape>
            </dgm:if>
            <dgm:if name="Name62" axis="ch" ptType="node" func="cnt" op="equ" val="5">
              <dgm:shape xmlns:r="http://schemas.openxmlformats.org/officeDocument/2006/relationships" type="pie" r:blip="">
                <dgm:adjLst>
                  <dgm:adj idx="1" val="342"/>
                  <dgm:adj idx="2" val="54"/>
                </dgm:adjLst>
              </dgm:shape>
            </dgm:if>
            <dgm:if name="Name63" axis="ch" ptType="node" func="cnt" op="equ" val="6">
              <dgm:shape xmlns:r="http://schemas.openxmlformats.org/officeDocument/2006/relationships" type="pie" r:blip="">
                <dgm:adjLst>
                  <dgm:adj idx="1" val="330"/>
                  <dgm:adj idx="2" val="30"/>
                </dgm:adjLst>
              </dgm:shape>
            </dgm:if>
            <dgm:else name="Name64">
              <dgm:shape xmlns:r="http://schemas.openxmlformats.org/officeDocument/2006/relationships" type="pie" r:blip="">
                <dgm:adjLst>
                  <dgm:adj idx="1" val="321.4286"/>
                  <dgm:adj idx="2" val="12.85714"/>
                </dgm:adjLst>
              </dgm:shape>
            </dgm:else>
          </dgm:choose>
          <dgm:choose name="Name65">
            <dgm:if name="Name66" func="var" arg="dir" op="equ" val="norm">
              <dgm:presOf axis="ch desOrSelf" ptType="node node" st="2 1" cnt="1 0"/>
            </dgm:if>
            <dgm:else name="Name67">
              <dgm:choose name="Name68">
                <dgm:if name="Name69" axis="ch" ptType="node" func="cnt" op="equ" val="2">
                  <dgm:presOf axis="ch desOrSelf" ptType="node node" st="1 1" cnt="1 0"/>
                </dgm:if>
                <dgm:if name="Name70" axis="ch" ptType="node" func="cnt" op="equ" val="3">
                  <dgm:presOf axis="ch desOrSelf" ptType="node node" st="2 1" cnt="1 0"/>
                </dgm:if>
                <dgm:if name="Name71" axis="ch" ptType="node" func="cnt" op="equ" val="4">
                  <dgm:presOf axis="ch desOrSelf" ptType="node node" st="3 1" cnt="1 0"/>
                </dgm:if>
                <dgm:if name="Name72" axis="ch" ptType="node" func="cnt" op="equ" val="5">
                  <dgm:presOf axis="ch desOrSelf" ptType="node node" st="4 1" cnt="1 0"/>
                </dgm:if>
                <dgm:if name="Name73" axis="ch" ptType="node" func="cnt" op="equ" val="6">
                  <dgm:presOf axis="ch desOrSelf" ptType="node node" st="5 1" cnt="1 0"/>
                </dgm:if>
                <dgm:else name="Name74">
                  <dgm:presOf axis="ch desOrSelf" ptType="node node" st="6 1" cnt="1 0"/>
                </dgm:else>
              </dgm:choose>
            </dgm:else>
          </dgm:choose>
          <dgm:constrLst/>
          <dgm:ruleLst/>
        </dgm:layoutNode>
        <dgm:layoutNode name="wedge2Tx" moveWith="wedge2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75">
            <dgm:if name="Name76" func="var" arg="dir" op="equ" val="norm">
              <dgm:presOf axis="ch desOrSelf" ptType="node node" st="2 1" cnt="1 0"/>
            </dgm:if>
            <dgm:else name="Name77">
              <dgm:choose name="Name78">
                <dgm:if name="Name79" axis="ch" ptType="node" func="cnt" op="equ" val="2">
                  <dgm:presOf axis="ch desOrSelf" ptType="node node" st="1 1" cnt="1 0"/>
                </dgm:if>
                <dgm:if name="Name80" axis="ch" ptType="node" func="cnt" op="equ" val="3">
                  <dgm:presOf axis="ch desOrSelf" ptType="node node" st="2 1" cnt="1 0"/>
                </dgm:if>
                <dgm:if name="Name81" axis="ch" ptType="node" func="cnt" op="equ" val="4">
                  <dgm:presOf axis="ch desOrSelf" ptType="node node" st="3 1" cnt="1 0"/>
                </dgm:if>
                <dgm:if name="Name82" axis="ch" ptType="node" func="cnt" op="equ" val="5">
                  <dgm:presOf axis="ch desOrSelf" ptType="node node" st="4 1" cnt="1 0"/>
                </dgm:if>
                <dgm:if name="Name83" axis="ch" ptType="node" func="cnt" op="equ" val="6">
                  <dgm:presOf axis="ch desOrSelf" ptType="node node" st="5 1" cnt="1 0"/>
                </dgm:if>
                <dgm:else name="Name84">
                  <dgm:presOf axis="ch desOrSelf" ptType="node node" st="6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85"/>
    </dgm:choose>
    <dgm:choose name="Name86">
      <dgm:if name="Name87" axis="ch" ptType="node" func="cnt" op="gte" val="3">
        <dgm:layoutNode name="wedge3">
          <dgm:alg type="sp"/>
          <dgm:choose name="Name88">
            <dgm:if name="Name89" axis="ch" ptType="node" func="cnt" op="equ" val="3">
              <dgm:shape xmlns:r="http://schemas.openxmlformats.org/officeDocument/2006/relationships" type="pie" r:blip="">
                <dgm:adjLst>
                  <dgm:adj idx="1" val="150"/>
                  <dgm:adj idx="2" val="270"/>
                </dgm:adjLst>
              </dgm:shape>
            </dgm:if>
            <dgm:if name="Name90" axis="ch" ptType="node" func="cnt" op="equ" val="4">
              <dgm:shape xmlns:r="http://schemas.openxmlformats.org/officeDocument/2006/relationships" type="pie" r:blip="">
                <dgm:adjLst>
                  <dgm:adj idx="1" val="90"/>
                  <dgm:adj idx="2" val="180"/>
                </dgm:adjLst>
              </dgm:shape>
            </dgm:if>
            <dgm:if name="Name91" axis="ch" ptType="node" func="cnt" op="equ" val="5">
              <dgm:shape xmlns:r="http://schemas.openxmlformats.org/officeDocument/2006/relationships" type="pie" r:blip="">
                <dgm:adjLst>
                  <dgm:adj idx="1" val="54"/>
                  <dgm:adj idx="2" val="126"/>
                </dgm:adjLst>
              </dgm:shape>
            </dgm:if>
            <dgm:if name="Name92" axis="ch" ptType="node" func="cnt" op="equ" val="6">
              <dgm:shape xmlns:r="http://schemas.openxmlformats.org/officeDocument/2006/relationships" type="pie" r:blip="">
                <dgm:adjLst>
                  <dgm:adj idx="1" val="30"/>
                  <dgm:adj idx="2" val="90"/>
                </dgm:adjLst>
              </dgm:shape>
            </dgm:if>
            <dgm:else name="Name93">
              <dgm:shape xmlns:r="http://schemas.openxmlformats.org/officeDocument/2006/relationships" type="pie" r:blip="">
                <dgm:adjLst>
                  <dgm:adj idx="1" val="12.85714"/>
                  <dgm:adj idx="2" val="64.28571"/>
                </dgm:adjLst>
              </dgm:shape>
            </dgm:else>
          </dgm:choose>
          <dgm:choose name="Name94">
            <dgm:if name="Name95" func="var" arg="dir" op="equ" val="norm">
              <dgm:presOf axis="ch desOrSelf" ptType="node node" st="3 1" cnt="1 0"/>
            </dgm:if>
            <dgm:else name="Name96">
              <dgm:choose name="Name97">
                <dgm:if name="Name98" axis="ch" ptType="node" func="cnt" op="equ" val="3">
                  <dgm:presOf axis="ch desOrSelf" ptType="node node" st="1 1" cnt="1 0"/>
                </dgm:if>
                <dgm:if name="Name99" axis="ch" ptType="node" func="cnt" op="equ" val="4">
                  <dgm:presOf axis="ch desOrSelf" ptType="node node" st="2 1" cnt="1 0"/>
                </dgm:if>
                <dgm:if name="Name100" axis="ch" ptType="node" func="cnt" op="equ" val="5">
                  <dgm:presOf axis="ch desOrSelf" ptType="node node" st="3 1" cnt="1 0"/>
                </dgm:if>
                <dgm:if name="Name101" axis="ch" ptType="node" func="cnt" op="equ" val="6">
                  <dgm:presOf axis="ch desOrSelf" ptType="node node" st="4 1" cnt="1 0"/>
                </dgm:if>
                <dgm:else name="Name102">
                  <dgm:presOf axis="ch desOrSelf" ptType="node node" st="5 1" cnt="1 0"/>
                </dgm:else>
              </dgm:choose>
            </dgm:else>
          </dgm:choose>
          <dgm:constrLst/>
          <dgm:ruleLst/>
        </dgm:layoutNode>
        <dgm:layoutNode name="wedge3Tx" moveWith="wedge3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03">
            <dgm:if name="Name104" func="var" arg="dir" op="equ" val="norm">
              <dgm:presOf axis="ch desOrSelf" ptType="node node" st="3 1" cnt="1 0"/>
            </dgm:if>
            <dgm:else name="Name105">
              <dgm:choose name="Name106">
                <dgm:if name="Name107" axis="ch" ptType="node" func="cnt" op="equ" val="3">
                  <dgm:presOf axis="ch desOrSelf" ptType="node node" st="1 1" cnt="1 0"/>
                </dgm:if>
                <dgm:if name="Name108" axis="ch" ptType="node" func="cnt" op="equ" val="4">
                  <dgm:presOf axis="ch desOrSelf" ptType="node node" st="2 1" cnt="1 0"/>
                </dgm:if>
                <dgm:if name="Name109" axis="ch" ptType="node" func="cnt" op="equ" val="5">
                  <dgm:presOf axis="ch desOrSelf" ptType="node node" st="3 1" cnt="1 0"/>
                </dgm:if>
                <dgm:if name="Name110" axis="ch" ptType="node" func="cnt" op="equ" val="6">
                  <dgm:presOf axis="ch desOrSelf" ptType="node node" st="4 1" cnt="1 0"/>
                </dgm:if>
                <dgm:else name="Name111">
                  <dgm:presOf axis="ch desOrSelf" ptType="node node" st="5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12"/>
    </dgm:choose>
    <dgm:choose name="Name113">
      <dgm:if name="Name114" axis="ch" ptType="node" func="cnt" op="gte" val="4">
        <dgm:layoutNode name="wedge4">
          <dgm:alg type="sp"/>
          <dgm:choose name="Name115">
            <dgm:if name="Name116" axis="ch" ptType="node" func="cnt" op="equ" val="4">
              <dgm:shape xmlns:r="http://schemas.openxmlformats.org/officeDocument/2006/relationships" type="pie" r:blip="">
                <dgm:adjLst>
                  <dgm:adj idx="1" val="180"/>
                  <dgm:adj idx="2" val="270"/>
                </dgm:adjLst>
              </dgm:shape>
            </dgm:if>
            <dgm:if name="Name117" axis="ch" ptType="node" func="cnt" op="equ" val="5">
              <dgm:shape xmlns:r="http://schemas.openxmlformats.org/officeDocument/2006/relationships" type="pie" r:blip="">
                <dgm:adjLst>
                  <dgm:adj idx="1" val="126"/>
                  <dgm:adj idx="2" val="198"/>
                </dgm:adjLst>
              </dgm:shape>
            </dgm:if>
            <dgm:if name="Name118" axis="ch" ptType="node" func="cnt" op="equ" val="6">
              <dgm:shape xmlns:r="http://schemas.openxmlformats.org/officeDocument/2006/relationships" type="pie" r:blip="">
                <dgm:adjLst>
                  <dgm:adj idx="1" val="90"/>
                  <dgm:adj idx="2" val="150"/>
                </dgm:adjLst>
              </dgm:shape>
            </dgm:if>
            <dgm:else name="Name119">
              <dgm:shape xmlns:r="http://schemas.openxmlformats.org/officeDocument/2006/relationships" type="pie" r:blip="">
                <dgm:adjLst>
                  <dgm:adj idx="1" val="64.2871"/>
                  <dgm:adj idx="2" val="115.7143"/>
                </dgm:adjLst>
              </dgm:shape>
            </dgm:else>
          </dgm:choose>
          <dgm:choose name="Name120">
            <dgm:if name="Name121" func="var" arg="dir" op="equ" val="norm">
              <dgm:presOf axis="ch desOrSelf" ptType="node node" st="4 1" cnt="1 0"/>
            </dgm:if>
            <dgm:else name="Name122">
              <dgm:choose name="Name123">
                <dgm:if name="Name124" axis="ch" ptType="node" func="cnt" op="equ" val="4">
                  <dgm:presOf axis="ch desOrSelf" ptType="node node" st="1 1" cnt="1 0"/>
                </dgm:if>
                <dgm:if name="Name125" axis="ch" ptType="node" func="cnt" op="equ" val="5">
                  <dgm:presOf axis="ch desOrSelf" ptType="node node" st="2 1" cnt="1 0"/>
                </dgm:if>
                <dgm:if name="Name126" axis="ch" ptType="node" func="cnt" op="equ" val="6">
                  <dgm:presOf axis="ch desOrSelf" ptType="node node" st="3 1" cnt="1 0"/>
                </dgm:if>
                <dgm:else name="Name127">
                  <dgm:presOf axis="ch desOrSelf" ptType="node node" st="4 1" cnt="1 0"/>
                </dgm:else>
              </dgm:choose>
            </dgm:else>
          </dgm:choose>
          <dgm:constrLst/>
          <dgm:ruleLst/>
        </dgm:layoutNode>
        <dgm:layoutNode name="wedge4Tx" moveWith="wedge4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28">
            <dgm:if name="Name129" func="var" arg="dir" op="equ" val="norm">
              <dgm:presOf axis="ch desOrSelf" ptType="node node" st="4 1" cnt="1 0"/>
            </dgm:if>
            <dgm:else name="Name130">
              <dgm:choose name="Name131">
                <dgm:if name="Name132" axis="ch" ptType="node" func="cnt" op="equ" val="4">
                  <dgm:presOf axis="ch desOrSelf" ptType="node node" st="1 1" cnt="1 0"/>
                </dgm:if>
                <dgm:if name="Name133" axis="ch" ptType="node" func="cnt" op="equ" val="5">
                  <dgm:presOf axis="ch desOrSelf" ptType="node node" st="2 1" cnt="1 0"/>
                </dgm:if>
                <dgm:if name="Name134" axis="ch" ptType="node" func="cnt" op="equ" val="6">
                  <dgm:presOf axis="ch desOrSelf" ptType="node node" st="3 1" cnt="1 0"/>
                </dgm:if>
                <dgm:else name="Name135">
                  <dgm:presOf axis="ch desOrSelf" ptType="node node" st="4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36"/>
    </dgm:choose>
    <dgm:choose name="Name137">
      <dgm:if name="Name138" axis="ch" ptType="node" func="cnt" op="gte" val="5">
        <dgm:layoutNode name="wedge5">
          <dgm:alg type="sp"/>
          <dgm:choose name="Name139">
            <dgm:if name="Name140" axis="ch" ptType="node" func="cnt" op="equ" val="5">
              <dgm:shape xmlns:r="http://schemas.openxmlformats.org/officeDocument/2006/relationships" type="pie" r:blip="">
                <dgm:adjLst>
                  <dgm:adj idx="1" val="198"/>
                  <dgm:adj idx="2" val="270"/>
                </dgm:adjLst>
              </dgm:shape>
            </dgm:if>
            <dgm:if name="Name141" axis="ch" ptType="node" func="cnt" op="equ" val="6">
              <dgm:shape xmlns:r="http://schemas.openxmlformats.org/officeDocument/2006/relationships" type="pie" r:blip="">
                <dgm:adjLst>
                  <dgm:adj idx="1" val="150"/>
                  <dgm:adj idx="2" val="210"/>
                </dgm:adjLst>
              </dgm:shape>
            </dgm:if>
            <dgm:else name="Name142">
              <dgm:shape xmlns:r="http://schemas.openxmlformats.org/officeDocument/2006/relationships" type="pie" r:blip="">
                <dgm:adjLst>
                  <dgm:adj idx="1" val="115.7143"/>
                  <dgm:adj idx="2" val="167.1429"/>
                </dgm:adjLst>
              </dgm:shape>
            </dgm:else>
          </dgm:choose>
          <dgm:choose name="Name143">
            <dgm:if name="Name144" func="var" arg="dir" op="equ" val="norm">
              <dgm:presOf axis="ch desOrSelf" ptType="node node" st="5 1" cnt="1 0"/>
            </dgm:if>
            <dgm:else name="Name145">
              <dgm:choose name="Name146">
                <dgm:if name="Name147" axis="ch" ptType="node" func="cnt" op="equ" val="5">
                  <dgm:presOf axis="ch desOrSelf" ptType="node node" st="1 1" cnt="1 0"/>
                </dgm:if>
                <dgm:if name="Name148" axis="ch" ptType="node" func="cnt" op="equ" val="6">
                  <dgm:presOf axis="ch desOrSelf" ptType="node node" st="2 1" cnt="1 0"/>
                </dgm:if>
                <dgm:else name="Name149">
                  <dgm:presOf axis="ch desOrSelf" ptType="node node" st="3 1" cnt="1 0"/>
                </dgm:else>
              </dgm:choose>
            </dgm:else>
          </dgm:choose>
          <dgm:constrLst/>
          <dgm:ruleLst/>
        </dgm:layoutNode>
        <dgm:layoutNode name="wedge5Tx" moveWith="wedge5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50">
            <dgm:if name="Name151" func="var" arg="dir" op="equ" val="norm">
              <dgm:presOf axis="ch desOrSelf" ptType="node node" st="5 1" cnt="1 0"/>
            </dgm:if>
            <dgm:else name="Name152">
              <dgm:choose name="Name153">
                <dgm:if name="Name154" axis="ch" ptType="node" func="cnt" op="equ" val="5">
                  <dgm:presOf axis="ch desOrSelf" ptType="node node" st="1 1" cnt="1 0"/>
                </dgm:if>
                <dgm:if name="Name155" axis="ch" ptType="node" func="cnt" op="equ" val="6">
                  <dgm:presOf axis="ch desOrSelf" ptType="node node" st="2 1" cnt="1 0"/>
                </dgm:if>
                <dgm:else name="Name156">
                  <dgm:presOf axis="ch desOrSelf" ptType="node node" st="3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57"/>
    </dgm:choose>
    <dgm:choose name="Name158">
      <dgm:if name="Name159" axis="ch" ptType="node" func="cnt" op="gte" val="6">
        <dgm:layoutNode name="wedge6">
          <dgm:alg type="sp"/>
          <dgm:choose name="Name160">
            <dgm:if name="Name161" axis="ch" ptType="node" func="cnt" op="equ" val="6">
              <dgm:shape xmlns:r="http://schemas.openxmlformats.org/officeDocument/2006/relationships" type="pie" r:blip="">
                <dgm:adjLst>
                  <dgm:adj idx="1" val="210"/>
                  <dgm:adj idx="2" val="270"/>
                </dgm:adjLst>
              </dgm:shape>
            </dgm:if>
            <dgm:else name="Name162">
              <dgm:shape xmlns:r="http://schemas.openxmlformats.org/officeDocument/2006/relationships" type="pie" r:blip="">
                <dgm:adjLst>
                  <dgm:adj idx="1" val="167.1429"/>
                  <dgm:adj idx="2" val="218.5714"/>
                </dgm:adjLst>
              </dgm:shape>
            </dgm:else>
          </dgm:choose>
          <dgm:choose name="Name163">
            <dgm:if name="Name164" func="var" arg="dir" op="equ" val="norm">
              <dgm:presOf axis="ch desOrSelf" ptType="node node" st="6 1" cnt="1 0"/>
            </dgm:if>
            <dgm:else name="Name165">
              <dgm:choose name="Name166">
                <dgm:if name="Name167" axis="ch" ptType="node" func="cnt" op="equ" val="6">
                  <dgm:presOf axis="ch desOrSelf" ptType="node node" st="1 1" cnt="1 0"/>
                </dgm:if>
                <dgm:else name="Name168">
                  <dgm:presOf axis="ch desOrSelf" ptType="node node" st="2 1" cnt="1 0"/>
                </dgm:else>
              </dgm:choose>
            </dgm:else>
          </dgm:choose>
          <dgm:constrLst/>
          <dgm:ruleLst/>
        </dgm:layoutNode>
        <dgm:layoutNode name="wedge6Tx" moveWith="wedge6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69">
            <dgm:if name="Name170" func="var" arg="dir" op="equ" val="norm">
              <dgm:presOf axis="ch desOrSelf" ptType="node node" st="6 1" cnt="1 0"/>
            </dgm:if>
            <dgm:else name="Name171">
              <dgm:choose name="Name172">
                <dgm:if name="Name173" axis="ch" ptType="node" func="cnt" op="equ" val="6">
                  <dgm:presOf axis="ch desOrSelf" ptType="node node" st="1 1" cnt="1 0"/>
                </dgm:if>
                <dgm:else name="Name174">
                  <dgm:presOf axis="ch desOrSelf" ptType="node node" st="2 1" cnt="1 0"/>
                </dgm:else>
              </dgm:choose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75"/>
    </dgm:choose>
    <dgm:choose name="Name176">
      <dgm:if name="Name177" axis="ch" ptType="node" func="cnt" op="gte" val="7">
        <dgm:layoutNode name="wedge7">
          <dgm:alg type="sp"/>
          <dgm:shape xmlns:r="http://schemas.openxmlformats.org/officeDocument/2006/relationships" type="pie" r:blip="">
            <dgm:adjLst>
              <dgm:adj idx="1" val="218.5714"/>
              <dgm:adj idx="2" val="270"/>
            </dgm:adjLst>
          </dgm:shape>
          <dgm:choose name="Name178">
            <dgm:if name="Name179" func="var" arg="dir" op="equ" val="norm">
              <dgm:presOf axis="ch desOrSelf" ptType="node node" st="7 1" cnt="1 0"/>
            </dgm:if>
            <dgm:else name="Name180">
              <dgm:presOf axis="ch desOrSelf" ptType="node node" st="1 1" cnt="1 0"/>
            </dgm:else>
          </dgm:choose>
          <dgm:constrLst/>
          <dgm:ruleLst/>
        </dgm:layoutNode>
        <dgm:layoutNode name="wedge7Tx" moveWith="wedge7">
          <dgm:varLst>
            <dgm:chMax val="0"/>
            <dgm:chPref val="0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choose name="Name181">
            <dgm:if name="Name182" func="var" arg="dir" op="equ" val="norm">
              <dgm:presOf axis="ch desOrSelf" ptType="node node" st="7 1" cnt="1 0"/>
            </dgm:if>
            <dgm:else name="Name183">
              <dgm:presOf axis="ch desOrSelf" ptType="node node" st="1 1" cnt="1 0"/>
            </dgm:else>
          </dgm:choose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if>
      <dgm:else name="Name184"/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equation2">
  <dgm:title val=""/>
  <dgm:desc val=""/>
  <dgm:catLst>
    <dgm:cat type="relationship" pri="18000"/>
    <dgm:cat type="process" pri="26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func="var" arg="dir" op="equ" val="norm">
        <dgm:alg type="lin">
          <dgm:param type="linDir" val="fromL"/>
          <dgm:param type="fallback" val="2D"/>
        </dgm:alg>
      </dgm:if>
      <dgm:else name="Name3">
        <dgm:alg type="lin">
          <dgm:param type="linDir" val="fromR"/>
          <dgm:param type="fallback" val="2D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ch" ptType="node" func="cnt" op="gte" val="3">
        <dgm:constrLst>
          <dgm:constr type="h" for="des" forName="node" refType="w" fact="0.5"/>
          <dgm:constr type="w" for="ch" forName="lastNode" refType="w"/>
          <dgm:constr type="w" for="des" forName="node" refType="h" refFor="des" refForName="node"/>
          <dgm:constr type="w" for="ch" forName="sibTransLast" refType="h" refFor="des" refForName="node" fact="0.6"/>
          <dgm:constr type="h" for="des" forName="sibTrans" refType="h" refFor="des" refForName="node" op="equ" fact="0.58"/>
          <dgm:constr type="w" for="des" forName="sibTrans" refType="h" refFor="des" refForName="sibTrans" op="equ"/>
          <dgm:constr type="primFontSz" for="ch" forName="lastNode" op="equ" val="65"/>
          <dgm:constr type="primFontSz" for="des" forName="node" op="equ" val="65"/>
          <dgm:constr type="primFontSz" for="des" forName="sibTrans" val="55"/>
          <dgm:constr type="primFontSz" for="des" forName="sibTrans" refType="primFontSz" refFor="des" refForName="node" op="lte" fact="0.8"/>
          <dgm:constr type="primFontSz" for="des" forName="connectorText" refType="primFontSz" refFor="des" refForName="node" op="lte" fact="0.8"/>
          <dgm:constr type="primFontSz" for="des" forName="connectorText" refType="primFontSz" refFor="des" refForName="sibTrans" op="equ"/>
          <dgm:constr type="h" for="des" forName="spacerT" refType="h" refFor="des" refForName="sibTrans" fact="0.14"/>
          <dgm:constr type="h" for="des" forName="spacerB" refType="h" refFor="des" refForName="sibTrans" fact="0.14"/>
        </dgm:constrLst>
      </dgm:if>
      <dgm:else name="Name6">
        <dgm:constrLst>
          <dgm:constr type="h" for="des" forName="node" refType="w"/>
          <dgm:constr type="w" for="ch" forName="lastNode" refType="w"/>
          <dgm:constr type="w" for="des" forName="node" refType="h" refFor="des" refForName="node"/>
          <dgm:constr type="w" for="ch" forName="sibTransLast" refType="h" refFor="des" refForName="node" fact="0.6"/>
          <dgm:constr type="h" for="des" forName="sibTrans" refType="h" refFor="des" refForName="node" op="equ" fact="0.58"/>
          <dgm:constr type="w" for="des" forName="sibTrans" refType="h" refFor="des" refForName="sibTrans" op="equ"/>
          <dgm:constr type="primFontSz" for="des" forName="node" val="65"/>
          <dgm:constr type="primFontSz" for="ch" forName="lastNode" refType="primFontSz" refFor="des" refForName="node" op="equ"/>
          <dgm:constr type="primFontSz" for="des" forName="sibTrans" val="55"/>
          <dgm:constr type="primFontSz" for="des" forName="connectorText" refType="primFontSz" refFor="des" refForName="node" op="lte" fact="0.8"/>
          <dgm:constr type="primFontSz" for="des" forName="connectorText" refType="primFontSz" refFor="des" refForName="sibTrans" op="equ"/>
          <dgm:constr type="h" for="des" forName="spacerT" refType="h" refFor="des" refForName="sibTrans" fact="0.14"/>
          <dgm:constr type="h" for="des" forName="spacerB" refType="h" refFor="des" refForName="sibTrans" fact="0.14"/>
        </dgm:constrLst>
      </dgm:else>
    </dgm:choose>
    <dgm:ruleLst/>
    <dgm:choose name="Name7">
      <dgm:if name="Name8" axis="ch" ptType="node" func="cnt" op="gte" val="1">
        <dgm:layoutNode name="vNodes">
          <dgm:alg type="lin">
            <dgm:param type="linDir" val="fromT"/>
            <dgm:param type="fallback" val="2D"/>
          </dgm:alg>
          <dgm:shape xmlns:r="http://schemas.openxmlformats.org/officeDocument/2006/relationships" r:blip="">
            <dgm:adjLst/>
          </dgm:shape>
          <dgm:presOf/>
          <dgm:constrLst/>
          <dgm:ruleLst/>
          <dgm:forEach name="Name9" axis="ch" ptType="node">
            <dgm:choose name="Name10">
              <dgm:if name="Name11" axis="self" func="revPos" op="neq" val="1">
                <dgm:layoutNode name="node">
                  <dgm:varLst>
                    <dgm:bulletEnabled val="1"/>
                  </dgm:varLst>
                  <dgm:alg type="tx">
                    <dgm:param type="txAnchorVertCh" val="mid"/>
                  </dgm:alg>
                  <dgm:shape xmlns:r="http://schemas.openxmlformats.org/officeDocument/2006/relationships" type="ellipse" r:blip="">
                    <dgm:adjLst/>
                  </dgm:shape>
                  <dgm:presOf axis="desOrSelf" ptType="node"/>
                  <dgm:constrLst>
                    <dgm:constr type="tMarg" refType="primFontSz" fact="0.1"/>
                    <dgm:constr type="bMarg" refType="primFontSz" fact="0.1"/>
                    <dgm:constr type="lMarg" refType="primFontSz" fact="0.1"/>
                    <dgm:constr type="rMarg" refType="primFontSz" fact="0.1"/>
                  </dgm:constrLst>
                  <dgm:ruleLst>
                    <dgm:rule type="primFontSz" val="5" fact="NaN" max="NaN"/>
                  </dgm:ruleLst>
                </dgm:layoutNode>
                <dgm:choose name="Name12">
                  <dgm:if name="Name13" axis="self" ptType="node" func="revPos" op="gt" val="2">
                    <dgm:forEach name="sibTransForEach" axis="followSib" ptType="sibTrans" cnt="1">
                      <dgm:layoutNode name="spacerT">
                        <dgm:alg type="sp"/>
                        <dgm:shape xmlns:r="http://schemas.openxmlformats.org/officeDocument/2006/relationships" r:blip="">
                          <dgm:adjLst/>
                        </dgm:shape>
                        <dgm:presOf axis="self"/>
                        <dgm:constrLst/>
                        <dgm:ruleLst/>
                      </dgm:layoutNode>
                      <dgm:layoutNode name="sibTrans">
                        <dgm:alg type="tx"/>
                        <dgm:shape xmlns:r="http://schemas.openxmlformats.org/officeDocument/2006/relationships" type="mathPlus" r:blip="">
                          <dgm:adjLst/>
                        </dgm:shape>
                        <dgm:presOf axis="self"/>
                        <dgm:constrLst>
                          <dgm:constr type="h" refType="w"/>
                          <dgm:constr type="lMarg"/>
                          <dgm:constr type="rMarg"/>
                          <dgm:constr type="tMarg"/>
                          <dgm:constr type="bMarg"/>
                        </dgm:constrLst>
                        <dgm:ruleLst>
                          <dgm:rule type="primFontSz" val="5" fact="NaN" max="NaN"/>
                        </dgm:ruleLst>
                      </dgm:layoutNode>
                      <dgm:layoutNode name="spacerB">
                        <dgm:alg type="sp"/>
                        <dgm:shape xmlns:r="http://schemas.openxmlformats.org/officeDocument/2006/relationships" r:blip="">
                          <dgm:adjLst/>
                        </dgm:shape>
                        <dgm:presOf axis="self"/>
                        <dgm:constrLst/>
                        <dgm:ruleLst/>
                      </dgm:layoutNode>
                    </dgm:forEach>
                  </dgm:if>
                  <dgm:else name="Name14"/>
                </dgm:choose>
              </dgm:if>
              <dgm:else name="Name15"/>
            </dgm:choose>
          </dgm:forEach>
        </dgm:layoutNode>
        <dgm:choose name="Name16">
          <dgm:if name="Name17" axis="ch" ptType="node" func="cnt" op="gt" val="1">
            <dgm:layoutNode name="sibTransLast">
              <dgm:alg type="conn">
                <dgm:param type="begPts" val="auto"/>
                <dgm:param type="endPts" val="auto"/>
                <dgm:param type="srcNode" val="vNodes"/>
                <dgm:param type="dstNode" val="lastNode"/>
              </dgm:alg>
              <dgm:shape xmlns:r="http://schemas.openxmlformats.org/officeDocument/2006/relationships" type="conn" r:blip="">
                <dgm:adjLst/>
              </dgm:shape>
              <dgm:presOf axis="ch" ptType="sibTrans" st="-1" cnt="1"/>
              <dgm:constrLst>
                <dgm:constr type="h" refType="w" fact="0.62"/>
                <dgm:constr type="connDist"/>
                <dgm:constr type="begPad" refType="connDist" fact="0.25"/>
                <dgm:constr type="endPad" refType="connDist" fact="0.22"/>
              </dgm:constrLst>
              <dgm:ruleLst/>
              <dgm:layoutNode name="connectorText">
                <dgm:alg type="tx">
                  <dgm:param type="autoTxRot" val="grav"/>
                </dgm:alg>
                <dgm:shape xmlns:r="http://schemas.openxmlformats.org/officeDocument/2006/relationships" type="conn" r:blip="" hideGeom="1">
                  <dgm:adjLst/>
                </dgm:shape>
                <dgm:presOf axis="ch desOrSelf" ptType="sibTrans sibTrans" st="-1 1" cnt="1 0"/>
                <dgm:constrLst>
                  <dgm:constr type="lMarg"/>
                  <dgm:constr type="rMarg"/>
                  <dgm:constr type="tMarg"/>
                  <dgm:constr type="bMarg"/>
                </dgm:constrLst>
                <dgm:ruleLst>
                  <dgm:rule type="primFontSz" val="5" fact="NaN" max="NaN"/>
                </dgm:ruleLst>
              </dgm:layoutNode>
            </dgm:layoutNode>
          </dgm:if>
          <dgm:else name="Name18"/>
        </dgm:choose>
        <dgm:layoutNode name="lastNode">
          <dgm:varLst>
            <dgm:bulletEnabled val="1"/>
          </dgm:varLst>
          <dgm:alg type="tx">
            <dgm:param type="txAnchorVertCh" val="mid"/>
          </dgm:alg>
          <dgm:shape xmlns:r="http://schemas.openxmlformats.org/officeDocument/2006/relationships" type="ellipse" r:blip="">
            <dgm:adjLst/>
          </dgm:shape>
          <dgm:presOf axis="ch desOrSelf" ptType="node node" st="-1 1" cnt="1 0"/>
          <dgm:constrLst>
            <dgm:constr type="h" refType="w"/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</dgm:constrLst>
          <dgm:ruleLst>
            <dgm:rule type="primFontSz" val="5" fact="NaN" max="NaN"/>
          </dgm:ruleLst>
        </dgm:layoutNode>
      </dgm:if>
      <dgm:else name="Name19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6">
  <dgm:title val=""/>
  <dgm:desc val=""/>
  <dgm:catLst>
    <dgm:cat type="3D" pri="11600"/>
  </dgm:catLst>
  <dgm:scene3d>
    <a:camera prst="perspectiveRelaxedModerately" zoom="92000"/>
    <a:lightRig rig="balanced" dir="t">
      <a:rot lat="0" lon="0" rev="12700000"/>
    </a:lightRig>
  </dgm:scene3d>
  <dgm:styleLbl name="node0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008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5400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54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25400" prstMaterial="plastic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75000" prstMaterial="plastic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-25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2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3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parChTrans1D4">
    <dgm:scene3d>
      <a:camera prst="orthographicFront"/>
      <a:lightRig rig="threePt" dir="t"/>
    </dgm:scene3d>
    <dgm:sp3d z="-25400" prstMaterial="plastic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fgAcc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0080" prstMaterial="plastic">
      <a:bevelT w="25400" h="25400"/>
      <a:bevelB w="25400" h="25400"/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152400" prstMaterial="plastic">
      <a:bevelT w="25400" h="25400"/>
      <a:bevelB w="25400" h="25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 z="-10400" extrusionH="12700" prstMaterial="plastic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0080" prstMaterial="plastic">
      <a:bevelT w="50800" h="50800"/>
      <a:bevelB w="50800" h="508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1">
  <dgm:title val=""/>
  <dgm:desc val=""/>
  <dgm:catLst>
    <dgm:cat type="3D" pri="111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flat" dir="t"/>
    </dgm:scene3d>
    <dgm:sp3d z="1270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alignImgPlace1">
    <dgm:scene3d>
      <a:camera prst="orthographicFront"/>
      <a:lightRig rig="flat" dir="t"/>
    </dgm:scene3d>
    <dgm:sp3d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bgImgPlace1">
    <dgm:scene3d>
      <a:camera prst="orthographicFront"/>
      <a:lightRig rig="flat" dir="t"/>
    </dgm:scene3d>
    <dgm:sp3d z="-190500" prstMaterial="plastic">
      <a:bevelT w="88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/>
    </dgm:style>
  </dgm:styleLbl>
  <dgm:styleLbl name="sibTrans2D1">
    <dgm:scene3d>
      <a:camera prst="orthographicFront"/>
      <a:lightRig rig="flat" dir="t"/>
    </dgm:scene3d>
    <dgm:sp3d z="-80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flat" dir="t"/>
    </dgm:scene3d>
    <dgm:sp3d z="1270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flat" dir="t"/>
    </dgm:scene3d>
    <dgm:sp3d z="-190500" prstMaterial="plastic">
      <a:bevelT w="50800" h="50800"/>
      <a:bevelB w="25400" h="25400" prst="angle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fla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flat" dir="t"/>
    </dgm:scene3d>
    <dgm:sp3d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flat" dir="t"/>
    </dgm:scene3d>
    <dgm:sp3d z="-10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flat" dir="t"/>
    </dgm:scene3d>
    <dgm:sp3d z="-60000" prstMaterial="plastic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flat" dir="t"/>
    </dgm:scene3d>
    <dgm:sp3d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FollowNode1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flat" dir="t"/>
    </dgm:scene3d>
    <dgm:sp3d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flat" dir="t"/>
    </dgm:scene3d>
    <dgm:sp3d z="190500" extrusionH="12700" prstMaterial="plastic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flat" dir="t"/>
    </dgm:scene3d>
    <dgm:sp3d z="-190500" extrusionH="12700" prstMaterial="plastic">
      <a:bevelT w="50800" h="508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flat" dir="t"/>
    </dgm:scene3d>
    <dgm:sp3d z="-190500" extrusionH="127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z="190500" prstMaterial="plastic">
      <a:bevelT w="120900" h="88900"/>
      <a:bevelB w="88900" h="31750" prst="angle"/>
    </dgm:sp3d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chart" Target="../charts/chart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image" Target="../media/image2.png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249554</xdr:colOff>
      <xdr:row>0</xdr:row>
      <xdr:rowOff>137160</xdr:rowOff>
    </xdr:from>
    <xdr:to>
      <xdr:col>13</xdr:col>
      <xdr:colOff>53340</xdr:colOff>
      <xdr:row>9</xdr:row>
      <xdr:rowOff>121920</xdr:rowOff>
    </xdr:to>
    <xdr:graphicFrame macro="">
      <xdr:nvGraphicFramePr>
        <xdr:cNvPr id="2" name="資料庫圖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12</xdr:col>
      <xdr:colOff>601980</xdr:colOff>
      <xdr:row>0</xdr:row>
      <xdr:rowOff>99060</xdr:rowOff>
    </xdr:from>
    <xdr:to>
      <xdr:col>19</xdr:col>
      <xdr:colOff>60960</xdr:colOff>
      <xdr:row>9</xdr:row>
      <xdr:rowOff>129540</xdr:rowOff>
    </xdr:to>
    <xdr:graphicFrame macro="">
      <xdr:nvGraphicFramePr>
        <xdr:cNvPr id="4" name="資料庫圖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 editAs="oneCell">
    <xdr:from>
      <xdr:col>10</xdr:col>
      <xdr:colOff>411480</xdr:colOff>
      <xdr:row>9</xdr:row>
      <xdr:rowOff>198120</xdr:rowOff>
    </xdr:from>
    <xdr:to>
      <xdr:col>14</xdr:col>
      <xdr:colOff>236417</xdr:colOff>
      <xdr:row>15</xdr:row>
      <xdr:rowOff>122020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13020" y="2065020"/>
          <a:ext cx="2270957" cy="1158340"/>
        </a:xfrm>
        <a:prstGeom prst="rect">
          <a:avLst/>
        </a:prstGeom>
      </xdr:spPr>
    </xdr:pic>
    <xdr:clientData/>
  </xdr:twoCellAnchor>
  <xdr:twoCellAnchor>
    <xdr:from>
      <xdr:col>9</xdr:col>
      <xdr:colOff>434340</xdr:colOff>
      <xdr:row>17</xdr:row>
      <xdr:rowOff>30480</xdr:rowOff>
    </xdr:from>
    <xdr:to>
      <xdr:col>17</xdr:col>
      <xdr:colOff>175260</xdr:colOff>
      <xdr:row>28</xdr:row>
      <xdr:rowOff>118110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525780</xdr:colOff>
      <xdr:row>13</xdr:row>
      <xdr:rowOff>129540</xdr:rowOff>
    </xdr:from>
    <xdr:to>
      <xdr:col>15</xdr:col>
      <xdr:colOff>533400</xdr:colOff>
      <xdr:row>15</xdr:row>
      <xdr:rowOff>274320</xdr:rowOff>
    </xdr:to>
    <xdr:sp macro="" textlink="">
      <xdr:nvSpPr>
        <xdr:cNvPr id="5" name="笑臉 4"/>
        <xdr:cNvSpPr/>
      </xdr:nvSpPr>
      <xdr:spPr>
        <a:xfrm>
          <a:off x="7673340" y="2834640"/>
          <a:ext cx="624840" cy="541020"/>
        </a:xfrm>
        <a:prstGeom prst="smileyFac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16</xdr:col>
      <xdr:colOff>30480</xdr:colOff>
      <xdr:row>13</xdr:row>
      <xdr:rowOff>182880</xdr:rowOff>
    </xdr:from>
    <xdr:to>
      <xdr:col>16</xdr:col>
      <xdr:colOff>548640</xdr:colOff>
      <xdr:row>15</xdr:row>
      <xdr:rowOff>205740</xdr:rowOff>
    </xdr:to>
    <xdr:sp macro="" textlink="">
      <xdr:nvSpPr>
        <xdr:cNvPr id="6" name="太陽 5"/>
        <xdr:cNvSpPr/>
      </xdr:nvSpPr>
      <xdr:spPr>
        <a:xfrm>
          <a:off x="8412480" y="2887980"/>
          <a:ext cx="518160" cy="419100"/>
        </a:xfrm>
        <a:prstGeom prst="su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354104</xdr:colOff>
      <xdr:row>7</xdr:row>
      <xdr:rowOff>129540</xdr:rowOff>
    </xdr:from>
    <xdr:to>
      <xdr:col>11</xdr:col>
      <xdr:colOff>304799</xdr:colOff>
      <xdr:row>23</xdr:row>
      <xdr:rowOff>53340</xdr:rowOff>
    </xdr:to>
    <xdr:pic>
      <xdr:nvPicPr>
        <xdr:cNvPr id="2" name="圖片 1" descr="C:\Users\MORGAN\AppData\Local\Temp\SNAGHTML82f1e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8684" y="1516380"/>
          <a:ext cx="2389095" cy="2758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表格1" displayName="表格1" ref="B4:J12" totalsRowShown="0" headerRowDxfId="21" dataDxfId="20">
  <tableColumns count="9">
    <tableColumn id="1" name="姓名" dataDxfId="19"/>
    <tableColumn id="2" name="國文" dataDxfId="18"/>
    <tableColumn id="3" name="數學" dataDxfId="17"/>
    <tableColumn id="4" name="英文" dataDxfId="16"/>
    <tableColumn id="5" name="理化" dataDxfId="15"/>
    <tableColumn id="6" name="歷史" dataDxfId="14"/>
    <tableColumn id="7" name="地理" dataDxfId="13"/>
    <tableColumn id="8" name="總分" dataDxfId="12">
      <calculatedColumnFormula>SUM(C5:H5)</calculatedColumnFormula>
    </tableColumn>
    <tableColumn id="9" name="平均" dataDxfId="11">
      <calculatedColumnFormula>AVERAGE(C5:H5)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表格1_3" displayName="表格1_3" ref="D8:L20" totalsRowShown="0" headerRowDxfId="10" dataDxfId="9">
  <tableColumns count="9">
    <tableColumn id="1" name="姓名" dataDxfId="8"/>
    <tableColumn id="2" name="國文" dataDxfId="7"/>
    <tableColumn id="3" name="數學" dataDxfId="6"/>
    <tableColumn id="4" name="英文" dataDxfId="5"/>
    <tableColumn id="5" name="理化" dataDxfId="4"/>
    <tableColumn id="6" name="歷史" dataDxfId="3"/>
    <tableColumn id="7" name="地理" dataDxfId="2"/>
    <tableColumn id="8" name="總分" dataDxfId="1">
      <calculatedColumnFormula>SUM(E9:J9)</calculatedColumnFormula>
    </tableColumn>
    <tableColumn id="9" name="平均" dataDxfId="0">
      <calculatedColumnFormula>AVERAGE(E9:J9)</calculatedColumnFormula>
    </tableColumn>
  </tableColumns>
  <tableStyleInfo name="TableStyleLight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行雲流水">
  <a:themeElements>
    <a:clrScheme name="行雲流水">
      <a:dk1>
        <a:sysClr val="windowText" lastClr="000000"/>
      </a:dk1>
      <a:lt1>
        <a:sysClr val="window" lastClr="FFFFFF"/>
      </a:lt1>
      <a:dk2>
        <a:srgbClr val="411401"/>
      </a:dk2>
      <a:lt2>
        <a:srgbClr val="FFE6E6"/>
      </a:lt2>
      <a:accent1>
        <a:srgbClr val="A24A48"/>
      </a:accent1>
      <a:accent2>
        <a:srgbClr val="B2935C"/>
      </a:accent2>
      <a:accent3>
        <a:srgbClr val="6A9A9A"/>
      </a:accent3>
      <a:accent4>
        <a:srgbClr val="B2B787"/>
      </a:accent4>
      <a:accent5>
        <a:srgbClr val="91644B"/>
      </a:accent5>
      <a:accent6>
        <a:srgbClr val="654A76"/>
      </a:accent6>
      <a:hlink>
        <a:srgbClr val="00A800"/>
      </a:hlink>
      <a:folHlink>
        <a:srgbClr val="FF00FF"/>
      </a:folHlink>
    </a:clrScheme>
    <a:fontScheme name="行雲流水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华文行楷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明朝"/>
        <a:font script="Hang" typeface="HY견명조"/>
        <a:font script="Hans" typeface="华文行楷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行雲流水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  <a:satMod val="130000"/>
              </a:schemeClr>
            </a:gs>
            <a:gs pos="50000">
              <a:schemeClr val="phClr">
                <a:tint val="45000"/>
                <a:satMod val="220000"/>
              </a:schemeClr>
            </a:gs>
            <a:gs pos="100000">
              <a:schemeClr val="phClr">
                <a:tint val="90000"/>
                <a:satMod val="13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100000"/>
                <a:shade val="90000"/>
                <a:hueMod val="100000"/>
                <a:satMod val="200000"/>
              </a:schemeClr>
            </a:gs>
            <a:gs pos="50000">
              <a:schemeClr val="phClr">
                <a:tint val="100000"/>
                <a:shade val="60000"/>
                <a:hueMod val="100000"/>
                <a:satMod val="180000"/>
              </a:schemeClr>
            </a:gs>
            <a:gs pos="100000">
              <a:schemeClr val="phClr">
                <a:tint val="100000"/>
                <a:shade val="90000"/>
                <a:hueMod val="100000"/>
                <a:satMod val="200000"/>
              </a:schemeClr>
            </a:gs>
          </a:gsLst>
          <a:lin ang="540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glow rad="50600">
              <a:schemeClr val="phClr">
                <a:alpha val="40000"/>
              </a:schemeClr>
            </a:glow>
          </a:effectLst>
        </a:effectStyle>
        <a:effectStyle>
          <a:effectLst>
            <a:glow rad="101600">
              <a:schemeClr val="phClr">
                <a:alpha val="60000"/>
              </a:schemeClr>
            </a:glow>
          </a:effectLst>
          <a:scene3d>
            <a:camera prst="isometricLeftDown" fov="0">
              <a:rot lat="0" lon="0" rev="0"/>
            </a:camera>
            <a:lightRig rig="harsh" dir="tl">
              <a:rot lat="0" lon="0" rev="14280000"/>
            </a:lightRig>
          </a:scene3d>
          <a:sp3d prstMaterial="flat">
            <a:bevelT w="38100" h="50800" prst="softRound"/>
          </a:sp3d>
        </a:effectStyle>
        <a:effectStyle>
          <a:effectLst>
            <a:glow>
              <a:schemeClr val="phClr"/>
            </a:glow>
          </a:effectLst>
          <a:scene3d>
            <a:camera prst="isometricLeftDown">
              <a:rot lat="0" lon="0" rev="0"/>
            </a:camera>
            <a:lightRig rig="harsh" dir="tl">
              <a:rot lat="0" lon="0" rev="14280000"/>
            </a:lightRig>
          </a:scene3d>
          <a:sp3d extrusionH="63500" contourW="38100" prstMaterial="flat">
            <a:bevelT w="50800" h="63500" prst="softRound"/>
            <a:contourClr>
              <a:schemeClr val="phClr">
                <a:tint val="5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hueMod val="100000"/>
                <a:satMod val="300000"/>
              </a:schemeClr>
            </a:gs>
            <a:gs pos="72000">
              <a:schemeClr val="phClr">
                <a:tint val="100000"/>
                <a:shade val="100000"/>
                <a:hueMod val="100000"/>
                <a:satMod val="100000"/>
              </a:schemeClr>
            </a:gs>
            <a:gs pos="81000">
              <a:schemeClr val="phClr">
                <a:tint val="98000"/>
                <a:shade val="100000"/>
                <a:hueMod val="100000"/>
                <a:satMod val="150000"/>
              </a:schemeClr>
            </a:gs>
            <a:gs pos="100000">
              <a:schemeClr val="phClr">
                <a:tint val="100000"/>
                <a:shade val="100000"/>
                <a:hueMod val="100000"/>
                <a:satMod val="200000"/>
              </a:schemeClr>
            </a:gs>
          </a:gsLst>
          <a:lin ang="16200000" scaled="1"/>
        </a:gradFill>
        <a:blipFill>
          <a:blip xmlns:r="http://schemas.openxmlformats.org/officeDocument/2006/relationships" r:embed="rId1">
            <a:duotone>
              <a:schemeClr val="phClr">
                <a:tint val="100000"/>
                <a:shade val="39000"/>
                <a:hueMod val="100000"/>
                <a:satMod val="150000"/>
              </a:schemeClr>
              <a:schemeClr val="phClr">
                <a:tint val="90000"/>
                <a:shade val="100000"/>
                <a:hueMod val="100000"/>
                <a:satMod val="120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4.jpe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showGridLines="0" tabSelected="1" zoomScaleNormal="100" workbookViewId="0">
      <selection activeCell="I24" sqref="I24"/>
    </sheetView>
  </sheetViews>
  <sheetFormatPr defaultColWidth="9" defaultRowHeight="15.6"/>
  <cols>
    <col min="1" max="1" width="3.109375" style="2" customWidth="1"/>
    <col min="2" max="2" width="8.6640625" style="2" customWidth="1"/>
    <col min="3" max="4" width="6.77734375" style="2" customWidth="1"/>
    <col min="5" max="5" width="8.33203125" style="2" customWidth="1"/>
    <col min="6" max="9" width="6.77734375" style="2" customWidth="1"/>
    <col min="10" max="10" width="7.77734375" style="2" customWidth="1"/>
    <col min="11" max="11" width="8.6640625" style="2" customWidth="1"/>
    <col min="12" max="16384" width="9" style="2"/>
  </cols>
  <sheetData>
    <row r="2" spans="2:16" ht="21" customHeight="1">
      <c r="B2" s="51" t="s">
        <v>58</v>
      </c>
      <c r="C2" s="1"/>
      <c r="D2" s="1"/>
      <c r="E2" s="1"/>
      <c r="F2" s="1"/>
      <c r="G2" s="1"/>
      <c r="H2" s="1"/>
      <c r="I2" s="1"/>
      <c r="J2" s="1"/>
      <c r="K2" s="1"/>
      <c r="L2" s="52" t="s">
        <v>59</v>
      </c>
    </row>
    <row r="3" spans="2:16" ht="11.25" customHeight="1"/>
    <row r="4" spans="2:16">
      <c r="B4" s="3" t="s">
        <v>2</v>
      </c>
      <c r="C4" s="4" t="s">
        <v>19</v>
      </c>
      <c r="D4" s="4" t="s">
        <v>14</v>
      </c>
      <c r="E4" s="4" t="s">
        <v>18</v>
      </c>
      <c r="F4" s="4" t="s">
        <v>15</v>
      </c>
      <c r="G4" s="4" t="s">
        <v>16</v>
      </c>
      <c r="H4" s="4" t="s">
        <v>17</v>
      </c>
      <c r="I4" s="4" t="s">
        <v>21</v>
      </c>
      <c r="J4" s="5" t="s">
        <v>20</v>
      </c>
      <c r="K4" s="5"/>
    </row>
    <row r="5" spans="2:16" ht="16.8">
      <c r="B5" s="6" t="s">
        <v>3</v>
      </c>
      <c r="C5" s="9">
        <v>64</v>
      </c>
      <c r="D5" s="9">
        <v>80</v>
      </c>
      <c r="E5" s="9">
        <v>40</v>
      </c>
      <c r="F5" s="9">
        <v>20</v>
      </c>
      <c r="G5" s="9">
        <v>40</v>
      </c>
      <c r="H5" s="9">
        <v>88</v>
      </c>
      <c r="I5" s="9">
        <f>SUM(C5:H5)</f>
        <v>332</v>
      </c>
      <c r="J5" s="10">
        <f>AVERAGE(C5:H5)</f>
        <v>55.333333333333336</v>
      </c>
    </row>
    <row r="6" spans="2:16" ht="16.8">
      <c r="B6" s="6" t="s">
        <v>1</v>
      </c>
      <c r="C6" s="9">
        <v>91</v>
      </c>
      <c r="D6" s="9">
        <v>90</v>
      </c>
      <c r="E6" s="9">
        <v>70</v>
      </c>
      <c r="F6" s="9">
        <v>60</v>
      </c>
      <c r="G6" s="9">
        <v>60</v>
      </c>
      <c r="H6" s="9">
        <v>100</v>
      </c>
      <c r="I6" s="9">
        <f t="shared" ref="I6:I12" si="0">SUM(C6:H6)</f>
        <v>471</v>
      </c>
      <c r="J6" s="10">
        <f t="shared" ref="J6:J12" si="1">AVERAGE(C6:H6)</f>
        <v>78.5</v>
      </c>
    </row>
    <row r="7" spans="2:16" ht="16.8">
      <c r="B7" s="6" t="s">
        <v>4</v>
      </c>
      <c r="C7" s="9">
        <v>32</v>
      </c>
      <c r="D7" s="9">
        <v>30</v>
      </c>
      <c r="E7" s="9">
        <v>20</v>
      </c>
      <c r="F7" s="9">
        <v>5</v>
      </c>
      <c r="G7" s="9">
        <v>67</v>
      </c>
      <c r="H7" s="9">
        <v>79</v>
      </c>
      <c r="I7" s="9">
        <f t="shared" si="0"/>
        <v>233</v>
      </c>
      <c r="J7" s="10">
        <f t="shared" si="1"/>
        <v>38.833333333333336</v>
      </c>
    </row>
    <row r="8" spans="2:16" ht="16.8">
      <c r="B8" s="6" t="s">
        <v>5</v>
      </c>
      <c r="C8" s="9">
        <v>56</v>
      </c>
      <c r="D8" s="9">
        <v>60</v>
      </c>
      <c r="E8" s="9">
        <v>30</v>
      </c>
      <c r="F8" s="9">
        <v>15</v>
      </c>
      <c r="G8" s="9">
        <v>60</v>
      </c>
      <c r="H8" s="9">
        <v>92</v>
      </c>
      <c r="I8" s="9">
        <f t="shared" si="0"/>
        <v>313</v>
      </c>
      <c r="J8" s="10">
        <f t="shared" si="1"/>
        <v>52.166666666666664</v>
      </c>
    </row>
    <row r="9" spans="2:16" ht="16.8">
      <c r="B9" s="6" t="s">
        <v>6</v>
      </c>
      <c r="C9" s="9">
        <v>69</v>
      </c>
      <c r="D9" s="9">
        <v>80</v>
      </c>
      <c r="E9" s="9">
        <v>40</v>
      </c>
      <c r="F9" s="9">
        <v>35</v>
      </c>
      <c r="G9" s="9">
        <v>60</v>
      </c>
      <c r="H9" s="9">
        <v>64</v>
      </c>
      <c r="I9" s="9">
        <f t="shared" si="0"/>
        <v>348</v>
      </c>
      <c r="J9" s="10">
        <f t="shared" si="1"/>
        <v>58</v>
      </c>
    </row>
    <row r="10" spans="2:16" ht="16.8">
      <c r="B10" s="6" t="s">
        <v>7</v>
      </c>
      <c r="C10" s="9">
        <v>63</v>
      </c>
      <c r="D10" s="9">
        <v>50</v>
      </c>
      <c r="E10" s="9">
        <v>60</v>
      </c>
      <c r="F10" s="9">
        <v>25</v>
      </c>
      <c r="G10" s="9">
        <v>70</v>
      </c>
      <c r="H10" s="9">
        <v>84</v>
      </c>
      <c r="I10" s="9">
        <f t="shared" si="0"/>
        <v>352</v>
      </c>
      <c r="J10" s="10">
        <f t="shared" si="1"/>
        <v>58.666666666666664</v>
      </c>
    </row>
    <row r="11" spans="2:16" ht="16.8">
      <c r="B11" s="6" t="s">
        <v>8</v>
      </c>
      <c r="C11" s="9">
        <v>82</v>
      </c>
      <c r="D11" s="9">
        <v>80</v>
      </c>
      <c r="E11" s="9">
        <v>76</v>
      </c>
      <c r="F11" s="9">
        <v>84</v>
      </c>
      <c r="G11" s="9">
        <v>88</v>
      </c>
      <c r="H11" s="9">
        <v>100</v>
      </c>
      <c r="I11" s="9">
        <f t="shared" si="0"/>
        <v>510</v>
      </c>
      <c r="J11" s="10">
        <f t="shared" si="1"/>
        <v>85</v>
      </c>
    </row>
    <row r="12" spans="2:16" ht="16.8">
      <c r="B12" s="6" t="s">
        <v>9</v>
      </c>
      <c r="C12" s="9">
        <v>91</v>
      </c>
      <c r="D12" s="9">
        <v>80</v>
      </c>
      <c r="E12" s="9">
        <v>90</v>
      </c>
      <c r="F12" s="9">
        <v>85</v>
      </c>
      <c r="G12" s="9">
        <v>70</v>
      </c>
      <c r="H12" s="9">
        <v>100</v>
      </c>
      <c r="I12" s="9">
        <f t="shared" si="0"/>
        <v>516</v>
      </c>
      <c r="J12" s="10">
        <f t="shared" si="1"/>
        <v>86</v>
      </c>
    </row>
    <row r="13" spans="2:16">
      <c r="B13" s="6"/>
      <c r="C13" s="7"/>
      <c r="D13" s="7"/>
      <c r="E13" s="7"/>
      <c r="F13" s="7"/>
      <c r="G13" s="7"/>
      <c r="H13" s="7"/>
      <c r="I13" s="7"/>
      <c r="J13" s="8"/>
      <c r="P13" s="52" t="s">
        <v>61</v>
      </c>
    </row>
    <row r="14" spans="2:16">
      <c r="B14" s="6"/>
      <c r="C14" s="7"/>
      <c r="D14" s="7"/>
      <c r="E14" s="7"/>
      <c r="F14" s="7"/>
      <c r="G14" s="7"/>
      <c r="H14" s="7"/>
      <c r="I14" s="7"/>
      <c r="J14" s="8"/>
    </row>
    <row r="15" spans="2:16">
      <c r="H15" s="8"/>
    </row>
    <row r="16" spans="2:16" ht="30.6" customHeight="1">
      <c r="B16" s="6" t="s">
        <v>57</v>
      </c>
      <c r="H16" s="8"/>
    </row>
    <row r="17" spans="2:11">
      <c r="B17" s="49" t="s">
        <v>47</v>
      </c>
      <c r="C17" s="50" t="s">
        <v>48</v>
      </c>
      <c r="D17" s="50" t="s">
        <v>49</v>
      </c>
      <c r="E17" s="50" t="s">
        <v>50</v>
      </c>
      <c r="F17" s="50" t="s">
        <v>51</v>
      </c>
      <c r="G17" s="50" t="s">
        <v>52</v>
      </c>
      <c r="H17" s="8"/>
      <c r="K17" s="52" t="s">
        <v>60</v>
      </c>
    </row>
    <row r="18" spans="2:11">
      <c r="B18" s="49" t="s">
        <v>53</v>
      </c>
      <c r="C18" s="50">
        <v>64</v>
      </c>
      <c r="D18" s="50">
        <v>80</v>
      </c>
      <c r="E18" s="50">
        <v>40</v>
      </c>
      <c r="F18" s="50">
        <v>88</v>
      </c>
      <c r="G18" s="50">
        <v>332</v>
      </c>
      <c r="H18" s="8"/>
    </row>
    <row r="19" spans="2:11">
      <c r="B19" s="49" t="s">
        <v>1</v>
      </c>
      <c r="C19" s="50">
        <v>91</v>
      </c>
      <c r="D19" s="50">
        <v>90</v>
      </c>
      <c r="E19" s="50">
        <v>70</v>
      </c>
      <c r="F19" s="50">
        <v>100</v>
      </c>
      <c r="G19" s="50">
        <v>471</v>
      </c>
      <c r="H19" s="8"/>
    </row>
    <row r="20" spans="2:11">
      <c r="B20" s="49" t="s">
        <v>54</v>
      </c>
      <c r="C20" s="50">
        <v>32</v>
      </c>
      <c r="D20" s="50">
        <v>30</v>
      </c>
      <c r="E20" s="50">
        <v>20</v>
      </c>
      <c r="F20" s="50">
        <v>79</v>
      </c>
      <c r="G20" s="50">
        <v>233</v>
      </c>
      <c r="H20" s="8"/>
    </row>
    <row r="21" spans="2:11">
      <c r="B21" s="49" t="s">
        <v>55</v>
      </c>
      <c r="C21" s="50">
        <v>56</v>
      </c>
      <c r="D21" s="50">
        <v>60</v>
      </c>
      <c r="E21" s="50">
        <v>30</v>
      </c>
      <c r="F21" s="50">
        <v>92</v>
      </c>
      <c r="G21" s="50">
        <v>313</v>
      </c>
      <c r="H21" s="7"/>
      <c r="I21" s="7"/>
      <c r="J21" s="8"/>
    </row>
    <row r="22" spans="2:11">
      <c r="B22" s="49" t="s">
        <v>56</v>
      </c>
      <c r="C22" s="50">
        <v>69</v>
      </c>
      <c r="D22" s="50">
        <v>80</v>
      </c>
      <c r="E22" s="50">
        <v>40</v>
      </c>
      <c r="F22" s="50">
        <v>64</v>
      </c>
      <c r="G22" s="50">
        <v>348</v>
      </c>
      <c r="H22" s="7"/>
      <c r="I22" s="7"/>
      <c r="J22" s="8"/>
    </row>
    <row r="23" spans="2:11">
      <c r="B23" s="6"/>
      <c r="C23" s="7"/>
      <c r="D23" s="7"/>
      <c r="E23" s="7"/>
      <c r="F23" s="7"/>
      <c r="G23" s="7"/>
      <c r="H23" s="7"/>
      <c r="I23" s="7"/>
      <c r="J23" s="8"/>
    </row>
    <row r="24" spans="2:11">
      <c r="B24" s="6"/>
      <c r="C24" s="7"/>
      <c r="D24" s="7"/>
      <c r="E24" s="7"/>
      <c r="F24" s="7"/>
      <c r="G24" s="7"/>
      <c r="H24" s="7"/>
      <c r="I24" s="7"/>
      <c r="J24" s="8"/>
    </row>
    <row r="25" spans="2:11">
      <c r="B25" s="6"/>
      <c r="C25" s="7"/>
      <c r="D25" s="7"/>
      <c r="E25" s="7"/>
      <c r="F25" s="7"/>
      <c r="G25" s="7"/>
      <c r="H25" s="7"/>
      <c r="I25" s="7"/>
      <c r="J25" s="8"/>
    </row>
    <row r="26" spans="2:11">
      <c r="B26" s="6"/>
      <c r="C26" s="7"/>
      <c r="D26" s="7"/>
      <c r="E26" s="7"/>
      <c r="F26" s="7"/>
      <c r="G26" s="7"/>
      <c r="H26" s="7"/>
      <c r="I26" s="7"/>
      <c r="J26" s="8"/>
    </row>
    <row r="27" spans="2:11">
      <c r="B27" s="6"/>
      <c r="C27" s="7"/>
      <c r="D27" s="7"/>
      <c r="E27" s="7"/>
      <c r="F27" s="7"/>
      <c r="G27" s="7"/>
      <c r="H27" s="7"/>
      <c r="I27" s="7"/>
      <c r="J27" s="8"/>
    </row>
    <row r="28" spans="2:11">
      <c r="B28" s="6"/>
      <c r="C28" s="7"/>
      <c r="D28" s="7"/>
      <c r="E28" s="7"/>
      <c r="F28" s="7"/>
      <c r="G28" s="7"/>
      <c r="H28" s="7"/>
      <c r="I28" s="7"/>
      <c r="J28" s="8"/>
    </row>
  </sheetData>
  <phoneticPr fontId="1" type="noConversion"/>
  <conditionalFormatting sqref="G18:G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720" verticalDpi="720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8"/>
  <sheetViews>
    <sheetView showGridLines="0" topLeftCell="A79" zoomScaleNormal="100" workbookViewId="0">
      <selection activeCell="G90" sqref="G90"/>
    </sheetView>
  </sheetViews>
  <sheetFormatPr defaultRowHeight="13.8"/>
  <cols>
    <col min="1" max="1" width="10.88671875" style="27" customWidth="1"/>
    <col min="2" max="2" width="15.109375" style="27" customWidth="1"/>
    <col min="3" max="3" width="13.77734375" style="27" bestFit="1" customWidth="1"/>
    <col min="4" max="4" width="12.44140625" style="27" bestFit="1" customWidth="1"/>
    <col min="5" max="5" width="13.33203125" style="27" customWidth="1"/>
    <col min="6" max="6" width="13.77734375" style="27" bestFit="1" customWidth="1"/>
    <col min="7" max="7" width="10.5546875" style="27" customWidth="1"/>
    <col min="8" max="16384" width="8.88671875" style="27"/>
  </cols>
  <sheetData>
    <row r="1" spans="1:11" ht="21" customHeight="1">
      <c r="A1" s="22" t="s">
        <v>29</v>
      </c>
      <c r="B1" s="23">
        <v>35</v>
      </c>
      <c r="C1" s="22" t="s">
        <v>30</v>
      </c>
      <c r="D1" s="23">
        <f>B3*(1-B4)</f>
        <v>1539999.9999999998</v>
      </c>
      <c r="E1" s="24" t="s">
        <v>31</v>
      </c>
      <c r="F1" s="25">
        <f>PMT(D3/12,D4*12,-D2)</f>
        <v>31896.990391545936</v>
      </c>
      <c r="G1" s="26"/>
    </row>
    <row r="2" spans="1:11" ht="15">
      <c r="A2" s="22" t="s">
        <v>32</v>
      </c>
      <c r="B2" s="23">
        <v>220000</v>
      </c>
      <c r="C2" s="22" t="s">
        <v>33</v>
      </c>
      <c r="D2" s="23">
        <f>B3*B4</f>
        <v>6160000</v>
      </c>
      <c r="E2" s="23"/>
      <c r="F2" s="23"/>
      <c r="G2" s="26"/>
      <c r="J2" s="47" t="s">
        <v>40</v>
      </c>
      <c r="K2" s="46" t="s">
        <v>38</v>
      </c>
    </row>
    <row r="3" spans="1:11" ht="15">
      <c r="A3" s="22" t="s">
        <v>34</v>
      </c>
      <c r="B3" s="23">
        <f>B1*B2</f>
        <v>7700000</v>
      </c>
      <c r="C3" s="22" t="s">
        <v>35</v>
      </c>
      <c r="D3" s="28">
        <v>2.2499999999999999E-2</v>
      </c>
      <c r="E3" s="23"/>
      <c r="F3" s="23"/>
      <c r="G3" s="26"/>
      <c r="J3" s="47" t="s">
        <v>40</v>
      </c>
      <c r="K3" s="46" t="s">
        <v>39</v>
      </c>
    </row>
    <row r="4" spans="1:11" ht="15">
      <c r="A4" s="22" t="s">
        <v>36</v>
      </c>
      <c r="B4" s="29">
        <v>0.8</v>
      </c>
      <c r="C4" s="22" t="s">
        <v>37</v>
      </c>
      <c r="D4" s="23">
        <v>20</v>
      </c>
      <c r="E4" s="23"/>
      <c r="F4" s="23"/>
      <c r="G4" s="26"/>
    </row>
    <row r="5" spans="1:11" ht="14.4" thickBot="1"/>
    <row r="6" spans="1:11" ht="15">
      <c r="A6" s="30" t="s">
        <v>22</v>
      </c>
      <c r="B6" s="31" t="s">
        <v>23</v>
      </c>
      <c r="C6" s="32" t="s">
        <v>24</v>
      </c>
      <c r="D6" s="32" t="s">
        <v>25</v>
      </c>
      <c r="E6" s="32" t="s">
        <v>26</v>
      </c>
      <c r="F6" s="32" t="s">
        <v>27</v>
      </c>
      <c r="G6" s="32" t="s">
        <v>28</v>
      </c>
    </row>
    <row r="7" spans="1:11">
      <c r="A7" s="33">
        <v>1</v>
      </c>
      <c r="B7" s="34">
        <v>34700</v>
      </c>
      <c r="C7" s="35">
        <f>D2-D7</f>
        <v>6139653.0096084541</v>
      </c>
      <c r="D7" s="35">
        <f>F1-E7</f>
        <v>20346.990391545936</v>
      </c>
      <c r="E7" s="35">
        <f>D2*D3/12</f>
        <v>11550</v>
      </c>
      <c r="F7" s="35">
        <f>D7</f>
        <v>20346.990391545936</v>
      </c>
      <c r="G7" s="35">
        <f>E7</f>
        <v>11550</v>
      </c>
    </row>
    <row r="8" spans="1:11">
      <c r="A8" s="36">
        <v>2</v>
      </c>
      <c r="B8" s="37">
        <v>34731</v>
      </c>
      <c r="C8" s="38">
        <f t="shared" ref="C8:C71" si="0">C7-D8</f>
        <v>6119267.8686099239</v>
      </c>
      <c r="D8" s="38">
        <f t="shared" ref="D8:D71" si="1">$F$1-E8</f>
        <v>20385.140998530085</v>
      </c>
      <c r="E8" s="38">
        <f t="shared" ref="E8:E71" si="2">C7*$D$3/12</f>
        <v>11511.849393015851</v>
      </c>
      <c r="F8" s="38">
        <f t="shared" ref="F8:G23" si="3">F7+D8</f>
        <v>40732.131390076021</v>
      </c>
      <c r="G8" s="38">
        <f t="shared" si="3"/>
        <v>23061.849393015851</v>
      </c>
    </row>
    <row r="9" spans="1:11">
      <c r="A9" s="36">
        <v>3</v>
      </c>
      <c r="B9" s="37">
        <v>34759</v>
      </c>
      <c r="C9" s="38">
        <f t="shared" si="0"/>
        <v>6098844.5054720212</v>
      </c>
      <c r="D9" s="38">
        <f t="shared" si="1"/>
        <v>20423.363137902328</v>
      </c>
      <c r="E9" s="38">
        <f t="shared" si="2"/>
        <v>11473.627253643606</v>
      </c>
      <c r="F9" s="38">
        <f t="shared" si="3"/>
        <v>61155.49452797835</v>
      </c>
      <c r="G9" s="38">
        <f t="shared" si="3"/>
        <v>34535.476646659459</v>
      </c>
    </row>
    <row r="10" spans="1:11">
      <c r="A10" s="36">
        <v>4</v>
      </c>
      <c r="B10" s="37">
        <v>34790</v>
      </c>
      <c r="C10" s="38">
        <f t="shared" si="0"/>
        <v>6078382.8485282352</v>
      </c>
      <c r="D10" s="38">
        <f t="shared" si="1"/>
        <v>20461.6569437859</v>
      </c>
      <c r="E10" s="38">
        <f t="shared" si="2"/>
        <v>11435.333447760038</v>
      </c>
      <c r="F10" s="38">
        <f t="shared" si="3"/>
        <v>81617.151471764257</v>
      </c>
      <c r="G10" s="38">
        <f t="shared" si="3"/>
        <v>45970.810094419496</v>
      </c>
    </row>
    <row r="11" spans="1:11" ht="16.2">
      <c r="A11" s="36">
        <v>5</v>
      </c>
      <c r="B11" s="37">
        <v>34820</v>
      </c>
      <c r="C11" s="38">
        <f t="shared" si="0"/>
        <v>6057882.8259776793</v>
      </c>
      <c r="D11" s="38">
        <f t="shared" si="1"/>
        <v>20500.022550555499</v>
      </c>
      <c r="E11" s="38">
        <f t="shared" si="2"/>
        <v>11396.967840990439</v>
      </c>
      <c r="F11" s="38">
        <f t="shared" si="3"/>
        <v>102117.17402231976</v>
      </c>
      <c r="G11" s="38">
        <f t="shared" si="3"/>
        <v>57367.777935409933</v>
      </c>
      <c r="J11"/>
    </row>
    <row r="12" spans="1:11">
      <c r="A12" s="36">
        <v>6</v>
      </c>
      <c r="B12" s="37">
        <v>34851</v>
      </c>
      <c r="C12" s="38">
        <f t="shared" si="0"/>
        <v>6037344.3658848414</v>
      </c>
      <c r="D12" s="38">
        <f t="shared" si="1"/>
        <v>20538.460092837791</v>
      </c>
      <c r="E12" s="38">
        <f t="shared" si="2"/>
        <v>11358.530298708147</v>
      </c>
      <c r="F12" s="38">
        <f t="shared" si="3"/>
        <v>122655.63411515755</v>
      </c>
      <c r="G12" s="38">
        <f t="shared" si="3"/>
        <v>68726.308234118085</v>
      </c>
    </row>
    <row r="13" spans="1:11">
      <c r="A13" s="36">
        <v>7</v>
      </c>
      <c r="B13" s="37">
        <v>34881</v>
      </c>
      <c r="C13" s="38">
        <f t="shared" si="0"/>
        <v>6016767.3961793296</v>
      </c>
      <c r="D13" s="38">
        <f t="shared" si="1"/>
        <v>20576.96970551186</v>
      </c>
      <c r="E13" s="38">
        <f t="shared" si="2"/>
        <v>11320.020686034077</v>
      </c>
      <c r="F13" s="38">
        <f t="shared" si="3"/>
        <v>143232.60382066941</v>
      </c>
      <c r="G13" s="38">
        <f t="shared" si="3"/>
        <v>80046.328920152155</v>
      </c>
    </row>
    <row r="14" spans="1:11">
      <c r="A14" s="36">
        <v>8</v>
      </c>
      <c r="B14" s="37">
        <v>34912</v>
      </c>
      <c r="C14" s="38">
        <f t="shared" si="0"/>
        <v>5996151.8446556199</v>
      </c>
      <c r="D14" s="38">
        <f t="shared" si="1"/>
        <v>20615.551523709692</v>
      </c>
      <c r="E14" s="38">
        <f t="shared" si="2"/>
        <v>11281.438867836243</v>
      </c>
      <c r="F14" s="38">
        <f t="shared" si="3"/>
        <v>163848.15534437911</v>
      </c>
      <c r="G14" s="38">
        <f t="shared" si="3"/>
        <v>91327.7677879884</v>
      </c>
    </row>
    <row r="15" spans="1:11">
      <c r="A15" s="36">
        <v>9</v>
      </c>
      <c r="B15" s="37">
        <v>34943</v>
      </c>
      <c r="C15" s="38">
        <f t="shared" si="0"/>
        <v>5975497.638972803</v>
      </c>
      <c r="D15" s="38">
        <f t="shared" si="1"/>
        <v>20654.205682816646</v>
      </c>
      <c r="E15" s="38">
        <f t="shared" si="2"/>
        <v>11242.784708729288</v>
      </c>
      <c r="F15" s="38">
        <f t="shared" si="3"/>
        <v>184502.36102719576</v>
      </c>
      <c r="G15" s="38">
        <f t="shared" si="3"/>
        <v>102570.55249671769</v>
      </c>
    </row>
    <row r="16" spans="1:11">
      <c r="A16" s="36">
        <v>10</v>
      </c>
      <c r="B16" s="37">
        <v>34973</v>
      </c>
      <c r="C16" s="38">
        <f t="shared" si="0"/>
        <v>5954804.7066543307</v>
      </c>
      <c r="D16" s="38">
        <f t="shared" si="1"/>
        <v>20692.932318471932</v>
      </c>
      <c r="E16" s="38">
        <f t="shared" si="2"/>
        <v>11204.058073074006</v>
      </c>
      <c r="F16" s="38">
        <f t="shared" si="3"/>
        <v>205195.29334566768</v>
      </c>
      <c r="G16" s="38">
        <f t="shared" si="3"/>
        <v>113774.61056979169</v>
      </c>
    </row>
    <row r="17" spans="1:7">
      <c r="A17" s="36">
        <v>11</v>
      </c>
      <c r="B17" s="37">
        <v>35004</v>
      </c>
      <c r="C17" s="38">
        <f t="shared" si="0"/>
        <v>5934072.9750877619</v>
      </c>
      <c r="D17" s="38">
        <f t="shared" si="1"/>
        <v>20731.731566569069</v>
      </c>
      <c r="E17" s="38">
        <f t="shared" si="2"/>
        <v>11165.258824976869</v>
      </c>
      <c r="F17" s="38">
        <f t="shared" si="3"/>
        <v>225927.02491223675</v>
      </c>
      <c r="G17" s="38">
        <f t="shared" si="3"/>
        <v>124939.86939476857</v>
      </c>
    </row>
    <row r="18" spans="1:7">
      <c r="A18" s="36">
        <v>12</v>
      </c>
      <c r="B18" s="37">
        <v>35034</v>
      </c>
      <c r="C18" s="38">
        <f t="shared" si="0"/>
        <v>5913302.3715245053</v>
      </c>
      <c r="D18" s="38">
        <f t="shared" si="1"/>
        <v>20770.60356325638</v>
      </c>
      <c r="E18" s="38">
        <f t="shared" si="2"/>
        <v>11126.386828289555</v>
      </c>
      <c r="F18" s="38">
        <f t="shared" si="3"/>
        <v>246697.62847549314</v>
      </c>
      <c r="G18" s="38">
        <f t="shared" si="3"/>
        <v>136066.25622305812</v>
      </c>
    </row>
    <row r="19" spans="1:7">
      <c r="A19" s="36">
        <v>13</v>
      </c>
      <c r="B19" s="37">
        <v>35065</v>
      </c>
      <c r="C19" s="38">
        <f t="shared" si="0"/>
        <v>5892492.8230795674</v>
      </c>
      <c r="D19" s="38">
        <f t="shared" si="1"/>
        <v>20809.548444937493</v>
      </c>
      <c r="E19" s="38">
        <f t="shared" si="2"/>
        <v>11087.441946608446</v>
      </c>
      <c r="F19" s="38">
        <f t="shared" si="3"/>
        <v>267507.17692043062</v>
      </c>
      <c r="G19" s="38">
        <f t="shared" si="3"/>
        <v>147153.69816966658</v>
      </c>
    </row>
    <row r="20" spans="1:7">
      <c r="A20" s="36">
        <v>14</v>
      </c>
      <c r="B20" s="37">
        <v>35096</v>
      </c>
      <c r="C20" s="38">
        <f t="shared" si="0"/>
        <v>5871644.256731296</v>
      </c>
      <c r="D20" s="38">
        <f t="shared" si="1"/>
        <v>20848.56634827175</v>
      </c>
      <c r="E20" s="38">
        <f t="shared" si="2"/>
        <v>11048.424043274188</v>
      </c>
      <c r="F20" s="38">
        <f t="shared" si="3"/>
        <v>288355.74326870235</v>
      </c>
      <c r="G20" s="38">
        <f t="shared" si="3"/>
        <v>158202.12221294077</v>
      </c>
    </row>
    <row r="21" spans="1:7">
      <c r="A21" s="36">
        <v>15</v>
      </c>
      <c r="B21" s="37">
        <v>35125</v>
      </c>
      <c r="C21" s="38">
        <f t="shared" si="0"/>
        <v>5850756.5993211213</v>
      </c>
      <c r="D21" s="38">
        <f t="shared" si="1"/>
        <v>20887.657410174754</v>
      </c>
      <c r="E21" s="38">
        <f t="shared" si="2"/>
        <v>11009.332981371181</v>
      </c>
      <c r="F21" s="38">
        <f t="shared" si="3"/>
        <v>309243.40067887714</v>
      </c>
      <c r="G21" s="38">
        <f t="shared" si="3"/>
        <v>169211.45519431194</v>
      </c>
    </row>
    <row r="22" spans="1:7">
      <c r="A22" s="36">
        <v>16</v>
      </c>
      <c r="B22" s="37">
        <v>35156</v>
      </c>
      <c r="C22" s="38">
        <f t="shared" si="0"/>
        <v>5829829.7775533022</v>
      </c>
      <c r="D22" s="38">
        <f t="shared" si="1"/>
        <v>20926.821767818838</v>
      </c>
      <c r="E22" s="38">
        <f t="shared" si="2"/>
        <v>10970.168623727101</v>
      </c>
      <c r="F22" s="38">
        <f t="shared" si="3"/>
        <v>330170.22244669596</v>
      </c>
      <c r="G22" s="38">
        <f t="shared" si="3"/>
        <v>180181.62381803905</v>
      </c>
    </row>
    <row r="23" spans="1:7">
      <c r="A23" s="36">
        <v>17</v>
      </c>
      <c r="B23" s="37">
        <v>35186</v>
      </c>
      <c r="C23" s="38">
        <f t="shared" si="0"/>
        <v>5808863.7179946685</v>
      </c>
      <c r="D23" s="38">
        <f t="shared" si="1"/>
        <v>20966.059558633497</v>
      </c>
      <c r="E23" s="38">
        <f t="shared" si="2"/>
        <v>10930.930832912441</v>
      </c>
      <c r="F23" s="38">
        <f t="shared" si="3"/>
        <v>351136.28200532944</v>
      </c>
      <c r="G23" s="38">
        <f t="shared" si="3"/>
        <v>191112.5546509515</v>
      </c>
    </row>
    <row r="24" spans="1:7">
      <c r="A24" s="36">
        <v>18</v>
      </c>
      <c r="B24" s="37">
        <v>35217</v>
      </c>
      <c r="C24" s="38">
        <f t="shared" si="0"/>
        <v>5787858.3470743624</v>
      </c>
      <c r="D24" s="38">
        <f t="shared" si="1"/>
        <v>21005.370920305933</v>
      </c>
      <c r="E24" s="38">
        <f t="shared" si="2"/>
        <v>10891.619471240003</v>
      </c>
      <c r="F24" s="38">
        <f t="shared" ref="F24:G39" si="4">F23+D24</f>
        <v>372141.6529256354</v>
      </c>
      <c r="G24" s="38">
        <f t="shared" si="4"/>
        <v>202004.1741221915</v>
      </c>
    </row>
    <row r="25" spans="1:7">
      <c r="A25" s="36">
        <v>19</v>
      </c>
      <c r="B25" s="37">
        <v>35247</v>
      </c>
      <c r="C25" s="38">
        <f t="shared" si="0"/>
        <v>5766813.5910835806</v>
      </c>
      <c r="D25" s="38">
        <f t="shared" si="1"/>
        <v>21044.755990781508</v>
      </c>
      <c r="E25" s="38">
        <f t="shared" si="2"/>
        <v>10852.23440076443</v>
      </c>
      <c r="F25" s="38">
        <f t="shared" si="4"/>
        <v>393186.40891641693</v>
      </c>
      <c r="G25" s="38">
        <f t="shared" si="4"/>
        <v>212856.40852295593</v>
      </c>
    </row>
    <row r="26" spans="1:7">
      <c r="A26" s="36">
        <v>20</v>
      </c>
      <c r="B26" s="37">
        <v>35278</v>
      </c>
      <c r="C26" s="38">
        <f t="shared" si="0"/>
        <v>5745729.3761753161</v>
      </c>
      <c r="D26" s="38">
        <f t="shared" si="1"/>
        <v>21084.214908264221</v>
      </c>
      <c r="E26" s="38">
        <f t="shared" si="2"/>
        <v>10812.775483281714</v>
      </c>
      <c r="F26" s="38">
        <f t="shared" si="4"/>
        <v>414270.62382468116</v>
      </c>
      <c r="G26" s="38">
        <f t="shared" si="4"/>
        <v>223669.18400623763</v>
      </c>
    </row>
    <row r="27" spans="1:7">
      <c r="A27" s="36">
        <v>21</v>
      </c>
      <c r="B27" s="37">
        <v>35309</v>
      </c>
      <c r="C27" s="38">
        <f t="shared" si="0"/>
        <v>5724605.6283640992</v>
      </c>
      <c r="D27" s="38">
        <f t="shared" si="1"/>
        <v>21123.747811217218</v>
      </c>
      <c r="E27" s="38">
        <f t="shared" si="2"/>
        <v>10773.242580328717</v>
      </c>
      <c r="F27" s="38">
        <f t="shared" si="4"/>
        <v>435394.37163589837</v>
      </c>
      <c r="G27" s="38">
        <f t="shared" si="4"/>
        <v>234442.42658656635</v>
      </c>
    </row>
    <row r="28" spans="1:7">
      <c r="A28" s="36">
        <v>22</v>
      </c>
      <c r="B28" s="37">
        <v>35339</v>
      </c>
      <c r="C28" s="38">
        <f t="shared" si="0"/>
        <v>5703442.2735257363</v>
      </c>
      <c r="D28" s="38">
        <f t="shared" si="1"/>
        <v>21163.354838363251</v>
      </c>
      <c r="E28" s="38">
        <f t="shared" si="2"/>
        <v>10733.635553182687</v>
      </c>
      <c r="F28" s="38">
        <f t="shared" si="4"/>
        <v>456557.72647426161</v>
      </c>
      <c r="G28" s="38">
        <f t="shared" si="4"/>
        <v>245176.06213974903</v>
      </c>
    </row>
    <row r="29" spans="1:7">
      <c r="A29" s="36">
        <v>23</v>
      </c>
      <c r="B29" s="37">
        <v>35370</v>
      </c>
      <c r="C29" s="38">
        <f t="shared" si="0"/>
        <v>5682239.2373970514</v>
      </c>
      <c r="D29" s="38">
        <f t="shared" si="1"/>
        <v>21203.036128685184</v>
      </c>
      <c r="E29" s="38">
        <f t="shared" si="2"/>
        <v>10693.954262860754</v>
      </c>
      <c r="F29" s="38">
        <f t="shared" si="4"/>
        <v>477760.76260294678</v>
      </c>
      <c r="G29" s="38">
        <f t="shared" si="4"/>
        <v>255870.01640260979</v>
      </c>
    </row>
    <row r="30" spans="1:7">
      <c r="A30" s="36">
        <v>24</v>
      </c>
      <c r="B30" s="37">
        <v>35400</v>
      </c>
      <c r="C30" s="38">
        <f t="shared" si="0"/>
        <v>5660996.4455756247</v>
      </c>
      <c r="D30" s="38">
        <f t="shared" si="1"/>
        <v>21242.791821426465</v>
      </c>
      <c r="E30" s="38">
        <f t="shared" si="2"/>
        <v>10654.19857011947</v>
      </c>
      <c r="F30" s="38">
        <f t="shared" si="4"/>
        <v>499003.55442437326</v>
      </c>
      <c r="G30" s="38">
        <f t="shared" si="4"/>
        <v>266524.21497272927</v>
      </c>
    </row>
    <row r="31" spans="1:7">
      <c r="A31" s="39">
        <v>25</v>
      </c>
      <c r="B31" s="40">
        <v>35431</v>
      </c>
      <c r="C31" s="41">
        <f t="shared" si="0"/>
        <v>5639713.8235195335</v>
      </c>
      <c r="D31" s="41">
        <f t="shared" si="1"/>
        <v>21282.622056091641</v>
      </c>
      <c r="E31" s="41">
        <f t="shared" si="2"/>
        <v>10614.368335454295</v>
      </c>
      <c r="F31" s="41">
        <f t="shared" si="4"/>
        <v>520286.17648046487</v>
      </c>
      <c r="G31" s="41">
        <f t="shared" si="4"/>
        <v>277138.58330818359</v>
      </c>
    </row>
    <row r="32" spans="1:7">
      <c r="A32" s="33">
        <v>26</v>
      </c>
      <c r="B32" s="34">
        <v>35462</v>
      </c>
      <c r="C32" s="35">
        <f t="shared" si="0"/>
        <v>5618391.2965470869</v>
      </c>
      <c r="D32" s="35">
        <f t="shared" si="1"/>
        <v>21322.526972446809</v>
      </c>
      <c r="E32" s="35">
        <f t="shared" si="2"/>
        <v>10574.463419099126</v>
      </c>
      <c r="F32" s="35">
        <f t="shared" si="4"/>
        <v>541608.70345291169</v>
      </c>
      <c r="G32" s="35">
        <f t="shared" si="4"/>
        <v>287713.04672728269</v>
      </c>
    </row>
    <row r="33" spans="1:7">
      <c r="A33" s="36">
        <v>27</v>
      </c>
      <c r="B33" s="37">
        <v>35490</v>
      </c>
      <c r="C33" s="38">
        <f t="shared" si="0"/>
        <v>5597028.7898365669</v>
      </c>
      <c r="D33" s="38">
        <f t="shared" si="1"/>
        <v>21362.506710520149</v>
      </c>
      <c r="E33" s="38">
        <f t="shared" si="2"/>
        <v>10534.483681025788</v>
      </c>
      <c r="F33" s="38">
        <f t="shared" si="4"/>
        <v>562971.21016343182</v>
      </c>
      <c r="G33" s="38">
        <f t="shared" si="4"/>
        <v>298247.53040830849</v>
      </c>
    </row>
    <row r="34" spans="1:7">
      <c r="A34" s="36">
        <v>28</v>
      </c>
      <c r="B34" s="37">
        <v>35521</v>
      </c>
      <c r="C34" s="38">
        <f t="shared" si="0"/>
        <v>5575626.2284259647</v>
      </c>
      <c r="D34" s="38">
        <f t="shared" si="1"/>
        <v>21402.561410602371</v>
      </c>
      <c r="E34" s="38">
        <f t="shared" si="2"/>
        <v>10494.428980943563</v>
      </c>
      <c r="F34" s="38">
        <f t="shared" si="4"/>
        <v>584373.77157403424</v>
      </c>
      <c r="G34" s="38">
        <f t="shared" si="4"/>
        <v>308741.95938925206</v>
      </c>
    </row>
    <row r="35" spans="1:7">
      <c r="A35" s="36">
        <v>29</v>
      </c>
      <c r="B35" s="37">
        <v>35551</v>
      </c>
      <c r="C35" s="38">
        <f t="shared" si="0"/>
        <v>5554183.5372127173</v>
      </c>
      <c r="D35" s="38">
        <f t="shared" si="1"/>
        <v>21442.69121324725</v>
      </c>
      <c r="E35" s="38">
        <f t="shared" si="2"/>
        <v>10454.299178298685</v>
      </c>
      <c r="F35" s="38">
        <f t="shared" si="4"/>
        <v>605816.46278728149</v>
      </c>
      <c r="G35" s="38">
        <f t="shared" si="4"/>
        <v>319196.25856755074</v>
      </c>
    </row>
    <row r="36" spans="1:7">
      <c r="A36" s="36">
        <v>30</v>
      </c>
      <c r="B36" s="37">
        <v>35582</v>
      </c>
      <c r="C36" s="38">
        <f t="shared" si="0"/>
        <v>5532700.6409534449</v>
      </c>
      <c r="D36" s="38">
        <f t="shared" si="1"/>
        <v>21482.896259272093</v>
      </c>
      <c r="E36" s="38">
        <f t="shared" si="2"/>
        <v>10414.094132273845</v>
      </c>
      <c r="F36" s="38">
        <f t="shared" si="4"/>
        <v>627299.35904655361</v>
      </c>
      <c r="G36" s="38">
        <f t="shared" si="4"/>
        <v>329610.35269982461</v>
      </c>
    </row>
    <row r="37" spans="1:7">
      <c r="A37" s="36">
        <v>31</v>
      </c>
      <c r="B37" s="37">
        <v>35612</v>
      </c>
      <c r="C37" s="38">
        <f t="shared" si="0"/>
        <v>5511177.4642636869</v>
      </c>
      <c r="D37" s="38">
        <f t="shared" si="1"/>
        <v>21523.176689758227</v>
      </c>
      <c r="E37" s="38">
        <f t="shared" si="2"/>
        <v>10373.813701787709</v>
      </c>
      <c r="F37" s="38">
        <f t="shared" si="4"/>
        <v>648822.53573631181</v>
      </c>
      <c r="G37" s="38">
        <f t="shared" si="4"/>
        <v>339984.16640161234</v>
      </c>
    </row>
    <row r="38" spans="1:7">
      <c r="A38" s="36">
        <v>32</v>
      </c>
      <c r="B38" s="37">
        <v>35643</v>
      </c>
      <c r="C38" s="38">
        <f t="shared" si="0"/>
        <v>5489613.9316176353</v>
      </c>
      <c r="D38" s="38">
        <f t="shared" si="1"/>
        <v>21563.532646051521</v>
      </c>
      <c r="E38" s="38">
        <f t="shared" si="2"/>
        <v>10333.457745494414</v>
      </c>
      <c r="F38" s="38">
        <f t="shared" si="4"/>
        <v>670386.0683823633</v>
      </c>
      <c r="G38" s="38">
        <f t="shared" si="4"/>
        <v>350317.62414710678</v>
      </c>
    </row>
    <row r="39" spans="1:7">
      <c r="A39" s="36">
        <v>33</v>
      </c>
      <c r="B39" s="37">
        <v>35674</v>
      </c>
      <c r="C39" s="38">
        <f t="shared" si="0"/>
        <v>5468009.9673478724</v>
      </c>
      <c r="D39" s="38">
        <f t="shared" si="1"/>
        <v>21603.964269762873</v>
      </c>
      <c r="E39" s="38">
        <f t="shared" si="2"/>
        <v>10293.026121783065</v>
      </c>
      <c r="F39" s="38">
        <f t="shared" si="4"/>
        <v>691990.03265212616</v>
      </c>
      <c r="G39" s="38">
        <f t="shared" si="4"/>
        <v>360610.65026888985</v>
      </c>
    </row>
    <row r="40" spans="1:7">
      <c r="A40" s="36">
        <v>34</v>
      </c>
      <c r="B40" s="37">
        <v>35704</v>
      </c>
      <c r="C40" s="38">
        <f t="shared" si="0"/>
        <v>5446365.495645104</v>
      </c>
      <c r="D40" s="38">
        <f t="shared" si="1"/>
        <v>21644.471702768678</v>
      </c>
      <c r="E40" s="38">
        <f t="shared" si="2"/>
        <v>10252.51868877726</v>
      </c>
      <c r="F40" s="38">
        <f t="shared" ref="F40:G55" si="5">F39+D40</f>
        <v>713634.50435489486</v>
      </c>
      <c r="G40" s="38">
        <f t="shared" si="5"/>
        <v>370863.16895766713</v>
      </c>
    </row>
    <row r="41" spans="1:7">
      <c r="A41" s="33">
        <v>35</v>
      </c>
      <c r="B41" s="34">
        <v>35735</v>
      </c>
      <c r="C41" s="35">
        <f t="shared" si="0"/>
        <v>5424680.4405578924</v>
      </c>
      <c r="D41" s="35">
        <f t="shared" si="1"/>
        <v>21685.055087211367</v>
      </c>
      <c r="E41" s="35">
        <f t="shared" si="2"/>
        <v>10211.935304334569</v>
      </c>
      <c r="F41" s="35">
        <f t="shared" si="5"/>
        <v>735319.55944210617</v>
      </c>
      <c r="G41" s="35">
        <f t="shared" si="5"/>
        <v>381075.1042620017</v>
      </c>
    </row>
    <row r="42" spans="1:7">
      <c r="A42" s="36">
        <v>36</v>
      </c>
      <c r="B42" s="37">
        <v>35765</v>
      </c>
      <c r="C42" s="38">
        <f t="shared" si="0"/>
        <v>5402954.7259923927</v>
      </c>
      <c r="D42" s="38">
        <f t="shared" si="1"/>
        <v>21725.714565499889</v>
      </c>
      <c r="E42" s="38">
        <f t="shared" si="2"/>
        <v>10171.275826046049</v>
      </c>
      <c r="F42" s="38">
        <f t="shared" si="5"/>
        <v>757045.27400760609</v>
      </c>
      <c r="G42" s="38">
        <f t="shared" si="5"/>
        <v>391246.38008804776</v>
      </c>
    </row>
    <row r="43" spans="1:7">
      <c r="A43" s="36">
        <v>37</v>
      </c>
      <c r="B43" s="37">
        <v>35796</v>
      </c>
      <c r="C43" s="38">
        <f t="shared" si="0"/>
        <v>5381188.2757120822</v>
      </c>
      <c r="D43" s="38">
        <f t="shared" si="1"/>
        <v>21766.4502803102</v>
      </c>
      <c r="E43" s="38">
        <f t="shared" si="2"/>
        <v>10130.540111235736</v>
      </c>
      <c r="F43" s="38">
        <f t="shared" si="5"/>
        <v>778811.72428791632</v>
      </c>
      <c r="G43" s="38">
        <f t="shared" si="5"/>
        <v>401376.92019928352</v>
      </c>
    </row>
    <row r="44" spans="1:7">
      <c r="A44" s="36">
        <v>38</v>
      </c>
      <c r="B44" s="37">
        <v>35827</v>
      </c>
      <c r="C44" s="38">
        <f t="shared" si="0"/>
        <v>5359381.0133374967</v>
      </c>
      <c r="D44" s="38">
        <f t="shared" si="1"/>
        <v>21807.262374585785</v>
      </c>
      <c r="E44" s="38">
        <f t="shared" si="2"/>
        <v>10089.728016960153</v>
      </c>
      <c r="F44" s="38">
        <f t="shared" si="5"/>
        <v>800618.98666250217</v>
      </c>
      <c r="G44" s="38">
        <f t="shared" si="5"/>
        <v>411466.64821624366</v>
      </c>
    </row>
    <row r="45" spans="1:7">
      <c r="A45" s="36">
        <v>39</v>
      </c>
      <c r="B45" s="37">
        <v>35855</v>
      </c>
      <c r="C45" s="38">
        <f t="shared" si="0"/>
        <v>5337532.8623459581</v>
      </c>
      <c r="D45" s="38">
        <f t="shared" si="1"/>
        <v>21848.150991538132</v>
      </c>
      <c r="E45" s="38">
        <f t="shared" si="2"/>
        <v>10048.839400007806</v>
      </c>
      <c r="F45" s="38">
        <f t="shared" si="5"/>
        <v>822467.13765404024</v>
      </c>
      <c r="G45" s="38">
        <f t="shared" si="5"/>
        <v>421515.48761625146</v>
      </c>
    </row>
    <row r="46" spans="1:7">
      <c r="A46" s="36">
        <v>40</v>
      </c>
      <c r="B46" s="37">
        <v>35886</v>
      </c>
      <c r="C46" s="38">
        <f t="shared" si="0"/>
        <v>5315643.7460713107</v>
      </c>
      <c r="D46" s="38">
        <f t="shared" si="1"/>
        <v>21889.116274647266</v>
      </c>
      <c r="E46" s="38">
        <f t="shared" si="2"/>
        <v>10007.874116898671</v>
      </c>
      <c r="F46" s="38">
        <f t="shared" si="5"/>
        <v>844356.25392868754</v>
      </c>
      <c r="G46" s="38">
        <f t="shared" si="5"/>
        <v>431523.36173315014</v>
      </c>
    </row>
    <row r="47" spans="1:7">
      <c r="A47" s="36">
        <v>41</v>
      </c>
      <c r="B47" s="37">
        <v>35916</v>
      </c>
      <c r="C47" s="38">
        <f t="shared" si="0"/>
        <v>5293713.587703648</v>
      </c>
      <c r="D47" s="38">
        <f t="shared" si="1"/>
        <v>21930.158367662229</v>
      </c>
      <c r="E47" s="38">
        <f t="shared" si="2"/>
        <v>9966.8320238837077</v>
      </c>
      <c r="F47" s="38">
        <f t="shared" si="5"/>
        <v>866286.41229634976</v>
      </c>
      <c r="G47" s="38">
        <f t="shared" si="5"/>
        <v>441490.19375703385</v>
      </c>
    </row>
    <row r="48" spans="1:7">
      <c r="A48" s="36">
        <v>42</v>
      </c>
      <c r="B48" s="37">
        <v>35947</v>
      </c>
      <c r="C48" s="38">
        <f t="shared" si="0"/>
        <v>5271742.3102890467</v>
      </c>
      <c r="D48" s="38">
        <f t="shared" si="1"/>
        <v>21971.277414601595</v>
      </c>
      <c r="E48" s="38">
        <f t="shared" si="2"/>
        <v>9925.71297694434</v>
      </c>
      <c r="F48" s="38">
        <f t="shared" si="5"/>
        <v>888257.68971095141</v>
      </c>
      <c r="G48" s="38">
        <f t="shared" si="5"/>
        <v>451415.90673397819</v>
      </c>
    </row>
    <row r="49" spans="1:7">
      <c r="A49" s="36">
        <v>43</v>
      </c>
      <c r="B49" s="37">
        <v>35977</v>
      </c>
      <c r="C49" s="38">
        <f t="shared" si="0"/>
        <v>5249729.8367292928</v>
      </c>
      <c r="D49" s="38">
        <f t="shared" si="1"/>
        <v>22012.473559753977</v>
      </c>
      <c r="E49" s="38">
        <f t="shared" si="2"/>
        <v>9884.5168317919615</v>
      </c>
      <c r="F49" s="38">
        <f t="shared" si="5"/>
        <v>910270.16327070538</v>
      </c>
      <c r="G49" s="38">
        <f t="shared" si="5"/>
        <v>461300.42356577015</v>
      </c>
    </row>
    <row r="50" spans="1:7">
      <c r="A50" s="33">
        <v>44</v>
      </c>
      <c r="B50" s="34">
        <v>36008</v>
      </c>
      <c r="C50" s="35">
        <f t="shared" si="0"/>
        <v>5227676.089781614</v>
      </c>
      <c r="D50" s="35">
        <f t="shared" si="1"/>
        <v>22053.746947678512</v>
      </c>
      <c r="E50" s="35">
        <f t="shared" si="2"/>
        <v>9843.2434438674227</v>
      </c>
      <c r="F50" s="35">
        <f t="shared" si="5"/>
        <v>932323.91021838388</v>
      </c>
      <c r="G50" s="35">
        <f t="shared" si="5"/>
        <v>471143.66700963757</v>
      </c>
    </row>
    <row r="51" spans="1:7">
      <c r="A51" s="36">
        <v>45</v>
      </c>
      <c r="B51" s="37">
        <v>36039</v>
      </c>
      <c r="C51" s="38">
        <f t="shared" si="0"/>
        <v>5205580.9920584084</v>
      </c>
      <c r="D51" s="38">
        <f t="shared" si="1"/>
        <v>22095.09772320541</v>
      </c>
      <c r="E51" s="38">
        <f t="shared" si="2"/>
        <v>9801.8926683405261</v>
      </c>
      <c r="F51" s="38">
        <f t="shared" si="5"/>
        <v>954419.00794158934</v>
      </c>
      <c r="G51" s="38">
        <f t="shared" si="5"/>
        <v>480945.5596779781</v>
      </c>
    </row>
    <row r="52" spans="1:7">
      <c r="A52" s="36">
        <v>46</v>
      </c>
      <c r="B52" s="37">
        <v>36069</v>
      </c>
      <c r="C52" s="38">
        <f t="shared" si="0"/>
        <v>5183444.466026972</v>
      </c>
      <c r="D52" s="38">
        <f t="shared" si="1"/>
        <v>22136.52603143642</v>
      </c>
      <c r="E52" s="38">
        <f t="shared" si="2"/>
        <v>9760.4643601095158</v>
      </c>
      <c r="F52" s="38">
        <f t="shared" si="5"/>
        <v>976555.53397302574</v>
      </c>
      <c r="G52" s="38">
        <f t="shared" si="5"/>
        <v>490706.02403808763</v>
      </c>
    </row>
    <row r="53" spans="1:7">
      <c r="A53" s="36">
        <v>47</v>
      </c>
      <c r="B53" s="37">
        <v>36100</v>
      </c>
      <c r="C53" s="38">
        <f t="shared" si="0"/>
        <v>5161266.434009227</v>
      </c>
      <c r="D53" s="38">
        <f t="shared" si="1"/>
        <v>22178.032017745361</v>
      </c>
      <c r="E53" s="38">
        <f t="shared" si="2"/>
        <v>9718.9583738005731</v>
      </c>
      <c r="F53" s="38">
        <f t="shared" si="5"/>
        <v>998733.56599077105</v>
      </c>
      <c r="G53" s="38">
        <f t="shared" si="5"/>
        <v>500424.9824118882</v>
      </c>
    </row>
    <row r="54" spans="1:7">
      <c r="A54" s="36">
        <v>48</v>
      </c>
      <c r="B54" s="37">
        <v>36130</v>
      </c>
      <c r="C54" s="38">
        <f t="shared" si="0"/>
        <v>5139046.8181814486</v>
      </c>
      <c r="D54" s="38">
        <f t="shared" si="1"/>
        <v>22219.615827778638</v>
      </c>
      <c r="E54" s="38">
        <f t="shared" si="2"/>
        <v>9677.3745637673001</v>
      </c>
      <c r="F54" s="38">
        <f t="shared" si="5"/>
        <v>1020953.1818185496</v>
      </c>
      <c r="G54" s="38">
        <f t="shared" si="5"/>
        <v>510102.35697565548</v>
      </c>
    </row>
    <row r="55" spans="1:7">
      <c r="A55" s="36">
        <v>49</v>
      </c>
      <c r="B55" s="37">
        <v>36161</v>
      </c>
      <c r="C55" s="38">
        <f t="shared" si="0"/>
        <v>5116785.5405739928</v>
      </c>
      <c r="D55" s="38">
        <f t="shared" si="1"/>
        <v>22261.277607455719</v>
      </c>
      <c r="E55" s="38">
        <f t="shared" si="2"/>
        <v>9635.7127840902158</v>
      </c>
      <c r="F55" s="38">
        <f t="shared" si="5"/>
        <v>1043214.4594260054</v>
      </c>
      <c r="G55" s="38">
        <f t="shared" si="5"/>
        <v>519738.06975974567</v>
      </c>
    </row>
    <row r="56" spans="1:7">
      <c r="A56" s="36">
        <v>50</v>
      </c>
      <c r="B56" s="37">
        <v>36192</v>
      </c>
      <c r="C56" s="38">
        <f t="shared" si="0"/>
        <v>5094482.5230710227</v>
      </c>
      <c r="D56" s="38">
        <f t="shared" si="1"/>
        <v>22303.017502969698</v>
      </c>
      <c r="E56" s="38">
        <f t="shared" si="2"/>
        <v>9593.9728885762361</v>
      </c>
      <c r="F56" s="38">
        <f t="shared" ref="F56:G71" si="6">F55+D56</f>
        <v>1065517.476928975</v>
      </c>
      <c r="G56" s="38">
        <f t="shared" si="6"/>
        <v>529332.04264832195</v>
      </c>
    </row>
    <row r="57" spans="1:7">
      <c r="A57" s="36">
        <v>51</v>
      </c>
      <c r="B57" s="37">
        <v>36220</v>
      </c>
      <c r="C57" s="38">
        <f t="shared" si="0"/>
        <v>5072137.6874102345</v>
      </c>
      <c r="D57" s="38">
        <f t="shared" si="1"/>
        <v>22344.835660787769</v>
      </c>
      <c r="E57" s="38">
        <f t="shared" si="2"/>
        <v>9552.1547307581677</v>
      </c>
      <c r="F57" s="38">
        <f t="shared" si="6"/>
        <v>1087862.3125897627</v>
      </c>
      <c r="G57" s="38">
        <f t="shared" si="6"/>
        <v>538884.19737908011</v>
      </c>
    </row>
    <row r="58" spans="1:7">
      <c r="A58" s="36">
        <v>52</v>
      </c>
      <c r="B58" s="37">
        <v>36251</v>
      </c>
      <c r="C58" s="38">
        <f t="shared" si="0"/>
        <v>5049750.9551825831</v>
      </c>
      <c r="D58" s="38">
        <f t="shared" si="1"/>
        <v>22386.732227651744</v>
      </c>
      <c r="E58" s="38">
        <f t="shared" si="2"/>
        <v>9510.2581638941901</v>
      </c>
      <c r="F58" s="38">
        <f t="shared" si="6"/>
        <v>1110249.0448174144</v>
      </c>
      <c r="G58" s="38">
        <f t="shared" si="6"/>
        <v>548394.45554297429</v>
      </c>
    </row>
    <row r="59" spans="1:7">
      <c r="A59" s="33">
        <v>53</v>
      </c>
      <c r="B59" s="34">
        <v>36281</v>
      </c>
      <c r="C59" s="35">
        <f t="shared" si="0"/>
        <v>5027322.2478320049</v>
      </c>
      <c r="D59" s="35">
        <f t="shared" si="1"/>
        <v>22428.707350578596</v>
      </c>
      <c r="E59" s="35">
        <f t="shared" si="2"/>
        <v>9468.2830409673425</v>
      </c>
      <c r="F59" s="35">
        <f t="shared" si="6"/>
        <v>1132677.752167993</v>
      </c>
      <c r="G59" s="35">
        <f t="shared" si="6"/>
        <v>557862.73858394159</v>
      </c>
    </row>
    <row r="60" spans="1:7">
      <c r="A60" s="36">
        <v>54</v>
      </c>
      <c r="B60" s="37">
        <v>36312</v>
      </c>
      <c r="C60" s="38">
        <f t="shared" si="0"/>
        <v>5004851.486655144</v>
      </c>
      <c r="D60" s="38">
        <f t="shared" si="1"/>
        <v>22470.761176860928</v>
      </c>
      <c r="E60" s="38">
        <f t="shared" si="2"/>
        <v>9426.2292146850086</v>
      </c>
      <c r="F60" s="38">
        <f t="shared" si="6"/>
        <v>1155148.5133448539</v>
      </c>
      <c r="G60" s="38">
        <f t="shared" si="6"/>
        <v>567288.96779862663</v>
      </c>
    </row>
    <row r="61" spans="1:7">
      <c r="A61" s="36">
        <v>55</v>
      </c>
      <c r="B61" s="37">
        <v>36342</v>
      </c>
      <c r="C61" s="38">
        <f t="shared" si="0"/>
        <v>4982338.5928010764</v>
      </c>
      <c r="D61" s="38">
        <f t="shared" si="1"/>
        <v>22512.893854067544</v>
      </c>
      <c r="E61" s="38">
        <f t="shared" si="2"/>
        <v>9384.0965374783937</v>
      </c>
      <c r="F61" s="38">
        <f t="shared" si="6"/>
        <v>1177661.4071989213</v>
      </c>
      <c r="G61" s="38">
        <f t="shared" si="6"/>
        <v>576673.06433610502</v>
      </c>
    </row>
    <row r="62" spans="1:7">
      <c r="A62" s="36">
        <v>56</v>
      </c>
      <c r="B62" s="37">
        <v>36373</v>
      </c>
      <c r="C62" s="38">
        <f t="shared" si="0"/>
        <v>4959783.4872710323</v>
      </c>
      <c r="D62" s="38">
        <f t="shared" si="1"/>
        <v>22555.105530043918</v>
      </c>
      <c r="E62" s="38">
        <f t="shared" si="2"/>
        <v>9341.8848615020179</v>
      </c>
      <c r="F62" s="38">
        <f t="shared" si="6"/>
        <v>1200216.5127289651</v>
      </c>
      <c r="G62" s="38">
        <f t="shared" si="6"/>
        <v>586014.949197607</v>
      </c>
    </row>
    <row r="63" spans="1:7">
      <c r="A63" s="36">
        <v>57</v>
      </c>
      <c r="B63" s="37">
        <v>36404</v>
      </c>
      <c r="C63" s="38">
        <f t="shared" si="0"/>
        <v>4937186.09091812</v>
      </c>
      <c r="D63" s="38">
        <f t="shared" si="1"/>
        <v>22597.39635291275</v>
      </c>
      <c r="E63" s="38">
        <f t="shared" si="2"/>
        <v>9299.594038633184</v>
      </c>
      <c r="F63" s="38">
        <f t="shared" si="6"/>
        <v>1222813.9090818779</v>
      </c>
      <c r="G63" s="38">
        <f t="shared" si="6"/>
        <v>595314.54323624016</v>
      </c>
    </row>
    <row r="64" spans="1:7">
      <c r="A64" s="36">
        <v>58</v>
      </c>
      <c r="B64" s="37">
        <v>36434</v>
      </c>
      <c r="C64" s="38">
        <f t="shared" si="0"/>
        <v>4914546.3244470451</v>
      </c>
      <c r="D64" s="38">
        <f t="shared" si="1"/>
        <v>22639.766471074461</v>
      </c>
      <c r="E64" s="38">
        <f t="shared" si="2"/>
        <v>9257.2239204714751</v>
      </c>
      <c r="F64" s="38">
        <f t="shared" si="6"/>
        <v>1245453.6755529523</v>
      </c>
      <c r="G64" s="38">
        <f t="shared" si="6"/>
        <v>604571.76715671166</v>
      </c>
    </row>
    <row r="65" spans="1:7">
      <c r="A65" s="36">
        <v>59</v>
      </c>
      <c r="B65" s="37">
        <v>36465</v>
      </c>
      <c r="C65" s="38">
        <f t="shared" si="0"/>
        <v>4891864.1084138369</v>
      </c>
      <c r="D65" s="38">
        <f t="shared" si="1"/>
        <v>22682.216033207726</v>
      </c>
      <c r="E65" s="38">
        <f t="shared" si="2"/>
        <v>9214.7743583382089</v>
      </c>
      <c r="F65" s="38">
        <f t="shared" si="6"/>
        <v>1268135.8915861601</v>
      </c>
      <c r="G65" s="38">
        <f t="shared" si="6"/>
        <v>613786.54151504987</v>
      </c>
    </row>
    <row r="66" spans="1:7">
      <c r="A66" s="36">
        <v>60</v>
      </c>
      <c r="B66" s="37">
        <v>36495</v>
      </c>
      <c r="C66" s="38">
        <f t="shared" si="0"/>
        <v>4869139.3632255672</v>
      </c>
      <c r="D66" s="38">
        <f t="shared" si="1"/>
        <v>22724.74518826999</v>
      </c>
      <c r="E66" s="38">
        <f t="shared" si="2"/>
        <v>9172.2452032759447</v>
      </c>
      <c r="F66" s="38">
        <f t="shared" si="6"/>
        <v>1290860.6367744301</v>
      </c>
      <c r="G66" s="38">
        <f t="shared" si="6"/>
        <v>622958.78671832581</v>
      </c>
    </row>
    <row r="67" spans="1:7">
      <c r="A67" s="36">
        <v>61</v>
      </c>
      <c r="B67" s="37">
        <v>36526</v>
      </c>
      <c r="C67" s="38">
        <f t="shared" si="0"/>
        <v>4846372.0091400696</v>
      </c>
      <c r="D67" s="38">
        <f t="shared" si="1"/>
        <v>22767.354085497998</v>
      </c>
      <c r="E67" s="38">
        <f t="shared" si="2"/>
        <v>9129.636306047938</v>
      </c>
      <c r="F67" s="38">
        <f t="shared" si="6"/>
        <v>1313627.9908599281</v>
      </c>
      <c r="G67" s="38">
        <f t="shared" si="6"/>
        <v>632088.42302437371</v>
      </c>
    </row>
    <row r="68" spans="1:7">
      <c r="A68" s="33">
        <v>62</v>
      </c>
      <c r="B68" s="34">
        <v>36557</v>
      </c>
      <c r="C68" s="35">
        <f t="shared" si="0"/>
        <v>4823561.9662656616</v>
      </c>
      <c r="D68" s="35">
        <f t="shared" si="1"/>
        <v>22810.042874408304</v>
      </c>
      <c r="E68" s="35">
        <f t="shared" si="2"/>
        <v>9086.9475171376307</v>
      </c>
      <c r="F68" s="35">
        <f t="shared" si="6"/>
        <v>1336438.0337343365</v>
      </c>
      <c r="G68" s="35">
        <f t="shared" si="6"/>
        <v>641175.37054151134</v>
      </c>
    </row>
    <row r="69" spans="1:7">
      <c r="A69" s="36">
        <v>63</v>
      </c>
      <c r="B69" s="37">
        <v>36586</v>
      </c>
      <c r="C69" s="38">
        <f t="shared" si="0"/>
        <v>4800709.154560864</v>
      </c>
      <c r="D69" s="38">
        <f t="shared" si="1"/>
        <v>22852.811704797823</v>
      </c>
      <c r="E69" s="38">
        <f t="shared" si="2"/>
        <v>9044.1786867481151</v>
      </c>
      <c r="F69" s="38">
        <f t="shared" si="6"/>
        <v>1359290.8454391344</v>
      </c>
      <c r="G69" s="38">
        <f t="shared" si="6"/>
        <v>650219.54922825948</v>
      </c>
    </row>
    <row r="70" spans="1:7">
      <c r="A70" s="36">
        <v>64</v>
      </c>
      <c r="B70" s="37">
        <v>36617</v>
      </c>
      <c r="C70" s="38">
        <f t="shared" si="0"/>
        <v>4777813.4938341193</v>
      </c>
      <c r="D70" s="38">
        <f t="shared" si="1"/>
        <v>22895.660726744318</v>
      </c>
      <c r="E70" s="38">
        <f t="shared" si="2"/>
        <v>9001.3296648016203</v>
      </c>
      <c r="F70" s="38">
        <f t="shared" si="6"/>
        <v>1382186.5061658786</v>
      </c>
      <c r="G70" s="38">
        <f t="shared" si="6"/>
        <v>659220.87889306108</v>
      </c>
    </row>
    <row r="71" spans="1:7">
      <c r="A71" s="36">
        <v>65</v>
      </c>
      <c r="B71" s="37">
        <v>36647</v>
      </c>
      <c r="C71" s="38">
        <f t="shared" si="0"/>
        <v>4754874.903743512</v>
      </c>
      <c r="D71" s="38">
        <f t="shared" si="1"/>
        <v>22938.590090606966</v>
      </c>
      <c r="E71" s="38">
        <f t="shared" si="2"/>
        <v>8958.4003009389726</v>
      </c>
      <c r="F71" s="38">
        <f t="shared" si="6"/>
        <v>1405125.0962564857</v>
      </c>
      <c r="G71" s="38">
        <f t="shared" si="6"/>
        <v>668179.27919400006</v>
      </c>
    </row>
    <row r="72" spans="1:7">
      <c r="A72" s="36">
        <v>66</v>
      </c>
      <c r="B72" s="37">
        <v>36678</v>
      </c>
      <c r="C72" s="38">
        <f t="shared" ref="C72:C135" si="7">C71-D72</f>
        <v>4731893.3037964851</v>
      </c>
      <c r="D72" s="38">
        <f t="shared" ref="D72:D135" si="8">$F$1-E72</f>
        <v>22981.599947026851</v>
      </c>
      <c r="E72" s="38">
        <f t="shared" ref="E72:E135" si="9">C71*$D$3/12</f>
        <v>8915.3904445190838</v>
      </c>
      <c r="F72" s="38">
        <f t="shared" ref="F72:G87" si="10">F71+D72</f>
        <v>1428106.6962035126</v>
      </c>
      <c r="G72" s="38">
        <f t="shared" si="10"/>
        <v>677094.66963851918</v>
      </c>
    </row>
    <row r="73" spans="1:7">
      <c r="A73" s="36">
        <v>67</v>
      </c>
      <c r="B73" s="37">
        <v>36708</v>
      </c>
      <c r="C73" s="38">
        <f t="shared" si="7"/>
        <v>4708868.6133495579</v>
      </c>
      <c r="D73" s="38">
        <f t="shared" si="8"/>
        <v>23024.690446927525</v>
      </c>
      <c r="E73" s="38">
        <f t="shared" si="9"/>
        <v>8872.2999446184094</v>
      </c>
      <c r="F73" s="38">
        <f t="shared" si="10"/>
        <v>1451131.3866504401</v>
      </c>
      <c r="G73" s="38">
        <f t="shared" si="10"/>
        <v>685966.96958313754</v>
      </c>
    </row>
    <row r="74" spans="1:7">
      <c r="A74" s="36">
        <v>68</v>
      </c>
      <c r="B74" s="37">
        <v>36739</v>
      </c>
      <c r="C74" s="38">
        <f t="shared" si="7"/>
        <v>4685800.751608042</v>
      </c>
      <c r="D74" s="38">
        <f t="shared" si="8"/>
        <v>23067.861741515517</v>
      </c>
      <c r="E74" s="38">
        <f t="shared" si="9"/>
        <v>8829.1286500304213</v>
      </c>
      <c r="F74" s="38">
        <f t="shared" si="10"/>
        <v>1474199.2483919556</v>
      </c>
      <c r="G74" s="38">
        <f t="shared" si="10"/>
        <v>694796.09823316801</v>
      </c>
    </row>
    <row r="75" spans="1:7">
      <c r="A75" s="36">
        <v>69</v>
      </c>
      <c r="B75" s="37">
        <v>36770</v>
      </c>
      <c r="C75" s="38">
        <f t="shared" si="7"/>
        <v>4662689.6376257613</v>
      </c>
      <c r="D75" s="38">
        <f t="shared" si="8"/>
        <v>23111.113982280858</v>
      </c>
      <c r="E75" s="38">
        <f t="shared" si="9"/>
        <v>8785.8764092650781</v>
      </c>
      <c r="F75" s="38">
        <f t="shared" si="10"/>
        <v>1497310.3623742366</v>
      </c>
      <c r="G75" s="38">
        <f t="shared" si="10"/>
        <v>703581.97464243311</v>
      </c>
    </row>
    <row r="76" spans="1:7">
      <c r="A76" s="36">
        <v>70</v>
      </c>
      <c r="B76" s="37">
        <v>36800</v>
      </c>
      <c r="C76" s="38">
        <f t="shared" si="7"/>
        <v>4639535.1903047636</v>
      </c>
      <c r="D76" s="38">
        <f t="shared" si="8"/>
        <v>23154.447320997635</v>
      </c>
      <c r="E76" s="38">
        <f t="shared" si="9"/>
        <v>8742.5430705483031</v>
      </c>
      <c r="F76" s="38">
        <f t="shared" si="10"/>
        <v>1520464.8096952343</v>
      </c>
      <c r="G76" s="38">
        <f t="shared" si="10"/>
        <v>712324.51771298144</v>
      </c>
    </row>
    <row r="77" spans="1:7">
      <c r="A77" s="33">
        <v>71</v>
      </c>
      <c r="B77" s="34">
        <v>36831</v>
      </c>
      <c r="C77" s="35">
        <f t="shared" si="7"/>
        <v>4616337.3283950388</v>
      </c>
      <c r="D77" s="35">
        <f t="shared" si="8"/>
        <v>23197.861909724503</v>
      </c>
      <c r="E77" s="35">
        <f t="shared" si="9"/>
        <v>8699.1284818214317</v>
      </c>
      <c r="F77" s="35">
        <f t="shared" si="10"/>
        <v>1543662.6716049588</v>
      </c>
      <c r="G77" s="35">
        <f t="shared" si="10"/>
        <v>721023.64619480283</v>
      </c>
    </row>
    <row r="78" spans="1:7">
      <c r="A78" s="36">
        <v>72</v>
      </c>
      <c r="B78" s="37">
        <v>36861</v>
      </c>
      <c r="C78" s="38">
        <f t="shared" si="7"/>
        <v>4593095.970494234</v>
      </c>
      <c r="D78" s="38">
        <f t="shared" si="8"/>
        <v>23241.35790080524</v>
      </c>
      <c r="E78" s="38">
        <f t="shared" si="9"/>
        <v>8655.6324907406979</v>
      </c>
      <c r="F78" s="38">
        <f t="shared" si="10"/>
        <v>1566904.0295057641</v>
      </c>
      <c r="G78" s="38">
        <f t="shared" si="10"/>
        <v>729679.27868554357</v>
      </c>
    </row>
    <row r="79" spans="1:7">
      <c r="A79" s="36">
        <v>73</v>
      </c>
      <c r="B79" s="37">
        <v>36892</v>
      </c>
      <c r="C79" s="38">
        <f t="shared" si="7"/>
        <v>4569811.0350473644</v>
      </c>
      <c r="D79" s="38">
        <f t="shared" si="8"/>
        <v>23284.935446869247</v>
      </c>
      <c r="E79" s="38">
        <f t="shared" si="9"/>
        <v>8612.0549446766872</v>
      </c>
      <c r="F79" s="38">
        <f t="shared" si="10"/>
        <v>1590188.9649526335</v>
      </c>
      <c r="G79" s="38">
        <f t="shared" si="10"/>
        <v>738291.33363022027</v>
      </c>
    </row>
    <row r="80" spans="1:7">
      <c r="A80" s="36">
        <v>74</v>
      </c>
      <c r="B80" s="37">
        <v>36923</v>
      </c>
      <c r="C80" s="38">
        <f t="shared" si="7"/>
        <v>4546482.4403465325</v>
      </c>
      <c r="D80" s="38">
        <f t="shared" si="8"/>
        <v>23328.594700832131</v>
      </c>
      <c r="E80" s="38">
        <f t="shared" si="9"/>
        <v>8568.3956907138072</v>
      </c>
      <c r="F80" s="38">
        <f t="shared" si="10"/>
        <v>1613517.5596534656</v>
      </c>
      <c r="G80" s="38">
        <f t="shared" si="10"/>
        <v>746859.72932093404</v>
      </c>
    </row>
    <row r="81" spans="1:7">
      <c r="A81" s="36">
        <v>75</v>
      </c>
      <c r="B81" s="37">
        <v>36951</v>
      </c>
      <c r="C81" s="38">
        <f t="shared" si="7"/>
        <v>4523110.1045306362</v>
      </c>
      <c r="D81" s="38">
        <f t="shared" si="8"/>
        <v>23372.335815896186</v>
      </c>
      <c r="E81" s="38">
        <f t="shared" si="9"/>
        <v>8524.6545756497489</v>
      </c>
      <c r="F81" s="38">
        <f t="shared" si="10"/>
        <v>1636889.8954693619</v>
      </c>
      <c r="G81" s="38">
        <f t="shared" si="10"/>
        <v>755384.38389658381</v>
      </c>
    </row>
    <row r="82" spans="1:7">
      <c r="A82" s="36">
        <v>76</v>
      </c>
      <c r="B82" s="37">
        <v>36982</v>
      </c>
      <c r="C82" s="38">
        <f t="shared" si="7"/>
        <v>4499693.9455850851</v>
      </c>
      <c r="D82" s="38">
        <f t="shared" si="8"/>
        <v>23416.158945550997</v>
      </c>
      <c r="E82" s="38">
        <f t="shared" si="9"/>
        <v>8480.8314459949415</v>
      </c>
      <c r="F82" s="38">
        <f t="shared" si="10"/>
        <v>1660306.0544149128</v>
      </c>
      <c r="G82" s="38">
        <f t="shared" si="10"/>
        <v>763865.21534257871</v>
      </c>
    </row>
    <row r="83" spans="1:7">
      <c r="A83" s="36">
        <v>77</v>
      </c>
      <c r="B83" s="37">
        <v>37012</v>
      </c>
      <c r="C83" s="38">
        <f t="shared" si="7"/>
        <v>4476233.8813415114</v>
      </c>
      <c r="D83" s="38">
        <f t="shared" si="8"/>
        <v>23460.064243573899</v>
      </c>
      <c r="E83" s="38">
        <f t="shared" si="9"/>
        <v>8436.9261479720353</v>
      </c>
      <c r="F83" s="38">
        <f t="shared" si="10"/>
        <v>1683766.1186584868</v>
      </c>
      <c r="G83" s="38">
        <f t="shared" si="10"/>
        <v>772302.14149055071</v>
      </c>
    </row>
    <row r="84" spans="1:7">
      <c r="A84" s="36">
        <v>78</v>
      </c>
      <c r="B84" s="37">
        <v>37043</v>
      </c>
      <c r="C84" s="38">
        <f t="shared" si="7"/>
        <v>4452729.8294774806</v>
      </c>
      <c r="D84" s="38">
        <f t="shared" si="8"/>
        <v>23504.051864030604</v>
      </c>
      <c r="E84" s="38">
        <f t="shared" si="9"/>
        <v>8392.9385275153345</v>
      </c>
      <c r="F84" s="38">
        <f t="shared" si="10"/>
        <v>1707270.1705225173</v>
      </c>
      <c r="G84" s="38">
        <f t="shared" si="10"/>
        <v>780695.0800180661</v>
      </c>
    </row>
    <row r="85" spans="1:7">
      <c r="A85" s="36">
        <v>79</v>
      </c>
      <c r="B85" s="37">
        <v>37073</v>
      </c>
      <c r="C85" s="38">
        <f t="shared" si="7"/>
        <v>4429181.7075162046</v>
      </c>
      <c r="D85" s="38">
        <f t="shared" si="8"/>
        <v>23548.121961275661</v>
      </c>
      <c r="E85" s="38">
        <f t="shared" si="9"/>
        <v>8348.8684302702768</v>
      </c>
      <c r="F85" s="38">
        <f t="shared" si="10"/>
        <v>1730818.2924837929</v>
      </c>
      <c r="G85" s="38">
        <f t="shared" si="10"/>
        <v>789043.94844833633</v>
      </c>
    </row>
    <row r="86" spans="1:7">
      <c r="A86" s="33">
        <v>80</v>
      </c>
      <c r="B86" s="34">
        <v>37104</v>
      </c>
      <c r="C86" s="35">
        <f t="shared" si="7"/>
        <v>4405589.4328262517</v>
      </c>
      <c r="D86" s="35">
        <f t="shared" si="8"/>
        <v>23592.274689953054</v>
      </c>
      <c r="E86" s="35">
        <f t="shared" si="9"/>
        <v>8304.7157015928842</v>
      </c>
      <c r="F86" s="35">
        <f t="shared" si="10"/>
        <v>1754410.5671737459</v>
      </c>
      <c r="G86" s="35">
        <f t="shared" si="10"/>
        <v>797348.66414992919</v>
      </c>
    </row>
    <row r="87" spans="1:7">
      <c r="A87" s="36">
        <v>81</v>
      </c>
      <c r="B87" s="37">
        <v>37135</v>
      </c>
      <c r="C87" s="38">
        <f t="shared" si="7"/>
        <v>4381952.9226212548</v>
      </c>
      <c r="D87" s="38">
        <f t="shared" si="8"/>
        <v>23636.510204996717</v>
      </c>
      <c r="E87" s="38">
        <f t="shared" si="9"/>
        <v>8260.4801865492209</v>
      </c>
      <c r="F87" s="38">
        <f t="shared" si="10"/>
        <v>1778047.0773787426</v>
      </c>
      <c r="G87" s="38">
        <f t="shared" si="10"/>
        <v>805609.14433647844</v>
      </c>
    </row>
    <row r="88" spans="1:7">
      <c r="A88" s="36">
        <v>82</v>
      </c>
      <c r="B88" s="37">
        <v>37165</v>
      </c>
      <c r="C88" s="38">
        <f t="shared" si="7"/>
        <v>4358272.0939596239</v>
      </c>
      <c r="D88" s="38">
        <f t="shared" si="8"/>
        <v>23680.828661631083</v>
      </c>
      <c r="E88" s="38">
        <f t="shared" si="9"/>
        <v>8216.1617299148529</v>
      </c>
      <c r="F88" s="38">
        <f t="shared" ref="F88:G103" si="11">F87+D88</f>
        <v>1801727.9060403737</v>
      </c>
      <c r="G88" s="38">
        <f t="shared" si="11"/>
        <v>813825.30606639327</v>
      </c>
    </row>
    <row r="89" spans="1:7">
      <c r="A89" s="36">
        <v>83</v>
      </c>
      <c r="B89" s="37">
        <v>37196</v>
      </c>
      <c r="C89" s="38">
        <f t="shared" si="7"/>
        <v>4334546.8637442524</v>
      </c>
      <c r="D89" s="38">
        <f t="shared" si="8"/>
        <v>23725.230215371641</v>
      </c>
      <c r="E89" s="38">
        <f t="shared" si="9"/>
        <v>8171.7601761742944</v>
      </c>
      <c r="F89" s="38">
        <f t="shared" si="11"/>
        <v>1825453.1362557453</v>
      </c>
      <c r="G89" s="38">
        <f t="shared" si="11"/>
        <v>821997.06624256761</v>
      </c>
    </row>
    <row r="90" spans="1:7">
      <c r="A90" s="36">
        <v>84</v>
      </c>
      <c r="B90" s="37">
        <v>37226</v>
      </c>
      <c r="C90" s="38">
        <f t="shared" si="7"/>
        <v>4310777.1487222267</v>
      </c>
      <c r="D90" s="38">
        <f t="shared" si="8"/>
        <v>23769.715022025463</v>
      </c>
      <c r="E90" s="38">
        <f t="shared" si="9"/>
        <v>8127.2753695204729</v>
      </c>
      <c r="F90" s="38">
        <f t="shared" si="11"/>
        <v>1849222.8512777707</v>
      </c>
      <c r="G90" s="38">
        <f t="shared" si="11"/>
        <v>830124.34161208803</v>
      </c>
    </row>
    <row r="91" spans="1:7">
      <c r="A91" s="36">
        <v>85</v>
      </c>
      <c r="B91" s="37">
        <v>37257</v>
      </c>
      <c r="C91" s="38">
        <f t="shared" si="7"/>
        <v>4286962.8654845348</v>
      </c>
      <c r="D91" s="38">
        <f t="shared" si="8"/>
        <v>23814.283237691761</v>
      </c>
      <c r="E91" s="38">
        <f t="shared" si="9"/>
        <v>8082.707153854175</v>
      </c>
      <c r="F91" s="38">
        <f t="shared" si="11"/>
        <v>1873037.1345154624</v>
      </c>
      <c r="G91" s="38">
        <f t="shared" si="11"/>
        <v>838207.04876594222</v>
      </c>
    </row>
    <row r="92" spans="1:7">
      <c r="A92" s="36">
        <v>86</v>
      </c>
      <c r="B92" s="37">
        <v>37288</v>
      </c>
      <c r="C92" s="38">
        <f t="shared" si="7"/>
        <v>4263103.9304657727</v>
      </c>
      <c r="D92" s="38">
        <f t="shared" si="8"/>
        <v>23858.935018762433</v>
      </c>
      <c r="E92" s="38">
        <f t="shared" si="9"/>
        <v>8038.0553727835022</v>
      </c>
      <c r="F92" s="38">
        <f t="shared" si="11"/>
        <v>1896896.0695342249</v>
      </c>
      <c r="G92" s="38">
        <f t="shared" si="11"/>
        <v>846245.10413872567</v>
      </c>
    </row>
    <row r="93" spans="1:7">
      <c r="A93" s="36">
        <v>87</v>
      </c>
      <c r="B93" s="37">
        <v>37316</v>
      </c>
      <c r="C93" s="38">
        <f t="shared" si="7"/>
        <v>4239200.2599438503</v>
      </c>
      <c r="D93" s="38">
        <f t="shared" si="8"/>
        <v>23903.670521922613</v>
      </c>
      <c r="E93" s="38">
        <f t="shared" si="9"/>
        <v>7993.319869623323</v>
      </c>
      <c r="F93" s="38">
        <f t="shared" si="11"/>
        <v>1920799.7400561476</v>
      </c>
      <c r="G93" s="38">
        <f t="shared" si="11"/>
        <v>854238.42400834896</v>
      </c>
    </row>
    <row r="94" spans="1:7">
      <c r="A94" s="36">
        <v>88</v>
      </c>
      <c r="B94" s="37">
        <v>37347</v>
      </c>
      <c r="C94" s="38">
        <f t="shared" si="7"/>
        <v>4215251.770039699</v>
      </c>
      <c r="D94" s="38">
        <f t="shared" si="8"/>
        <v>23948.489904151218</v>
      </c>
      <c r="E94" s="38">
        <f t="shared" si="9"/>
        <v>7948.5004873947191</v>
      </c>
      <c r="F94" s="38">
        <f t="shared" si="11"/>
        <v>1944748.2299602989</v>
      </c>
      <c r="G94" s="38">
        <f t="shared" si="11"/>
        <v>862186.9244957437</v>
      </c>
    </row>
    <row r="95" spans="1:7">
      <c r="A95" s="33">
        <v>89</v>
      </c>
      <c r="B95" s="34">
        <v>37377</v>
      </c>
      <c r="C95" s="35">
        <f t="shared" si="7"/>
        <v>4191258.3767169775</v>
      </c>
      <c r="D95" s="35">
        <f t="shared" si="8"/>
        <v>23993.393322721502</v>
      </c>
      <c r="E95" s="35">
        <f t="shared" si="9"/>
        <v>7903.5970688244352</v>
      </c>
      <c r="F95" s="35">
        <f t="shared" si="11"/>
        <v>1968741.6232830205</v>
      </c>
      <c r="G95" s="35">
        <f t="shared" si="11"/>
        <v>870090.52156456816</v>
      </c>
    </row>
    <row r="96" spans="1:7">
      <c r="A96" s="36">
        <v>90</v>
      </c>
      <c r="B96" s="37">
        <v>37408</v>
      </c>
      <c r="C96" s="38">
        <f t="shared" si="7"/>
        <v>4167219.995781776</v>
      </c>
      <c r="D96" s="38">
        <f t="shared" si="8"/>
        <v>24038.380935201603</v>
      </c>
      <c r="E96" s="38">
        <f t="shared" si="9"/>
        <v>7858.609456344333</v>
      </c>
      <c r="F96" s="38">
        <f t="shared" si="11"/>
        <v>1992780.0042182221</v>
      </c>
      <c r="G96" s="38">
        <f t="shared" si="11"/>
        <v>877949.13102091243</v>
      </c>
    </row>
    <row r="97" spans="1:7">
      <c r="A97" s="36">
        <v>91</v>
      </c>
      <c r="B97" s="37">
        <v>37438</v>
      </c>
      <c r="C97" s="38">
        <f t="shared" si="7"/>
        <v>4143136.5428823209</v>
      </c>
      <c r="D97" s="38">
        <f t="shared" si="8"/>
        <v>24083.452899455107</v>
      </c>
      <c r="E97" s="38">
        <f t="shared" si="9"/>
        <v>7813.5374920908298</v>
      </c>
      <c r="F97" s="38">
        <f t="shared" si="11"/>
        <v>2016863.4571176772</v>
      </c>
      <c r="G97" s="38">
        <f t="shared" si="11"/>
        <v>885762.66851300327</v>
      </c>
    </row>
    <row r="98" spans="1:7">
      <c r="A98" s="36">
        <v>92</v>
      </c>
      <c r="B98" s="37">
        <v>37469</v>
      </c>
      <c r="C98" s="38">
        <f t="shared" si="7"/>
        <v>4119007.9335086793</v>
      </c>
      <c r="D98" s="38">
        <f t="shared" si="8"/>
        <v>24128.609373641586</v>
      </c>
      <c r="E98" s="38">
        <f t="shared" si="9"/>
        <v>7768.3810179043512</v>
      </c>
      <c r="F98" s="38">
        <f t="shared" si="11"/>
        <v>2040992.0664913189</v>
      </c>
      <c r="G98" s="38">
        <f t="shared" si="11"/>
        <v>893531.04953090765</v>
      </c>
    </row>
    <row r="99" spans="1:7">
      <c r="A99" s="36">
        <v>93</v>
      </c>
      <c r="B99" s="37">
        <v>37500</v>
      </c>
      <c r="C99" s="38">
        <f t="shared" si="7"/>
        <v>4094834.082992462</v>
      </c>
      <c r="D99" s="38">
        <f t="shared" si="8"/>
        <v>24173.850516217164</v>
      </c>
      <c r="E99" s="38">
        <f t="shared" si="9"/>
        <v>7723.1398753287731</v>
      </c>
      <c r="F99" s="38">
        <f t="shared" si="11"/>
        <v>2065165.9170075359</v>
      </c>
      <c r="G99" s="38">
        <f t="shared" si="11"/>
        <v>901254.1894062364</v>
      </c>
    </row>
    <row r="100" spans="1:7">
      <c r="A100" s="36">
        <v>94</v>
      </c>
      <c r="B100" s="37">
        <v>37530</v>
      </c>
      <c r="C100" s="38">
        <f t="shared" si="7"/>
        <v>4070614.9065065267</v>
      </c>
      <c r="D100" s="38">
        <f t="shared" si="8"/>
        <v>24219.17648593507</v>
      </c>
      <c r="E100" s="38">
        <f t="shared" si="9"/>
        <v>7677.8139056108657</v>
      </c>
      <c r="F100" s="38">
        <f t="shared" si="11"/>
        <v>2089385.0934934709</v>
      </c>
      <c r="G100" s="38">
        <f t="shared" si="11"/>
        <v>908932.00331184722</v>
      </c>
    </row>
    <row r="101" spans="1:7">
      <c r="A101" s="36">
        <v>95</v>
      </c>
      <c r="B101" s="37">
        <v>37561</v>
      </c>
      <c r="C101" s="38">
        <f t="shared" si="7"/>
        <v>4046350.3190646805</v>
      </c>
      <c r="D101" s="38">
        <f t="shared" si="8"/>
        <v>24264.587441846197</v>
      </c>
      <c r="E101" s="38">
        <f t="shared" si="9"/>
        <v>7632.4029496997382</v>
      </c>
      <c r="F101" s="38">
        <f t="shared" si="11"/>
        <v>2113649.6809353172</v>
      </c>
      <c r="G101" s="38">
        <f t="shared" si="11"/>
        <v>916564.406261547</v>
      </c>
    </row>
    <row r="102" spans="1:7">
      <c r="A102" s="36">
        <v>96</v>
      </c>
      <c r="B102" s="37">
        <v>37591</v>
      </c>
      <c r="C102" s="38">
        <f t="shared" si="7"/>
        <v>4022040.2355213808</v>
      </c>
      <c r="D102" s="38">
        <f t="shared" si="8"/>
        <v>24310.083543299661</v>
      </c>
      <c r="E102" s="38">
        <f t="shared" si="9"/>
        <v>7586.9068482462753</v>
      </c>
      <c r="F102" s="38">
        <f t="shared" si="11"/>
        <v>2137959.7644786169</v>
      </c>
      <c r="G102" s="38">
        <f t="shared" si="11"/>
        <v>924151.31310979323</v>
      </c>
    </row>
    <row r="103" spans="1:7">
      <c r="A103" s="36">
        <v>97</v>
      </c>
      <c r="B103" s="37">
        <v>37622</v>
      </c>
      <c r="C103" s="38">
        <f t="shared" si="7"/>
        <v>3997684.5705714375</v>
      </c>
      <c r="D103" s="38">
        <f t="shared" si="8"/>
        <v>24355.664949943348</v>
      </c>
      <c r="E103" s="38">
        <f t="shared" si="9"/>
        <v>7541.3254416025884</v>
      </c>
      <c r="F103" s="38">
        <f t="shared" si="11"/>
        <v>2162315.4294285602</v>
      </c>
      <c r="G103" s="38">
        <f t="shared" si="11"/>
        <v>931692.63855139585</v>
      </c>
    </row>
    <row r="104" spans="1:7">
      <c r="A104" s="33">
        <v>98</v>
      </c>
      <c r="B104" s="34">
        <v>37653</v>
      </c>
      <c r="C104" s="35">
        <f t="shared" si="7"/>
        <v>3973283.2387497132</v>
      </c>
      <c r="D104" s="35">
        <f t="shared" si="8"/>
        <v>24401.331821724492</v>
      </c>
      <c r="E104" s="35">
        <f t="shared" si="9"/>
        <v>7495.6585698214449</v>
      </c>
      <c r="F104" s="35">
        <f t="shared" ref="F104:G119" si="12">F103+D104</f>
        <v>2186716.7612502845</v>
      </c>
      <c r="G104" s="35">
        <f t="shared" si="12"/>
        <v>939188.29712121724</v>
      </c>
    </row>
    <row r="105" spans="1:7">
      <c r="A105" s="36">
        <v>99</v>
      </c>
      <c r="B105" s="37">
        <v>37681</v>
      </c>
      <c r="C105" s="38">
        <f t="shared" si="7"/>
        <v>3948836.1544308229</v>
      </c>
      <c r="D105" s="38">
        <f t="shared" si="8"/>
        <v>24447.084318890225</v>
      </c>
      <c r="E105" s="38">
        <f t="shared" si="9"/>
        <v>7449.9060726557118</v>
      </c>
      <c r="F105" s="38">
        <f t="shared" si="12"/>
        <v>2211163.8455691747</v>
      </c>
      <c r="G105" s="38">
        <f t="shared" si="12"/>
        <v>946638.20319387293</v>
      </c>
    </row>
    <row r="106" spans="1:7">
      <c r="A106" s="36">
        <v>100</v>
      </c>
      <c r="B106" s="37">
        <v>37712</v>
      </c>
      <c r="C106" s="38">
        <f t="shared" si="7"/>
        <v>3924343.2318288349</v>
      </c>
      <c r="D106" s="38">
        <f t="shared" si="8"/>
        <v>24492.922601988143</v>
      </c>
      <c r="E106" s="38">
        <f t="shared" si="9"/>
        <v>7404.0677895577928</v>
      </c>
      <c r="F106" s="38">
        <f t="shared" si="12"/>
        <v>2235656.7681711628</v>
      </c>
      <c r="G106" s="38">
        <f t="shared" si="12"/>
        <v>954042.27098343067</v>
      </c>
    </row>
    <row r="107" spans="1:7">
      <c r="A107" s="36">
        <v>101</v>
      </c>
      <c r="B107" s="37">
        <v>37742</v>
      </c>
      <c r="C107" s="38">
        <f t="shared" si="7"/>
        <v>3899804.3849969679</v>
      </c>
      <c r="D107" s="38">
        <f t="shared" si="8"/>
        <v>24538.846831866871</v>
      </c>
      <c r="E107" s="38">
        <f t="shared" si="9"/>
        <v>7358.1435596790652</v>
      </c>
      <c r="F107" s="38">
        <f t="shared" si="12"/>
        <v>2260195.6150030298</v>
      </c>
      <c r="G107" s="38">
        <f t="shared" si="12"/>
        <v>961400.41454310971</v>
      </c>
    </row>
    <row r="108" spans="1:7">
      <c r="A108" s="36">
        <v>102</v>
      </c>
      <c r="B108" s="37">
        <v>37773</v>
      </c>
      <c r="C108" s="38">
        <f t="shared" si="7"/>
        <v>3875219.5278272913</v>
      </c>
      <c r="D108" s="38">
        <f t="shared" si="8"/>
        <v>24584.857169676623</v>
      </c>
      <c r="E108" s="38">
        <f t="shared" si="9"/>
        <v>7312.1332218693142</v>
      </c>
      <c r="F108" s="38">
        <f t="shared" si="12"/>
        <v>2284780.4721727064</v>
      </c>
      <c r="G108" s="38">
        <f t="shared" si="12"/>
        <v>968712.54776497907</v>
      </c>
    </row>
    <row r="109" spans="1:7">
      <c r="A109" s="36">
        <v>103</v>
      </c>
      <c r="B109" s="37">
        <v>37803</v>
      </c>
      <c r="C109" s="38">
        <f t="shared" si="7"/>
        <v>3850588.5740504214</v>
      </c>
      <c r="D109" s="38">
        <f t="shared" si="8"/>
        <v>24630.953776869766</v>
      </c>
      <c r="E109" s="38">
        <f t="shared" si="9"/>
        <v>7266.0366146761708</v>
      </c>
      <c r="F109" s="38">
        <f t="shared" si="12"/>
        <v>2309411.4259495763</v>
      </c>
      <c r="G109" s="38">
        <f t="shared" si="12"/>
        <v>975978.58437965519</v>
      </c>
    </row>
    <row r="110" spans="1:7">
      <c r="A110" s="36">
        <v>104</v>
      </c>
      <c r="B110" s="37">
        <v>37834</v>
      </c>
      <c r="C110" s="38">
        <f t="shared" si="7"/>
        <v>3825911.4372352199</v>
      </c>
      <c r="D110" s="38">
        <f t="shared" si="8"/>
        <v>24677.136815201397</v>
      </c>
      <c r="E110" s="38">
        <f t="shared" si="9"/>
        <v>7219.8535763445398</v>
      </c>
      <c r="F110" s="38">
        <f t="shared" si="12"/>
        <v>2334088.5627647778</v>
      </c>
      <c r="G110" s="38">
        <f t="shared" si="12"/>
        <v>983198.43795599975</v>
      </c>
    </row>
    <row r="111" spans="1:7">
      <c r="A111" s="36">
        <v>105</v>
      </c>
      <c r="B111" s="37">
        <v>37865</v>
      </c>
      <c r="C111" s="38">
        <f t="shared" si="7"/>
        <v>3801188.0307884901</v>
      </c>
      <c r="D111" s="38">
        <f t="shared" si="8"/>
        <v>24723.406446729899</v>
      </c>
      <c r="E111" s="38">
        <f t="shared" si="9"/>
        <v>7173.5839448160368</v>
      </c>
      <c r="F111" s="38">
        <f t="shared" si="12"/>
        <v>2358811.9692115076</v>
      </c>
      <c r="G111" s="38">
        <f t="shared" si="12"/>
        <v>990372.02190081577</v>
      </c>
    </row>
    <row r="112" spans="1:7">
      <c r="A112" s="36">
        <v>106</v>
      </c>
      <c r="B112" s="37">
        <v>37895</v>
      </c>
      <c r="C112" s="38">
        <f t="shared" si="7"/>
        <v>3776418.2679546727</v>
      </c>
      <c r="D112" s="38">
        <f t="shared" si="8"/>
        <v>24769.762833817516</v>
      </c>
      <c r="E112" s="38">
        <f t="shared" si="9"/>
        <v>7127.227557728419</v>
      </c>
      <c r="F112" s="38">
        <f t="shared" si="12"/>
        <v>2383581.732045325</v>
      </c>
      <c r="G112" s="38">
        <f t="shared" si="12"/>
        <v>997499.24945854419</v>
      </c>
    </row>
    <row r="113" spans="1:7">
      <c r="A113" s="33">
        <v>107</v>
      </c>
      <c r="B113" s="34">
        <v>37926</v>
      </c>
      <c r="C113" s="35">
        <f t="shared" si="7"/>
        <v>3751602.0618155417</v>
      </c>
      <c r="D113" s="35">
        <f t="shared" si="8"/>
        <v>24816.206139130925</v>
      </c>
      <c r="E113" s="35">
        <f t="shared" si="9"/>
        <v>7080.784252415011</v>
      </c>
      <c r="F113" s="35">
        <f t="shared" si="12"/>
        <v>2408397.938184456</v>
      </c>
      <c r="G113" s="35">
        <f t="shared" si="12"/>
        <v>1004580.0337109593</v>
      </c>
    </row>
    <row r="114" spans="1:7">
      <c r="A114" s="36">
        <v>108</v>
      </c>
      <c r="B114" s="37">
        <v>37956</v>
      </c>
      <c r="C114" s="38">
        <f t="shared" si="7"/>
        <v>3726739.3252898999</v>
      </c>
      <c r="D114" s="38">
        <f t="shared" si="8"/>
        <v>24862.736525641794</v>
      </c>
      <c r="E114" s="38">
        <f t="shared" si="9"/>
        <v>7034.2538659041411</v>
      </c>
      <c r="F114" s="38">
        <f t="shared" si="12"/>
        <v>2433260.6747100977</v>
      </c>
      <c r="G114" s="38">
        <f t="shared" si="12"/>
        <v>1011614.2875768634</v>
      </c>
    </row>
    <row r="115" spans="1:7">
      <c r="A115" s="36">
        <v>109</v>
      </c>
      <c r="B115" s="37">
        <v>37987</v>
      </c>
      <c r="C115" s="38">
        <f t="shared" si="7"/>
        <v>3701829.9711332726</v>
      </c>
      <c r="D115" s="38">
        <f t="shared" si="8"/>
        <v>24909.354156627374</v>
      </c>
      <c r="E115" s="38">
        <f t="shared" si="9"/>
        <v>6987.636234918562</v>
      </c>
      <c r="F115" s="38">
        <f t="shared" si="12"/>
        <v>2458170.028866725</v>
      </c>
      <c r="G115" s="38">
        <f t="shared" si="12"/>
        <v>1018601.923811782</v>
      </c>
    </row>
    <row r="116" spans="1:7">
      <c r="A116" s="36">
        <v>110</v>
      </c>
      <c r="B116" s="37">
        <v>38018</v>
      </c>
      <c r="C116" s="38">
        <f t="shared" si="7"/>
        <v>3676873.9119376014</v>
      </c>
      <c r="D116" s="38">
        <f t="shared" si="8"/>
        <v>24956.059195671049</v>
      </c>
      <c r="E116" s="38">
        <f t="shared" si="9"/>
        <v>6940.9311958748867</v>
      </c>
      <c r="F116" s="38">
        <f t="shared" si="12"/>
        <v>2483126.0880623963</v>
      </c>
      <c r="G116" s="38">
        <f t="shared" si="12"/>
        <v>1025542.855007657</v>
      </c>
    </row>
    <row r="117" spans="1:7">
      <c r="A117" s="36">
        <v>111</v>
      </c>
      <c r="B117" s="37">
        <v>38047</v>
      </c>
      <c r="C117" s="38">
        <f t="shared" si="7"/>
        <v>3651871.0601309384</v>
      </c>
      <c r="D117" s="38">
        <f t="shared" si="8"/>
        <v>25002.851806662933</v>
      </c>
      <c r="E117" s="38">
        <f t="shared" si="9"/>
        <v>6894.1385848830023</v>
      </c>
      <c r="F117" s="38">
        <f t="shared" si="12"/>
        <v>2508128.9398690592</v>
      </c>
      <c r="G117" s="38">
        <f t="shared" si="12"/>
        <v>1032436.9935925399</v>
      </c>
    </row>
    <row r="118" spans="1:7">
      <c r="A118" s="36">
        <v>112</v>
      </c>
      <c r="B118" s="37">
        <v>38078</v>
      </c>
      <c r="C118" s="38">
        <f t="shared" si="7"/>
        <v>3626821.3279771381</v>
      </c>
      <c r="D118" s="38">
        <f t="shared" si="8"/>
        <v>25049.732153800425</v>
      </c>
      <c r="E118" s="38">
        <f t="shared" si="9"/>
        <v>6847.2582377455101</v>
      </c>
      <c r="F118" s="38">
        <f t="shared" si="12"/>
        <v>2533178.6720228596</v>
      </c>
      <c r="G118" s="38">
        <f t="shared" si="12"/>
        <v>1039284.2518302854</v>
      </c>
    </row>
    <row r="119" spans="1:7">
      <c r="A119" s="36">
        <v>113</v>
      </c>
      <c r="B119" s="37">
        <v>38108</v>
      </c>
      <c r="C119" s="38">
        <f t="shared" si="7"/>
        <v>3601724.6275755493</v>
      </c>
      <c r="D119" s="38">
        <f t="shared" si="8"/>
        <v>25096.700401588801</v>
      </c>
      <c r="E119" s="38">
        <f t="shared" si="9"/>
        <v>6800.2899899571339</v>
      </c>
      <c r="F119" s="38">
        <f t="shared" si="12"/>
        <v>2558275.3724244484</v>
      </c>
      <c r="G119" s="38">
        <f t="shared" si="12"/>
        <v>1046084.5418202425</v>
      </c>
    </row>
    <row r="120" spans="1:7">
      <c r="A120" s="36">
        <v>114</v>
      </c>
      <c r="B120" s="37">
        <v>38139</v>
      </c>
      <c r="C120" s="38">
        <f t="shared" si="7"/>
        <v>3576580.8708607075</v>
      </c>
      <c r="D120" s="38">
        <f t="shared" si="8"/>
        <v>25143.75671484178</v>
      </c>
      <c r="E120" s="38">
        <f t="shared" si="9"/>
        <v>6753.2336767041552</v>
      </c>
      <c r="F120" s="38">
        <f t="shared" ref="F120:G135" si="13">F119+D120</f>
        <v>2583419.1291392902</v>
      </c>
      <c r="G120" s="38">
        <f t="shared" si="13"/>
        <v>1052837.7754969466</v>
      </c>
    </row>
    <row r="121" spans="1:7">
      <c r="A121" s="36">
        <v>115</v>
      </c>
      <c r="B121" s="37">
        <v>38169</v>
      </c>
      <c r="C121" s="38">
        <f t="shared" si="7"/>
        <v>3551389.9696020256</v>
      </c>
      <c r="D121" s="38">
        <f t="shared" si="8"/>
        <v>25190.901258682112</v>
      </c>
      <c r="E121" s="38">
        <f t="shared" si="9"/>
        <v>6706.0891328638254</v>
      </c>
      <c r="F121" s="38">
        <f t="shared" si="13"/>
        <v>2608610.0303979721</v>
      </c>
      <c r="G121" s="38">
        <f t="shared" si="13"/>
        <v>1059543.8646298104</v>
      </c>
    </row>
    <row r="122" spans="1:7">
      <c r="A122" s="33">
        <v>116</v>
      </c>
      <c r="B122" s="34">
        <v>38200</v>
      </c>
      <c r="C122" s="35">
        <f t="shared" si="7"/>
        <v>3526151.8354034834</v>
      </c>
      <c r="D122" s="35">
        <f t="shared" si="8"/>
        <v>25238.134198542139</v>
      </c>
      <c r="E122" s="35">
        <f t="shared" si="9"/>
        <v>6658.8561930037977</v>
      </c>
      <c r="F122" s="35">
        <f t="shared" si="13"/>
        <v>2633848.1645965143</v>
      </c>
      <c r="G122" s="35">
        <f t="shared" si="13"/>
        <v>1066202.7208228142</v>
      </c>
    </row>
    <row r="123" spans="1:7">
      <c r="A123" s="36">
        <v>117</v>
      </c>
      <c r="B123" s="37">
        <v>38231</v>
      </c>
      <c r="C123" s="38">
        <f t="shared" si="7"/>
        <v>3500866.3797033192</v>
      </c>
      <c r="D123" s="38">
        <f t="shared" si="8"/>
        <v>25285.455700164406</v>
      </c>
      <c r="E123" s="38">
        <f t="shared" si="9"/>
        <v>6611.534691381531</v>
      </c>
      <c r="F123" s="38">
        <f t="shared" si="13"/>
        <v>2659133.6202966785</v>
      </c>
      <c r="G123" s="38">
        <f t="shared" si="13"/>
        <v>1072814.2555141957</v>
      </c>
    </row>
    <row r="124" spans="1:7">
      <c r="A124" s="36">
        <v>118</v>
      </c>
      <c r="B124" s="37">
        <v>38261</v>
      </c>
      <c r="C124" s="38">
        <f t="shared" si="7"/>
        <v>3475533.513773717</v>
      </c>
      <c r="D124" s="38">
        <f t="shared" si="8"/>
        <v>25332.865929602212</v>
      </c>
      <c r="E124" s="38">
        <f t="shared" si="9"/>
        <v>6564.124461943723</v>
      </c>
      <c r="F124" s="38">
        <f t="shared" si="13"/>
        <v>2684466.4862262807</v>
      </c>
      <c r="G124" s="38">
        <f t="shared" si="13"/>
        <v>1079378.3799761394</v>
      </c>
    </row>
    <row r="125" spans="1:7">
      <c r="A125" s="36">
        <v>119</v>
      </c>
      <c r="B125" s="37">
        <v>38292</v>
      </c>
      <c r="C125" s="38">
        <f t="shared" si="7"/>
        <v>3450153.1487204968</v>
      </c>
      <c r="D125" s="38">
        <f t="shared" si="8"/>
        <v>25380.365053220215</v>
      </c>
      <c r="E125" s="38">
        <f t="shared" si="9"/>
        <v>6516.6253383257199</v>
      </c>
      <c r="F125" s="38">
        <f t="shared" si="13"/>
        <v>2709846.8512795009</v>
      </c>
      <c r="G125" s="38">
        <f t="shared" si="13"/>
        <v>1085895.0053144651</v>
      </c>
    </row>
    <row r="126" spans="1:7">
      <c r="A126" s="36">
        <v>120</v>
      </c>
      <c r="B126" s="37">
        <v>38322</v>
      </c>
      <c r="C126" s="38">
        <f t="shared" si="7"/>
        <v>3424725.1954828016</v>
      </c>
      <c r="D126" s="38">
        <f t="shared" si="8"/>
        <v>25427.953237695005</v>
      </c>
      <c r="E126" s="38">
        <f t="shared" si="9"/>
        <v>6469.0371538509316</v>
      </c>
      <c r="F126" s="38">
        <f t="shared" si="13"/>
        <v>2735274.804517196</v>
      </c>
      <c r="G126" s="38">
        <f t="shared" si="13"/>
        <v>1092364.0424683162</v>
      </c>
    </row>
    <row r="127" spans="1:7">
      <c r="A127" s="36">
        <v>121</v>
      </c>
      <c r="B127" s="37">
        <v>38353</v>
      </c>
      <c r="C127" s="38">
        <f t="shared" si="7"/>
        <v>3399249.5648327861</v>
      </c>
      <c r="D127" s="38">
        <f t="shared" si="8"/>
        <v>25475.630650015682</v>
      </c>
      <c r="E127" s="38">
        <f t="shared" si="9"/>
        <v>6421.3597415302529</v>
      </c>
      <c r="F127" s="38">
        <f t="shared" si="13"/>
        <v>2760750.4351672116</v>
      </c>
      <c r="G127" s="38">
        <f t="shared" si="13"/>
        <v>1098785.4022098463</v>
      </c>
    </row>
    <row r="128" spans="1:7">
      <c r="A128" s="36">
        <v>122</v>
      </c>
      <c r="B128" s="37">
        <v>38384</v>
      </c>
      <c r="C128" s="38">
        <f t="shared" si="7"/>
        <v>3373726.1673753015</v>
      </c>
      <c r="D128" s="38">
        <f t="shared" si="8"/>
        <v>25523.397457484461</v>
      </c>
      <c r="E128" s="38">
        <f t="shared" si="9"/>
        <v>6373.5929340614739</v>
      </c>
      <c r="F128" s="38">
        <f t="shared" si="13"/>
        <v>2786273.8326246962</v>
      </c>
      <c r="G128" s="38">
        <f t="shared" si="13"/>
        <v>1105158.9951439078</v>
      </c>
    </row>
    <row r="129" spans="1:7">
      <c r="A129" s="36">
        <v>123</v>
      </c>
      <c r="B129" s="37">
        <v>38412</v>
      </c>
      <c r="C129" s="38">
        <f t="shared" si="7"/>
        <v>3348154.9135475843</v>
      </c>
      <c r="D129" s="38">
        <f t="shared" si="8"/>
        <v>25571.253827717246</v>
      </c>
      <c r="E129" s="38">
        <f t="shared" si="9"/>
        <v>6325.7365638286901</v>
      </c>
      <c r="F129" s="38">
        <f t="shared" si="13"/>
        <v>2811845.0864524134</v>
      </c>
      <c r="G129" s="38">
        <f t="shared" si="13"/>
        <v>1111484.7317077366</v>
      </c>
    </row>
    <row r="130" spans="1:7">
      <c r="A130" s="36">
        <v>124</v>
      </c>
      <c r="B130" s="37">
        <v>38443</v>
      </c>
      <c r="C130" s="38">
        <f t="shared" si="7"/>
        <v>3322535.7136189402</v>
      </c>
      <c r="D130" s="38">
        <f t="shared" si="8"/>
        <v>25619.199928644215</v>
      </c>
      <c r="E130" s="38">
        <f t="shared" si="9"/>
        <v>6277.7904629017203</v>
      </c>
      <c r="F130" s="38">
        <f t="shared" si="13"/>
        <v>2837464.2863810575</v>
      </c>
      <c r="G130" s="38">
        <f t="shared" si="13"/>
        <v>1117762.5221706384</v>
      </c>
    </row>
    <row r="131" spans="1:7">
      <c r="A131" s="33">
        <v>125</v>
      </c>
      <c r="B131" s="34">
        <v>38473</v>
      </c>
      <c r="C131" s="35">
        <f t="shared" si="7"/>
        <v>3296868.4776904299</v>
      </c>
      <c r="D131" s="35">
        <f t="shared" si="8"/>
        <v>25667.235928510425</v>
      </c>
      <c r="E131" s="35">
        <f t="shared" si="9"/>
        <v>6229.7544630355123</v>
      </c>
      <c r="F131" s="35">
        <f t="shared" si="13"/>
        <v>2863131.5223095678</v>
      </c>
      <c r="G131" s="35">
        <f t="shared" si="13"/>
        <v>1123992.276633674</v>
      </c>
    </row>
    <row r="132" spans="1:7">
      <c r="A132" s="36">
        <v>126</v>
      </c>
      <c r="B132" s="37">
        <v>38504</v>
      </c>
      <c r="C132" s="38">
        <f t="shared" si="7"/>
        <v>3271153.1156945536</v>
      </c>
      <c r="D132" s="38">
        <f t="shared" si="8"/>
        <v>25715.361995876381</v>
      </c>
      <c r="E132" s="38">
        <f t="shared" si="9"/>
        <v>6181.6283956695561</v>
      </c>
      <c r="F132" s="38">
        <f t="shared" si="13"/>
        <v>2888846.8843054441</v>
      </c>
      <c r="G132" s="38">
        <f t="shared" si="13"/>
        <v>1130173.9050293437</v>
      </c>
    </row>
    <row r="133" spans="1:7">
      <c r="A133" s="36">
        <v>127</v>
      </c>
      <c r="B133" s="37">
        <v>38534</v>
      </c>
      <c r="C133" s="38">
        <f t="shared" si="7"/>
        <v>3245389.5373949348</v>
      </c>
      <c r="D133" s="38">
        <f t="shared" si="8"/>
        <v>25763.57829961865</v>
      </c>
      <c r="E133" s="38">
        <f t="shared" si="9"/>
        <v>6133.4120919272873</v>
      </c>
      <c r="F133" s="38">
        <f t="shared" si="13"/>
        <v>2914610.4626050629</v>
      </c>
      <c r="G133" s="38">
        <f t="shared" si="13"/>
        <v>1136307.317121271</v>
      </c>
    </row>
    <row r="134" spans="1:7">
      <c r="A134" s="36">
        <v>128</v>
      </c>
      <c r="B134" s="37">
        <v>38565</v>
      </c>
      <c r="C134" s="38">
        <f t="shared" si="7"/>
        <v>3219577.6523860046</v>
      </c>
      <c r="D134" s="38">
        <f t="shared" si="8"/>
        <v>25811.885008930432</v>
      </c>
      <c r="E134" s="38">
        <f t="shared" si="9"/>
        <v>6085.105382615503</v>
      </c>
      <c r="F134" s="38">
        <f t="shared" si="13"/>
        <v>2940422.3476139931</v>
      </c>
      <c r="G134" s="38">
        <f t="shared" si="13"/>
        <v>1142392.4225038865</v>
      </c>
    </row>
    <row r="135" spans="1:7">
      <c r="A135" s="36">
        <v>129</v>
      </c>
      <c r="B135" s="37">
        <v>38596</v>
      </c>
      <c r="C135" s="38">
        <f t="shared" si="7"/>
        <v>3193717.3700926825</v>
      </c>
      <c r="D135" s="38">
        <f t="shared" si="8"/>
        <v>25860.28229332218</v>
      </c>
      <c r="E135" s="38">
        <f t="shared" si="9"/>
        <v>6036.7080982237576</v>
      </c>
      <c r="F135" s="38">
        <f t="shared" si="13"/>
        <v>2966282.6299073151</v>
      </c>
      <c r="G135" s="38">
        <f t="shared" si="13"/>
        <v>1148429.1306021102</v>
      </c>
    </row>
    <row r="136" spans="1:7">
      <c r="A136" s="36">
        <v>130</v>
      </c>
      <c r="B136" s="37">
        <v>38626</v>
      </c>
      <c r="C136" s="38">
        <f t="shared" ref="C136:C199" si="14">C135-D136</f>
        <v>3167808.5997700603</v>
      </c>
      <c r="D136" s="38">
        <f t="shared" ref="D136:D199" si="15">$F$1-E136</f>
        <v>25908.770322622157</v>
      </c>
      <c r="E136" s="38">
        <f t="shared" ref="E136:E199" si="16">C135*$D$3/12</f>
        <v>5988.2200689237798</v>
      </c>
      <c r="F136" s="38">
        <f t="shared" ref="F136:G151" si="17">F135+D136</f>
        <v>2992191.4002299374</v>
      </c>
      <c r="G136" s="38">
        <f t="shared" si="17"/>
        <v>1154417.3506710338</v>
      </c>
    </row>
    <row r="137" spans="1:7">
      <c r="A137" s="36">
        <v>131</v>
      </c>
      <c r="B137" s="37">
        <v>38657</v>
      </c>
      <c r="C137" s="38">
        <f t="shared" si="14"/>
        <v>3141851.2505030832</v>
      </c>
      <c r="D137" s="38">
        <f t="shared" si="15"/>
        <v>25957.349266977075</v>
      </c>
      <c r="E137" s="38">
        <f t="shared" si="16"/>
        <v>5939.6411245688623</v>
      </c>
      <c r="F137" s="38">
        <f t="shared" si="17"/>
        <v>3018148.7494969144</v>
      </c>
      <c r="G137" s="38">
        <f t="shared" si="17"/>
        <v>1160356.9917956027</v>
      </c>
    </row>
    <row r="138" spans="1:7">
      <c r="A138" s="36">
        <v>132</v>
      </c>
      <c r="B138" s="37">
        <v>38687</v>
      </c>
      <c r="C138" s="38">
        <f t="shared" si="14"/>
        <v>3115845.2312062304</v>
      </c>
      <c r="D138" s="38">
        <f t="shared" si="15"/>
        <v>26006.019296852657</v>
      </c>
      <c r="E138" s="38">
        <f t="shared" si="16"/>
        <v>5890.9710946932801</v>
      </c>
      <c r="F138" s="38">
        <f t="shared" si="17"/>
        <v>3044154.7687937673</v>
      </c>
      <c r="G138" s="38">
        <f t="shared" si="17"/>
        <v>1166247.962890296</v>
      </c>
    </row>
    <row r="139" spans="1:7">
      <c r="A139" s="36">
        <v>133</v>
      </c>
      <c r="B139" s="37">
        <v>38718</v>
      </c>
      <c r="C139" s="38">
        <f t="shared" si="14"/>
        <v>3089790.4506231961</v>
      </c>
      <c r="D139" s="38">
        <f t="shared" si="15"/>
        <v>26054.780583034255</v>
      </c>
      <c r="E139" s="38">
        <f t="shared" si="16"/>
        <v>5842.2098085116813</v>
      </c>
      <c r="F139" s="38">
        <f t="shared" si="17"/>
        <v>3070209.5493768016</v>
      </c>
      <c r="G139" s="38">
        <f t="shared" si="17"/>
        <v>1172090.1726988077</v>
      </c>
    </row>
    <row r="140" spans="1:7">
      <c r="A140" s="33">
        <v>134</v>
      </c>
      <c r="B140" s="34">
        <v>38749</v>
      </c>
      <c r="C140" s="35">
        <f t="shared" si="14"/>
        <v>3063686.8173265685</v>
      </c>
      <c r="D140" s="35">
        <f t="shared" si="15"/>
        <v>26103.633296627442</v>
      </c>
      <c r="E140" s="35">
        <f t="shared" si="16"/>
        <v>5793.3570949184932</v>
      </c>
      <c r="F140" s="35">
        <f t="shared" si="17"/>
        <v>3096313.1826734291</v>
      </c>
      <c r="G140" s="35">
        <f t="shared" si="17"/>
        <v>1177883.529793726</v>
      </c>
    </row>
    <row r="141" spans="1:7">
      <c r="A141" s="36">
        <v>135</v>
      </c>
      <c r="B141" s="37">
        <v>38777</v>
      </c>
      <c r="C141" s="38">
        <f t="shared" si="14"/>
        <v>3037534.2397175101</v>
      </c>
      <c r="D141" s="38">
        <f t="shared" si="15"/>
        <v>26152.577609058619</v>
      </c>
      <c r="E141" s="38">
        <f t="shared" si="16"/>
        <v>5744.4127824873167</v>
      </c>
      <c r="F141" s="38">
        <f t="shared" si="17"/>
        <v>3122465.7602824876</v>
      </c>
      <c r="G141" s="38">
        <f t="shared" si="17"/>
        <v>1183627.9425762133</v>
      </c>
    </row>
    <row r="142" spans="1:7">
      <c r="A142" s="36">
        <v>136</v>
      </c>
      <c r="B142" s="37">
        <v>38808</v>
      </c>
      <c r="C142" s="38">
        <f t="shared" si="14"/>
        <v>3011332.6260254346</v>
      </c>
      <c r="D142" s="38">
        <f t="shared" si="15"/>
        <v>26201.613692075603</v>
      </c>
      <c r="E142" s="38">
        <f t="shared" si="16"/>
        <v>5695.3766994703319</v>
      </c>
      <c r="F142" s="38">
        <f t="shared" si="17"/>
        <v>3148667.3739745631</v>
      </c>
      <c r="G142" s="38">
        <f t="shared" si="17"/>
        <v>1189323.3192756835</v>
      </c>
    </row>
    <row r="143" spans="1:7">
      <c r="A143" s="36">
        <v>137</v>
      </c>
      <c r="B143" s="37">
        <v>38838</v>
      </c>
      <c r="C143" s="38">
        <f t="shared" si="14"/>
        <v>2985081.8843076862</v>
      </c>
      <c r="D143" s="38">
        <f t="shared" si="15"/>
        <v>26250.741717748246</v>
      </c>
      <c r="E143" s="38">
        <f t="shared" si="16"/>
        <v>5646.2486737976897</v>
      </c>
      <c r="F143" s="38">
        <f t="shared" si="17"/>
        <v>3174918.1156923114</v>
      </c>
      <c r="G143" s="38">
        <f t="shared" si="17"/>
        <v>1194969.5679494811</v>
      </c>
    </row>
    <row r="144" spans="1:7">
      <c r="A144" s="36">
        <v>138</v>
      </c>
      <c r="B144" s="37">
        <v>38869</v>
      </c>
      <c r="C144" s="38">
        <f t="shared" si="14"/>
        <v>2958781.9224492172</v>
      </c>
      <c r="D144" s="38">
        <f t="shared" si="15"/>
        <v>26299.961858469025</v>
      </c>
      <c r="E144" s="38">
        <f t="shared" si="16"/>
        <v>5597.0285330769111</v>
      </c>
      <c r="F144" s="38">
        <f t="shared" si="17"/>
        <v>3201218.0775507805</v>
      </c>
      <c r="G144" s="38">
        <f t="shared" si="17"/>
        <v>1200566.5964825579</v>
      </c>
    </row>
    <row r="145" spans="1:7">
      <c r="A145" s="36">
        <v>139</v>
      </c>
      <c r="B145" s="37">
        <v>38899</v>
      </c>
      <c r="C145" s="38">
        <f t="shared" si="14"/>
        <v>2932432.6481622634</v>
      </c>
      <c r="D145" s="38">
        <f t="shared" si="15"/>
        <v>26349.274286953656</v>
      </c>
      <c r="E145" s="38">
        <f t="shared" si="16"/>
        <v>5547.7161045922812</v>
      </c>
      <c r="F145" s="38">
        <f t="shared" si="17"/>
        <v>3227567.3518377342</v>
      </c>
      <c r="G145" s="38">
        <f t="shared" si="17"/>
        <v>1206114.3125871501</v>
      </c>
    </row>
    <row r="146" spans="1:7">
      <c r="A146" s="36">
        <v>140</v>
      </c>
      <c r="B146" s="37">
        <v>38930</v>
      </c>
      <c r="C146" s="38">
        <f t="shared" si="14"/>
        <v>2906033.9689860218</v>
      </c>
      <c r="D146" s="38">
        <f t="shared" si="15"/>
        <v>26398.679176241694</v>
      </c>
      <c r="E146" s="38">
        <f t="shared" si="16"/>
        <v>5498.311215304243</v>
      </c>
      <c r="F146" s="38">
        <f t="shared" si="17"/>
        <v>3253966.0310139759</v>
      </c>
      <c r="G146" s="38">
        <f t="shared" si="17"/>
        <v>1211612.6238024544</v>
      </c>
    </row>
    <row r="147" spans="1:7">
      <c r="A147" s="36">
        <v>141</v>
      </c>
      <c r="B147" s="37">
        <v>38961</v>
      </c>
      <c r="C147" s="38">
        <f t="shared" si="14"/>
        <v>2879585.7922863248</v>
      </c>
      <c r="D147" s="38">
        <f t="shared" si="15"/>
        <v>26448.176699697146</v>
      </c>
      <c r="E147" s="38">
        <f t="shared" si="16"/>
        <v>5448.8136918487908</v>
      </c>
      <c r="F147" s="38">
        <f t="shared" si="17"/>
        <v>3280414.2077136729</v>
      </c>
      <c r="G147" s="38">
        <f t="shared" si="17"/>
        <v>1217061.4374943033</v>
      </c>
    </row>
    <row r="148" spans="1:7">
      <c r="A148" s="36">
        <v>142</v>
      </c>
      <c r="B148" s="37">
        <v>38991</v>
      </c>
      <c r="C148" s="38">
        <f t="shared" si="14"/>
        <v>2853088.0252553159</v>
      </c>
      <c r="D148" s="38">
        <f t="shared" si="15"/>
        <v>26497.767031009076</v>
      </c>
      <c r="E148" s="38">
        <f t="shared" si="16"/>
        <v>5399.2233605368592</v>
      </c>
      <c r="F148" s="38">
        <f t="shared" si="17"/>
        <v>3306911.9747446822</v>
      </c>
      <c r="G148" s="38">
        <f t="shared" si="17"/>
        <v>1222460.6608548402</v>
      </c>
    </row>
    <row r="149" spans="1:7">
      <c r="A149" s="33">
        <v>143</v>
      </c>
      <c r="B149" s="34">
        <v>39022</v>
      </c>
      <c r="C149" s="35">
        <f t="shared" si="14"/>
        <v>2826540.5749111236</v>
      </c>
      <c r="D149" s="35">
        <f t="shared" si="15"/>
        <v>26547.450344192221</v>
      </c>
      <c r="E149" s="35">
        <f t="shared" si="16"/>
        <v>5349.5400473537175</v>
      </c>
      <c r="F149" s="35">
        <f t="shared" si="17"/>
        <v>3333459.4250888745</v>
      </c>
      <c r="G149" s="35">
        <f t="shared" si="17"/>
        <v>1227810.200902194</v>
      </c>
    </row>
    <row r="150" spans="1:7">
      <c r="A150" s="36">
        <v>144</v>
      </c>
      <c r="B150" s="37">
        <v>39052</v>
      </c>
      <c r="C150" s="38">
        <f t="shared" si="14"/>
        <v>2799943.3480975362</v>
      </c>
      <c r="D150" s="38">
        <f t="shared" si="15"/>
        <v>26597.226813587578</v>
      </c>
      <c r="E150" s="38">
        <f t="shared" si="16"/>
        <v>5299.763577958357</v>
      </c>
      <c r="F150" s="38">
        <f t="shared" si="17"/>
        <v>3360056.6519024619</v>
      </c>
      <c r="G150" s="38">
        <f t="shared" si="17"/>
        <v>1233109.9644801524</v>
      </c>
    </row>
    <row r="151" spans="1:7">
      <c r="A151" s="36">
        <v>145</v>
      </c>
      <c r="B151" s="37">
        <v>39083</v>
      </c>
      <c r="C151" s="38">
        <f t="shared" si="14"/>
        <v>2773296.2514836732</v>
      </c>
      <c r="D151" s="38">
        <f t="shared" si="15"/>
        <v>26647.096613863057</v>
      </c>
      <c r="E151" s="38">
        <f t="shared" si="16"/>
        <v>5249.8937776828798</v>
      </c>
      <c r="F151" s="38">
        <f t="shared" si="17"/>
        <v>3386703.7485163249</v>
      </c>
      <c r="G151" s="38">
        <f t="shared" si="17"/>
        <v>1238359.8582578353</v>
      </c>
    </row>
    <row r="152" spans="1:7">
      <c r="A152" s="36">
        <v>146</v>
      </c>
      <c r="B152" s="37">
        <v>39114</v>
      </c>
      <c r="C152" s="38">
        <f t="shared" si="14"/>
        <v>2746599.1915636593</v>
      </c>
      <c r="D152" s="38">
        <f t="shared" si="15"/>
        <v>26697.05992001405</v>
      </c>
      <c r="E152" s="38">
        <f t="shared" si="16"/>
        <v>5199.9304715318876</v>
      </c>
      <c r="F152" s="38">
        <f t="shared" ref="F152:G167" si="18">F151+D152</f>
        <v>3413400.8084363388</v>
      </c>
      <c r="G152" s="38">
        <f t="shared" si="18"/>
        <v>1243559.7887293671</v>
      </c>
    </row>
    <row r="153" spans="1:7">
      <c r="A153" s="36">
        <v>147</v>
      </c>
      <c r="B153" s="37">
        <v>39142</v>
      </c>
      <c r="C153" s="38">
        <f t="shared" si="14"/>
        <v>2719852.0746562951</v>
      </c>
      <c r="D153" s="38">
        <f t="shared" si="15"/>
        <v>26747.116907364074</v>
      </c>
      <c r="E153" s="38">
        <f t="shared" si="16"/>
        <v>5149.8734841818614</v>
      </c>
      <c r="F153" s="38">
        <f t="shared" si="18"/>
        <v>3440147.925343703</v>
      </c>
      <c r="G153" s="38">
        <f t="shared" si="18"/>
        <v>1248709.662213549</v>
      </c>
    </row>
    <row r="154" spans="1:7">
      <c r="A154" s="36">
        <v>148</v>
      </c>
      <c r="B154" s="37">
        <v>39173</v>
      </c>
      <c r="C154" s="38">
        <f t="shared" si="14"/>
        <v>2693054.8069047299</v>
      </c>
      <c r="D154" s="38">
        <f t="shared" si="15"/>
        <v>26797.267751565385</v>
      </c>
      <c r="E154" s="38">
        <f t="shared" si="16"/>
        <v>5099.7226399805531</v>
      </c>
      <c r="F154" s="38">
        <f t="shared" si="18"/>
        <v>3466945.1930952682</v>
      </c>
      <c r="G154" s="38">
        <f t="shared" si="18"/>
        <v>1253809.3848535295</v>
      </c>
    </row>
    <row r="155" spans="1:7">
      <c r="A155" s="36">
        <v>149</v>
      </c>
      <c r="B155" s="37">
        <v>39203</v>
      </c>
      <c r="C155" s="38">
        <f t="shared" si="14"/>
        <v>2666207.2942761304</v>
      </c>
      <c r="D155" s="38">
        <f t="shared" si="15"/>
        <v>26847.512628599568</v>
      </c>
      <c r="E155" s="38">
        <f t="shared" si="16"/>
        <v>5049.4777629463688</v>
      </c>
      <c r="F155" s="38">
        <f t="shared" si="18"/>
        <v>3493792.7057238678</v>
      </c>
      <c r="G155" s="38">
        <f t="shared" si="18"/>
        <v>1258858.8626164759</v>
      </c>
    </row>
    <row r="156" spans="1:7">
      <c r="A156" s="36">
        <v>150</v>
      </c>
      <c r="B156" s="37">
        <v>39234</v>
      </c>
      <c r="C156" s="38">
        <f t="shared" si="14"/>
        <v>2639309.4425613522</v>
      </c>
      <c r="D156" s="38">
        <f t="shared" si="15"/>
        <v>26897.851714778193</v>
      </c>
      <c r="E156" s="38">
        <f t="shared" si="16"/>
        <v>4999.1386767677441</v>
      </c>
      <c r="F156" s="38">
        <f t="shared" si="18"/>
        <v>3520690.557438646</v>
      </c>
      <c r="G156" s="38">
        <f t="shared" si="18"/>
        <v>1263858.0012932436</v>
      </c>
    </row>
    <row r="157" spans="1:7">
      <c r="A157" s="36">
        <v>151</v>
      </c>
      <c r="B157" s="37">
        <v>39264</v>
      </c>
      <c r="C157" s="38">
        <f t="shared" si="14"/>
        <v>2612361.1573746088</v>
      </c>
      <c r="D157" s="38">
        <f t="shared" si="15"/>
        <v>26948.2851867434</v>
      </c>
      <c r="E157" s="38">
        <f t="shared" si="16"/>
        <v>4948.7052048025353</v>
      </c>
      <c r="F157" s="38">
        <f t="shared" si="18"/>
        <v>3547638.8426253893</v>
      </c>
      <c r="G157" s="38">
        <f t="shared" si="18"/>
        <v>1268806.7064980462</v>
      </c>
    </row>
    <row r="158" spans="1:7">
      <c r="A158" s="33">
        <v>152</v>
      </c>
      <c r="B158" s="34">
        <v>39295</v>
      </c>
      <c r="C158" s="35">
        <f t="shared" si="14"/>
        <v>2585362.3441531402</v>
      </c>
      <c r="D158" s="35">
        <f t="shared" si="15"/>
        <v>26998.813221468547</v>
      </c>
      <c r="E158" s="35">
        <f t="shared" si="16"/>
        <v>4898.1771700773916</v>
      </c>
      <c r="F158" s="35">
        <f t="shared" si="18"/>
        <v>3574637.6558468579</v>
      </c>
      <c r="G158" s="35">
        <f t="shared" si="18"/>
        <v>1273704.8836681235</v>
      </c>
    </row>
    <row r="159" spans="1:7">
      <c r="A159" s="36">
        <v>153</v>
      </c>
      <c r="B159" s="37">
        <v>39326</v>
      </c>
      <c r="C159" s="38">
        <f t="shared" si="14"/>
        <v>2558312.9081568816</v>
      </c>
      <c r="D159" s="38">
        <f t="shared" si="15"/>
        <v>27049.435996258799</v>
      </c>
      <c r="E159" s="38">
        <f t="shared" si="16"/>
        <v>4847.5543952871376</v>
      </c>
      <c r="F159" s="38">
        <f t="shared" si="18"/>
        <v>3601687.0918431166</v>
      </c>
      <c r="G159" s="38">
        <f t="shared" si="18"/>
        <v>1278552.4380634106</v>
      </c>
    </row>
    <row r="160" spans="1:7">
      <c r="A160" s="36">
        <v>154</v>
      </c>
      <c r="B160" s="37">
        <v>39356</v>
      </c>
      <c r="C160" s="38">
        <f t="shared" si="14"/>
        <v>2531212.7544681299</v>
      </c>
      <c r="D160" s="38">
        <f t="shared" si="15"/>
        <v>27100.153688751783</v>
      </c>
      <c r="E160" s="38">
        <f t="shared" si="16"/>
        <v>4796.8367027941522</v>
      </c>
      <c r="F160" s="38">
        <f t="shared" si="18"/>
        <v>3628787.2455318682</v>
      </c>
      <c r="G160" s="38">
        <f t="shared" si="18"/>
        <v>1283349.2747662046</v>
      </c>
    </row>
    <row r="161" spans="1:7">
      <c r="A161" s="36">
        <v>155</v>
      </c>
      <c r="B161" s="37">
        <v>39387</v>
      </c>
      <c r="C161" s="38">
        <f t="shared" si="14"/>
        <v>2504061.7879912117</v>
      </c>
      <c r="D161" s="38">
        <f t="shared" si="15"/>
        <v>27150.966476918191</v>
      </c>
      <c r="E161" s="38">
        <f t="shared" si="16"/>
        <v>4746.0239146277436</v>
      </c>
      <c r="F161" s="38">
        <f t="shared" si="18"/>
        <v>3655938.2120087864</v>
      </c>
      <c r="G161" s="38">
        <f t="shared" si="18"/>
        <v>1288095.2986808324</v>
      </c>
    </row>
    <row r="162" spans="1:7">
      <c r="A162" s="36">
        <v>156</v>
      </c>
      <c r="B162" s="37">
        <v>39417</v>
      </c>
      <c r="C162" s="38">
        <f t="shared" si="14"/>
        <v>2476859.9134521494</v>
      </c>
      <c r="D162" s="38">
        <f t="shared" si="15"/>
        <v>27201.874539062414</v>
      </c>
      <c r="E162" s="38">
        <f t="shared" si="16"/>
        <v>4695.1158524835218</v>
      </c>
      <c r="F162" s="38">
        <f t="shared" si="18"/>
        <v>3683140.0865478488</v>
      </c>
      <c r="G162" s="38">
        <f t="shared" si="18"/>
        <v>1292790.4145333159</v>
      </c>
    </row>
    <row r="163" spans="1:7">
      <c r="A163" s="36">
        <v>157</v>
      </c>
      <c r="B163" s="37">
        <v>39448</v>
      </c>
      <c r="C163" s="38">
        <f t="shared" si="14"/>
        <v>2449607.0353983263</v>
      </c>
      <c r="D163" s="38">
        <f t="shared" si="15"/>
        <v>27252.878053823155</v>
      </c>
      <c r="E163" s="38">
        <f t="shared" si="16"/>
        <v>4644.1123377227805</v>
      </c>
      <c r="F163" s="38">
        <f t="shared" si="18"/>
        <v>3710392.9646016718</v>
      </c>
      <c r="G163" s="38">
        <f t="shared" si="18"/>
        <v>1297434.5268710386</v>
      </c>
    </row>
    <row r="164" spans="1:7">
      <c r="A164" s="36">
        <v>158</v>
      </c>
      <c r="B164" s="37">
        <v>39479</v>
      </c>
      <c r="C164" s="38">
        <f t="shared" si="14"/>
        <v>2422303.0581981521</v>
      </c>
      <c r="D164" s="38">
        <f t="shared" si="15"/>
        <v>27303.977200174075</v>
      </c>
      <c r="E164" s="38">
        <f t="shared" si="16"/>
        <v>4593.0131913718615</v>
      </c>
      <c r="F164" s="38">
        <f t="shared" si="18"/>
        <v>3737696.941801846</v>
      </c>
      <c r="G164" s="38">
        <f t="shared" si="18"/>
        <v>1302027.5400624105</v>
      </c>
    </row>
    <row r="165" spans="1:7">
      <c r="A165" s="36">
        <v>159</v>
      </c>
      <c r="B165" s="37">
        <v>39508</v>
      </c>
      <c r="C165" s="38">
        <f t="shared" si="14"/>
        <v>2394947.8860407276</v>
      </c>
      <c r="D165" s="38">
        <f t="shared" si="15"/>
        <v>27355.1721574244</v>
      </c>
      <c r="E165" s="38">
        <f t="shared" si="16"/>
        <v>4541.8182341215352</v>
      </c>
      <c r="F165" s="38">
        <f t="shared" si="18"/>
        <v>3765052.1139592705</v>
      </c>
      <c r="G165" s="38">
        <f t="shared" si="18"/>
        <v>1306569.358296532</v>
      </c>
    </row>
    <row r="166" spans="1:7">
      <c r="A166" s="36">
        <v>160</v>
      </c>
      <c r="B166" s="37">
        <v>39539</v>
      </c>
      <c r="C166" s="38">
        <f t="shared" si="14"/>
        <v>2367541.4229355082</v>
      </c>
      <c r="D166" s="38">
        <f t="shared" si="15"/>
        <v>27406.463105219573</v>
      </c>
      <c r="E166" s="38">
        <f t="shared" si="16"/>
        <v>4490.5272863263644</v>
      </c>
      <c r="F166" s="38">
        <f t="shared" si="18"/>
        <v>3792458.5770644899</v>
      </c>
      <c r="G166" s="38">
        <f t="shared" si="18"/>
        <v>1311059.8855828582</v>
      </c>
    </row>
    <row r="167" spans="1:7">
      <c r="A167" s="33">
        <v>161</v>
      </c>
      <c r="B167" s="34">
        <v>39569</v>
      </c>
      <c r="C167" s="35">
        <f t="shared" si="14"/>
        <v>2340083.5727119665</v>
      </c>
      <c r="D167" s="35">
        <f t="shared" si="15"/>
        <v>27457.85022354186</v>
      </c>
      <c r="E167" s="35">
        <f t="shared" si="16"/>
        <v>4439.1401680040772</v>
      </c>
      <c r="F167" s="35">
        <f t="shared" si="18"/>
        <v>3819916.4272880317</v>
      </c>
      <c r="G167" s="35">
        <f t="shared" si="18"/>
        <v>1315499.0257508622</v>
      </c>
    </row>
    <row r="168" spans="1:7">
      <c r="A168" s="36">
        <v>162</v>
      </c>
      <c r="B168" s="37">
        <v>39600</v>
      </c>
      <c r="C168" s="38">
        <f t="shared" si="14"/>
        <v>2312574.2390192556</v>
      </c>
      <c r="D168" s="38">
        <f t="shared" si="15"/>
        <v>27509.333692710999</v>
      </c>
      <c r="E168" s="38">
        <f t="shared" si="16"/>
        <v>4387.6566988349368</v>
      </c>
      <c r="F168" s="38">
        <f t="shared" ref="F168:G183" si="19">F167+D168</f>
        <v>3847425.7609807425</v>
      </c>
      <c r="G168" s="38">
        <f t="shared" si="19"/>
        <v>1319886.6824496971</v>
      </c>
    </row>
    <row r="169" spans="1:7">
      <c r="A169" s="36">
        <v>163</v>
      </c>
      <c r="B169" s="37">
        <v>39630</v>
      </c>
      <c r="C169" s="38">
        <f t="shared" si="14"/>
        <v>2285013.3253258709</v>
      </c>
      <c r="D169" s="38">
        <f t="shared" si="15"/>
        <v>27560.913693384831</v>
      </c>
      <c r="E169" s="38">
        <f t="shared" si="16"/>
        <v>4336.0766981611041</v>
      </c>
      <c r="F169" s="38">
        <f t="shared" si="19"/>
        <v>3874986.6746741273</v>
      </c>
      <c r="G169" s="38">
        <f t="shared" si="19"/>
        <v>1324222.7591478582</v>
      </c>
    </row>
    <row r="170" spans="1:7">
      <c r="A170" s="36">
        <v>164</v>
      </c>
      <c r="B170" s="37">
        <v>39661</v>
      </c>
      <c r="C170" s="38">
        <f t="shared" si="14"/>
        <v>2257400.734919311</v>
      </c>
      <c r="D170" s="38">
        <f t="shared" si="15"/>
        <v>27612.590406559928</v>
      </c>
      <c r="E170" s="38">
        <f t="shared" si="16"/>
        <v>4284.3999849860074</v>
      </c>
      <c r="F170" s="38">
        <f t="shared" si="19"/>
        <v>3902599.2650806871</v>
      </c>
      <c r="G170" s="38">
        <f t="shared" si="19"/>
        <v>1328507.1591328443</v>
      </c>
    </row>
    <row r="171" spans="1:7">
      <c r="A171" s="36">
        <v>165</v>
      </c>
      <c r="B171" s="37">
        <v>39692</v>
      </c>
      <c r="C171" s="38">
        <f t="shared" si="14"/>
        <v>2229736.3709057388</v>
      </c>
      <c r="D171" s="38">
        <f t="shared" si="15"/>
        <v>27664.364013572227</v>
      </c>
      <c r="E171" s="38">
        <f t="shared" si="16"/>
        <v>4232.6263779737083</v>
      </c>
      <c r="F171" s="38">
        <f t="shared" si="19"/>
        <v>3930263.6290942593</v>
      </c>
      <c r="G171" s="38">
        <f t="shared" si="19"/>
        <v>1332739.785510818</v>
      </c>
    </row>
    <row r="172" spans="1:7">
      <c r="A172" s="36">
        <v>166</v>
      </c>
      <c r="B172" s="37">
        <v>39722</v>
      </c>
      <c r="C172" s="38">
        <f t="shared" si="14"/>
        <v>2202020.1362096411</v>
      </c>
      <c r="D172" s="38">
        <f t="shared" si="15"/>
        <v>27716.234696097676</v>
      </c>
      <c r="E172" s="38">
        <f t="shared" si="16"/>
        <v>4180.7556954482598</v>
      </c>
      <c r="F172" s="38">
        <f t="shared" si="19"/>
        <v>3957979.863790357</v>
      </c>
      <c r="G172" s="38">
        <f t="shared" si="19"/>
        <v>1336920.5412062663</v>
      </c>
    </row>
    <row r="173" spans="1:7">
      <c r="A173" s="36">
        <v>167</v>
      </c>
      <c r="B173" s="37">
        <v>39753</v>
      </c>
      <c r="C173" s="38">
        <f t="shared" si="14"/>
        <v>2174251.9335734881</v>
      </c>
      <c r="D173" s="38">
        <f t="shared" si="15"/>
        <v>27768.202636152859</v>
      </c>
      <c r="E173" s="38">
        <f t="shared" si="16"/>
        <v>4128.7877553930766</v>
      </c>
      <c r="F173" s="38">
        <f t="shared" si="19"/>
        <v>3985748.06642651</v>
      </c>
      <c r="G173" s="38">
        <f t="shared" si="19"/>
        <v>1341049.3289616595</v>
      </c>
    </row>
    <row r="174" spans="1:7">
      <c r="A174" s="36">
        <v>168</v>
      </c>
      <c r="B174" s="37">
        <v>39783</v>
      </c>
      <c r="C174" s="38">
        <f t="shared" si="14"/>
        <v>2146431.6655573924</v>
      </c>
      <c r="D174" s="38">
        <f t="shared" si="15"/>
        <v>27820.268016095644</v>
      </c>
      <c r="E174" s="38">
        <f t="shared" si="16"/>
        <v>4076.7223754502902</v>
      </c>
      <c r="F174" s="38">
        <f t="shared" si="19"/>
        <v>4013568.3344426057</v>
      </c>
      <c r="G174" s="38">
        <f t="shared" si="19"/>
        <v>1345126.0513371096</v>
      </c>
    </row>
    <row r="175" spans="1:7">
      <c r="A175" s="36">
        <v>169</v>
      </c>
      <c r="B175" s="37">
        <v>39814</v>
      </c>
      <c r="C175" s="38">
        <f t="shared" si="14"/>
        <v>2118559.2345387666</v>
      </c>
      <c r="D175" s="38">
        <f t="shared" si="15"/>
        <v>27872.431018625826</v>
      </c>
      <c r="E175" s="38">
        <f t="shared" si="16"/>
        <v>4024.5593729201105</v>
      </c>
      <c r="F175" s="38">
        <f t="shared" si="19"/>
        <v>4041440.7654612316</v>
      </c>
      <c r="G175" s="38">
        <f t="shared" si="19"/>
        <v>1349150.6107100297</v>
      </c>
    </row>
    <row r="176" spans="1:7">
      <c r="A176" s="33">
        <v>170</v>
      </c>
      <c r="B176" s="34">
        <v>39845</v>
      </c>
      <c r="C176" s="35">
        <f t="shared" si="14"/>
        <v>2090634.5427119809</v>
      </c>
      <c r="D176" s="35">
        <f t="shared" si="15"/>
        <v>27924.691826785747</v>
      </c>
      <c r="E176" s="35">
        <f t="shared" si="16"/>
        <v>3972.2985647601872</v>
      </c>
      <c r="F176" s="35">
        <f t="shared" si="19"/>
        <v>4069365.4572880175</v>
      </c>
      <c r="G176" s="35">
        <f t="shared" si="19"/>
        <v>1353122.90927479</v>
      </c>
    </row>
    <row r="177" spans="1:7">
      <c r="A177" s="36">
        <v>171</v>
      </c>
      <c r="B177" s="37">
        <v>39873</v>
      </c>
      <c r="C177" s="38">
        <f t="shared" si="14"/>
        <v>2062657.4920880198</v>
      </c>
      <c r="D177" s="38">
        <f t="shared" si="15"/>
        <v>27977.050623960971</v>
      </c>
      <c r="E177" s="38">
        <f t="shared" si="16"/>
        <v>3919.9397675849636</v>
      </c>
      <c r="F177" s="38">
        <f t="shared" si="19"/>
        <v>4097342.5079119783</v>
      </c>
      <c r="G177" s="38">
        <f t="shared" si="19"/>
        <v>1357042.8490423749</v>
      </c>
    </row>
    <row r="178" spans="1:7">
      <c r="A178" s="36">
        <v>172</v>
      </c>
      <c r="B178" s="37">
        <v>39904</v>
      </c>
      <c r="C178" s="38">
        <f t="shared" si="14"/>
        <v>2034627.984494139</v>
      </c>
      <c r="D178" s="38">
        <f t="shared" si="15"/>
        <v>28029.507593880899</v>
      </c>
      <c r="E178" s="38">
        <f t="shared" si="16"/>
        <v>3867.4827976650372</v>
      </c>
      <c r="F178" s="38">
        <f t="shared" si="19"/>
        <v>4125372.0155058592</v>
      </c>
      <c r="G178" s="38">
        <f t="shared" si="19"/>
        <v>1360910.3318400399</v>
      </c>
    </row>
    <row r="179" spans="1:7">
      <c r="A179" s="36">
        <v>173</v>
      </c>
      <c r="B179" s="37">
        <v>39934</v>
      </c>
      <c r="C179" s="38">
        <f t="shared" si="14"/>
        <v>2006545.9215735195</v>
      </c>
      <c r="D179" s="38">
        <f t="shared" si="15"/>
        <v>28082.062920619424</v>
      </c>
      <c r="E179" s="38">
        <f t="shared" si="16"/>
        <v>3814.9274709265105</v>
      </c>
      <c r="F179" s="38">
        <f t="shared" si="19"/>
        <v>4153454.0784264784</v>
      </c>
      <c r="G179" s="38">
        <f t="shared" si="19"/>
        <v>1364725.2593109664</v>
      </c>
    </row>
    <row r="180" spans="1:7">
      <c r="A180" s="36">
        <v>174</v>
      </c>
      <c r="B180" s="37">
        <v>39965</v>
      </c>
      <c r="C180" s="38">
        <f t="shared" si="14"/>
        <v>1978411.2047849239</v>
      </c>
      <c r="D180" s="38">
        <f t="shared" si="15"/>
        <v>28134.716788595586</v>
      </c>
      <c r="E180" s="38">
        <f t="shared" si="16"/>
        <v>3762.273602950349</v>
      </c>
      <c r="F180" s="38">
        <f t="shared" si="19"/>
        <v>4181588.795215074</v>
      </c>
      <c r="G180" s="38">
        <f t="shared" si="19"/>
        <v>1368487.5329139167</v>
      </c>
    </row>
    <row r="181" spans="1:7">
      <c r="A181" s="36">
        <v>175</v>
      </c>
      <c r="B181" s="37">
        <v>39995</v>
      </c>
      <c r="C181" s="38">
        <f t="shared" si="14"/>
        <v>1950223.7354023496</v>
      </c>
      <c r="D181" s="38">
        <f t="shared" si="15"/>
        <v>28187.469382574203</v>
      </c>
      <c r="E181" s="38">
        <f t="shared" si="16"/>
        <v>3709.5210089717325</v>
      </c>
      <c r="F181" s="38">
        <f t="shared" si="19"/>
        <v>4209776.2645976478</v>
      </c>
      <c r="G181" s="38">
        <f t="shared" si="19"/>
        <v>1372197.0539228886</v>
      </c>
    </row>
    <row r="182" spans="1:7">
      <c r="A182" s="36">
        <v>176</v>
      </c>
      <c r="B182" s="37">
        <v>40026</v>
      </c>
      <c r="C182" s="38">
        <f t="shared" si="14"/>
        <v>1921983.4145146832</v>
      </c>
      <c r="D182" s="38">
        <f t="shared" si="15"/>
        <v>28240.32088766653</v>
      </c>
      <c r="E182" s="38">
        <f t="shared" si="16"/>
        <v>3656.6695038794055</v>
      </c>
      <c r="F182" s="38">
        <f t="shared" si="19"/>
        <v>4238016.585485314</v>
      </c>
      <c r="G182" s="38">
        <f t="shared" si="19"/>
        <v>1375853.7234267681</v>
      </c>
    </row>
    <row r="183" spans="1:7">
      <c r="A183" s="36">
        <v>177</v>
      </c>
      <c r="B183" s="37">
        <v>40057</v>
      </c>
      <c r="C183" s="38">
        <f t="shared" si="14"/>
        <v>1893690.1430253524</v>
      </c>
      <c r="D183" s="38">
        <f t="shared" si="15"/>
        <v>28293.271489330906</v>
      </c>
      <c r="E183" s="38">
        <f t="shared" si="16"/>
        <v>3603.7189022150305</v>
      </c>
      <c r="F183" s="38">
        <f t="shared" si="19"/>
        <v>4266309.8569746446</v>
      </c>
      <c r="G183" s="38">
        <f t="shared" si="19"/>
        <v>1379457.4423289832</v>
      </c>
    </row>
    <row r="184" spans="1:7">
      <c r="A184" s="36">
        <v>178</v>
      </c>
      <c r="B184" s="37">
        <v>40087</v>
      </c>
      <c r="C184" s="38">
        <f t="shared" si="14"/>
        <v>1865343.8216519789</v>
      </c>
      <c r="D184" s="38">
        <f t="shared" si="15"/>
        <v>28346.321373373401</v>
      </c>
      <c r="E184" s="38">
        <f t="shared" si="16"/>
        <v>3550.6690181725357</v>
      </c>
      <c r="F184" s="38">
        <f t="shared" ref="F184:G199" si="20">F183+D184</f>
        <v>4294656.1783480179</v>
      </c>
      <c r="G184" s="38">
        <f t="shared" si="20"/>
        <v>1383008.1113471556</v>
      </c>
    </row>
    <row r="185" spans="1:7">
      <c r="A185" s="33">
        <v>179</v>
      </c>
      <c r="B185" s="34">
        <v>40118</v>
      </c>
      <c r="C185" s="35">
        <f t="shared" si="14"/>
        <v>1836944.3509260304</v>
      </c>
      <c r="D185" s="35">
        <f t="shared" si="15"/>
        <v>28399.470725948475</v>
      </c>
      <c r="E185" s="35">
        <f t="shared" si="16"/>
        <v>3497.5196655974601</v>
      </c>
      <c r="F185" s="35">
        <f t="shared" si="20"/>
        <v>4323055.6490739668</v>
      </c>
      <c r="G185" s="35">
        <f t="shared" si="20"/>
        <v>1386505.6310127531</v>
      </c>
    </row>
    <row r="186" spans="1:7">
      <c r="A186" s="36">
        <v>180</v>
      </c>
      <c r="B186" s="37">
        <v>40148</v>
      </c>
      <c r="C186" s="38">
        <f t="shared" si="14"/>
        <v>1808491.6311924709</v>
      </c>
      <c r="D186" s="38">
        <f t="shared" si="15"/>
        <v>28452.719733559628</v>
      </c>
      <c r="E186" s="38">
        <f t="shared" si="16"/>
        <v>3444.2706579863066</v>
      </c>
      <c r="F186" s="38">
        <f t="shared" si="20"/>
        <v>4351508.3688075263</v>
      </c>
      <c r="G186" s="38">
        <f t="shared" si="20"/>
        <v>1389949.9016707395</v>
      </c>
    </row>
    <row r="187" spans="1:7">
      <c r="A187" s="36">
        <v>181</v>
      </c>
      <c r="B187" s="37">
        <v>40179</v>
      </c>
      <c r="C187" s="38">
        <f t="shared" si="14"/>
        <v>1779985.5626094108</v>
      </c>
      <c r="D187" s="38">
        <f t="shared" si="15"/>
        <v>28506.068583060052</v>
      </c>
      <c r="E187" s="38">
        <f t="shared" si="16"/>
        <v>3390.9218084858826</v>
      </c>
      <c r="F187" s="38">
        <f t="shared" si="20"/>
        <v>4380014.4373905864</v>
      </c>
      <c r="G187" s="38">
        <f t="shared" si="20"/>
        <v>1393340.8234792254</v>
      </c>
    </row>
    <row r="188" spans="1:7">
      <c r="A188" s="36">
        <v>182</v>
      </c>
      <c r="B188" s="37">
        <v>40210</v>
      </c>
      <c r="C188" s="38">
        <f t="shared" si="14"/>
        <v>1751426.0451477575</v>
      </c>
      <c r="D188" s="38">
        <f t="shared" si="15"/>
        <v>28559.51746165329</v>
      </c>
      <c r="E188" s="38">
        <f t="shared" si="16"/>
        <v>3337.472929892645</v>
      </c>
      <c r="F188" s="38">
        <f t="shared" si="20"/>
        <v>4408573.9548522392</v>
      </c>
      <c r="G188" s="38">
        <f t="shared" si="20"/>
        <v>1396678.296409118</v>
      </c>
    </row>
    <row r="189" spans="1:7">
      <c r="A189" s="36">
        <v>183</v>
      </c>
      <c r="B189" s="37">
        <v>40238</v>
      </c>
      <c r="C189" s="38">
        <f t="shared" si="14"/>
        <v>1722812.9785908635</v>
      </c>
      <c r="D189" s="38">
        <f t="shared" si="15"/>
        <v>28613.066556893893</v>
      </c>
      <c r="E189" s="38">
        <f t="shared" si="16"/>
        <v>3283.9238346520451</v>
      </c>
      <c r="F189" s="38">
        <f t="shared" si="20"/>
        <v>4437187.0214091334</v>
      </c>
      <c r="G189" s="38">
        <f t="shared" si="20"/>
        <v>1399962.2202437699</v>
      </c>
    </row>
    <row r="190" spans="1:7">
      <c r="A190" s="36">
        <v>184</v>
      </c>
      <c r="B190" s="37">
        <v>40269</v>
      </c>
      <c r="C190" s="38">
        <f t="shared" si="14"/>
        <v>1694146.2625341755</v>
      </c>
      <c r="D190" s="38">
        <f t="shared" si="15"/>
        <v>28666.716056688067</v>
      </c>
      <c r="E190" s="38">
        <f t="shared" si="16"/>
        <v>3230.2743348578692</v>
      </c>
      <c r="F190" s="38">
        <f t="shared" si="20"/>
        <v>4465853.7374658212</v>
      </c>
      <c r="G190" s="38">
        <f t="shared" si="20"/>
        <v>1403192.4945786279</v>
      </c>
    </row>
    <row r="191" spans="1:7">
      <c r="A191" s="36">
        <v>185</v>
      </c>
      <c r="B191" s="37">
        <v>40299</v>
      </c>
      <c r="C191" s="38">
        <f t="shared" si="14"/>
        <v>1665425.7963848813</v>
      </c>
      <c r="D191" s="38">
        <f t="shared" si="15"/>
        <v>28720.466149294356</v>
      </c>
      <c r="E191" s="38">
        <f t="shared" si="16"/>
        <v>3176.5242422515789</v>
      </c>
      <c r="F191" s="38">
        <f t="shared" si="20"/>
        <v>4494574.203615116</v>
      </c>
      <c r="G191" s="38">
        <f t="shared" si="20"/>
        <v>1406369.0188208795</v>
      </c>
    </row>
    <row r="192" spans="1:7">
      <c r="A192" s="36">
        <v>186</v>
      </c>
      <c r="B192" s="37">
        <v>40330</v>
      </c>
      <c r="C192" s="38">
        <f t="shared" si="14"/>
        <v>1636651.4793615569</v>
      </c>
      <c r="D192" s="38">
        <f t="shared" si="15"/>
        <v>28774.317023324285</v>
      </c>
      <c r="E192" s="38">
        <f t="shared" si="16"/>
        <v>3122.6733682216523</v>
      </c>
      <c r="F192" s="38">
        <f t="shared" si="20"/>
        <v>4523348.5206384398</v>
      </c>
      <c r="G192" s="38">
        <f t="shared" si="20"/>
        <v>1409491.6921891011</v>
      </c>
    </row>
    <row r="193" spans="1:7">
      <c r="A193" s="36">
        <v>187</v>
      </c>
      <c r="B193" s="37">
        <v>40360</v>
      </c>
      <c r="C193" s="38">
        <f t="shared" si="14"/>
        <v>1607823.210493814</v>
      </c>
      <c r="D193" s="38">
        <f t="shared" si="15"/>
        <v>28828.268867743016</v>
      </c>
      <c r="E193" s="38">
        <f t="shared" si="16"/>
        <v>3068.7215238029189</v>
      </c>
      <c r="F193" s="38">
        <f t="shared" si="20"/>
        <v>4552176.789506183</v>
      </c>
      <c r="G193" s="38">
        <f t="shared" si="20"/>
        <v>1412560.4137129041</v>
      </c>
    </row>
    <row r="194" spans="1:7">
      <c r="A194" s="33">
        <v>188</v>
      </c>
      <c r="B194" s="34">
        <v>40391</v>
      </c>
      <c r="C194" s="35">
        <f t="shared" si="14"/>
        <v>1578940.888621944</v>
      </c>
      <c r="D194" s="35">
        <f t="shared" si="15"/>
        <v>28882.321871870037</v>
      </c>
      <c r="E194" s="35">
        <f t="shared" si="16"/>
        <v>3014.6685196759008</v>
      </c>
      <c r="F194" s="35">
        <f t="shared" si="20"/>
        <v>4581059.1113780532</v>
      </c>
      <c r="G194" s="35">
        <f t="shared" si="20"/>
        <v>1415575.0822325801</v>
      </c>
    </row>
    <row r="195" spans="1:7">
      <c r="A195" s="36">
        <v>189</v>
      </c>
      <c r="B195" s="37">
        <v>40422</v>
      </c>
      <c r="C195" s="38">
        <f t="shared" si="14"/>
        <v>1550004.4123965641</v>
      </c>
      <c r="D195" s="38">
        <f t="shared" si="15"/>
        <v>28936.476225379793</v>
      </c>
      <c r="E195" s="38">
        <f t="shared" si="16"/>
        <v>2960.5141661661451</v>
      </c>
      <c r="F195" s="38">
        <f t="shared" si="20"/>
        <v>4609995.5876034331</v>
      </c>
      <c r="G195" s="38">
        <f t="shared" si="20"/>
        <v>1418535.5963987461</v>
      </c>
    </row>
    <row r="196" spans="1:7">
      <c r="A196" s="36">
        <v>190</v>
      </c>
      <c r="B196" s="37">
        <v>40452</v>
      </c>
      <c r="C196" s="38">
        <f t="shared" si="14"/>
        <v>1521013.6802782617</v>
      </c>
      <c r="D196" s="38">
        <f t="shared" si="15"/>
        <v>28990.732118302378</v>
      </c>
      <c r="E196" s="38">
        <f t="shared" si="16"/>
        <v>2906.2582732435581</v>
      </c>
      <c r="F196" s="38">
        <f t="shared" si="20"/>
        <v>4638986.3197217351</v>
      </c>
      <c r="G196" s="38">
        <f t="shared" si="20"/>
        <v>1421441.8546719898</v>
      </c>
    </row>
    <row r="197" spans="1:7">
      <c r="A197" s="36">
        <v>191</v>
      </c>
      <c r="B197" s="37">
        <v>40483</v>
      </c>
      <c r="C197" s="38">
        <f t="shared" si="14"/>
        <v>1491968.5905372375</v>
      </c>
      <c r="D197" s="38">
        <f t="shared" si="15"/>
        <v>29045.089741024196</v>
      </c>
      <c r="E197" s="38">
        <f t="shared" si="16"/>
        <v>2851.9006505217403</v>
      </c>
      <c r="F197" s="38">
        <f t="shared" si="20"/>
        <v>4668031.4094627593</v>
      </c>
      <c r="G197" s="38">
        <f t="shared" si="20"/>
        <v>1424293.7553225115</v>
      </c>
    </row>
    <row r="198" spans="1:7">
      <c r="A198" s="36">
        <v>192</v>
      </c>
      <c r="B198" s="37">
        <v>40513</v>
      </c>
      <c r="C198" s="38">
        <f t="shared" si="14"/>
        <v>1462869.0412529488</v>
      </c>
      <c r="D198" s="38">
        <f t="shared" si="15"/>
        <v>29099.549284288616</v>
      </c>
      <c r="E198" s="38">
        <f t="shared" si="16"/>
        <v>2797.4411072573203</v>
      </c>
      <c r="F198" s="38">
        <f t="shared" si="20"/>
        <v>4697130.9587470479</v>
      </c>
      <c r="G198" s="38">
        <f t="shared" si="20"/>
        <v>1427091.1964297688</v>
      </c>
    </row>
    <row r="199" spans="1:7">
      <c r="A199" s="36">
        <v>193</v>
      </c>
      <c r="B199" s="37">
        <v>40544</v>
      </c>
      <c r="C199" s="38">
        <f t="shared" si="14"/>
        <v>1433714.9303137523</v>
      </c>
      <c r="D199" s="38">
        <f t="shared" si="15"/>
        <v>29154.110939196657</v>
      </c>
      <c r="E199" s="38">
        <f t="shared" si="16"/>
        <v>2742.8794523492793</v>
      </c>
      <c r="F199" s="38">
        <f t="shared" si="20"/>
        <v>4726285.0696862442</v>
      </c>
      <c r="G199" s="38">
        <f t="shared" si="20"/>
        <v>1429834.0758821182</v>
      </c>
    </row>
    <row r="200" spans="1:7">
      <c r="A200" s="36">
        <v>194</v>
      </c>
      <c r="B200" s="37">
        <v>40575</v>
      </c>
      <c r="C200" s="38">
        <f t="shared" ref="C200:C246" si="21">C199-D200</f>
        <v>1404506.1554165445</v>
      </c>
      <c r="D200" s="38">
        <f t="shared" ref="D200:D246" si="22">$F$1-E200</f>
        <v>29208.774897207652</v>
      </c>
      <c r="E200" s="38">
        <f t="shared" ref="E200:E246" si="23">C199*$D$3/12</f>
        <v>2688.2154943382852</v>
      </c>
      <c r="F200" s="38">
        <f t="shared" ref="F200:G215" si="24">F199+D200</f>
        <v>4755493.8445834517</v>
      </c>
      <c r="G200" s="38">
        <f t="shared" si="24"/>
        <v>1432522.2913764564</v>
      </c>
    </row>
    <row r="201" spans="1:7">
      <c r="A201" s="36">
        <v>195</v>
      </c>
      <c r="B201" s="37">
        <v>40603</v>
      </c>
      <c r="C201" s="38">
        <f t="shared" si="21"/>
        <v>1375242.6140664045</v>
      </c>
      <c r="D201" s="38">
        <f t="shared" si="22"/>
        <v>29263.541350139916</v>
      </c>
      <c r="E201" s="38">
        <f t="shared" si="23"/>
        <v>2633.449041406021</v>
      </c>
      <c r="F201" s="38">
        <f t="shared" si="24"/>
        <v>4784757.385933592</v>
      </c>
      <c r="G201" s="38">
        <f t="shared" si="24"/>
        <v>1435155.7404178623</v>
      </c>
    </row>
    <row r="202" spans="1:7">
      <c r="A202" s="36">
        <v>196</v>
      </c>
      <c r="B202" s="37">
        <v>40634</v>
      </c>
      <c r="C202" s="38">
        <f t="shared" si="21"/>
        <v>1345924.203576233</v>
      </c>
      <c r="D202" s="38">
        <f t="shared" si="22"/>
        <v>29318.410490171427</v>
      </c>
      <c r="E202" s="38">
        <f t="shared" si="23"/>
        <v>2578.5799013745086</v>
      </c>
      <c r="F202" s="38">
        <f t="shared" si="24"/>
        <v>4814075.796423763</v>
      </c>
      <c r="G202" s="38">
        <f t="shared" si="24"/>
        <v>1437734.3203192367</v>
      </c>
    </row>
    <row r="203" spans="1:7">
      <c r="A203" s="33">
        <v>197</v>
      </c>
      <c r="B203" s="34">
        <v>40664</v>
      </c>
      <c r="C203" s="35">
        <f t="shared" si="21"/>
        <v>1316550.8210663926</v>
      </c>
      <c r="D203" s="35">
        <f t="shared" si="22"/>
        <v>29373.3825098405</v>
      </c>
      <c r="E203" s="35">
        <f t="shared" si="23"/>
        <v>2523.6078817054367</v>
      </c>
      <c r="F203" s="35">
        <f t="shared" si="24"/>
        <v>4843449.1789336037</v>
      </c>
      <c r="G203" s="35">
        <f t="shared" si="24"/>
        <v>1440257.9282009422</v>
      </c>
    </row>
    <row r="204" spans="1:7">
      <c r="A204" s="36">
        <v>198</v>
      </c>
      <c r="B204" s="37">
        <v>40695</v>
      </c>
      <c r="C204" s="38">
        <f t="shared" si="21"/>
        <v>1287122.3634643462</v>
      </c>
      <c r="D204" s="38">
        <f t="shared" si="22"/>
        <v>29428.457602046452</v>
      </c>
      <c r="E204" s="38">
        <f t="shared" si="23"/>
        <v>2468.5327894994857</v>
      </c>
      <c r="F204" s="38">
        <f t="shared" si="24"/>
        <v>4872877.6365356501</v>
      </c>
      <c r="G204" s="38">
        <f t="shared" si="24"/>
        <v>1442726.4609904417</v>
      </c>
    </row>
    <row r="205" spans="1:7">
      <c r="A205" s="36">
        <v>199</v>
      </c>
      <c r="B205" s="37">
        <v>40725</v>
      </c>
      <c r="C205" s="38">
        <f t="shared" si="21"/>
        <v>1257638.7275042958</v>
      </c>
      <c r="D205" s="38">
        <f t="shared" si="22"/>
        <v>29483.635960050287</v>
      </c>
      <c r="E205" s="38">
        <f t="shared" si="23"/>
        <v>2413.3544314956489</v>
      </c>
      <c r="F205" s="38">
        <f t="shared" si="24"/>
        <v>4902361.2724957</v>
      </c>
      <c r="G205" s="38">
        <f t="shared" si="24"/>
        <v>1445139.8154219373</v>
      </c>
    </row>
    <row r="206" spans="1:7">
      <c r="A206" s="36">
        <v>200</v>
      </c>
      <c r="B206" s="37">
        <v>40756</v>
      </c>
      <c r="C206" s="38">
        <f t="shared" si="21"/>
        <v>1228099.8097268203</v>
      </c>
      <c r="D206" s="38">
        <f t="shared" si="22"/>
        <v>29538.917777475381</v>
      </c>
      <c r="E206" s="38">
        <f t="shared" si="23"/>
        <v>2358.0726140705542</v>
      </c>
      <c r="F206" s="38">
        <f t="shared" si="24"/>
        <v>4931900.190273175</v>
      </c>
      <c r="G206" s="38">
        <f t="shared" si="24"/>
        <v>1447497.8880360078</v>
      </c>
    </row>
    <row r="207" spans="1:7">
      <c r="A207" s="36">
        <v>201</v>
      </c>
      <c r="B207" s="37">
        <v>40787</v>
      </c>
      <c r="C207" s="38">
        <f t="shared" si="21"/>
        <v>1198505.5064785122</v>
      </c>
      <c r="D207" s="38">
        <f t="shared" si="22"/>
        <v>29594.303248308148</v>
      </c>
      <c r="E207" s="38">
        <f t="shared" si="23"/>
        <v>2302.687143237788</v>
      </c>
      <c r="F207" s="38">
        <f t="shared" si="24"/>
        <v>4961494.4935214836</v>
      </c>
      <c r="G207" s="38">
        <f t="shared" si="24"/>
        <v>1449800.5751792456</v>
      </c>
    </row>
    <row r="208" spans="1:7">
      <c r="A208" s="36">
        <v>202</v>
      </c>
      <c r="B208" s="37">
        <v>40817</v>
      </c>
      <c r="C208" s="38">
        <f t="shared" si="21"/>
        <v>1168855.7139116134</v>
      </c>
      <c r="D208" s="38">
        <f t="shared" si="22"/>
        <v>29649.792566898726</v>
      </c>
      <c r="E208" s="38">
        <f t="shared" si="23"/>
        <v>2247.1978246472104</v>
      </c>
      <c r="F208" s="38">
        <f t="shared" si="24"/>
        <v>4991144.2860883819</v>
      </c>
      <c r="G208" s="38">
        <f t="shared" si="24"/>
        <v>1452047.7730038927</v>
      </c>
    </row>
    <row r="209" spans="1:7">
      <c r="A209" s="36">
        <v>203</v>
      </c>
      <c r="B209" s="37">
        <v>40848</v>
      </c>
      <c r="C209" s="38">
        <f t="shared" si="21"/>
        <v>1139150.3279836518</v>
      </c>
      <c r="D209" s="38">
        <f t="shared" si="22"/>
        <v>29705.385927961663</v>
      </c>
      <c r="E209" s="38">
        <f t="shared" si="23"/>
        <v>2191.604463584275</v>
      </c>
      <c r="F209" s="38">
        <f t="shared" si="24"/>
        <v>5020849.6720163431</v>
      </c>
      <c r="G209" s="38">
        <f t="shared" si="24"/>
        <v>1454239.377467477</v>
      </c>
    </row>
    <row r="210" spans="1:7">
      <c r="A210" s="36">
        <v>204</v>
      </c>
      <c r="B210" s="37">
        <v>40878</v>
      </c>
      <c r="C210" s="38">
        <f t="shared" si="21"/>
        <v>1109389.2444570751</v>
      </c>
      <c r="D210" s="38">
        <f t="shared" si="22"/>
        <v>29761.083526576589</v>
      </c>
      <c r="E210" s="38">
        <f t="shared" si="23"/>
        <v>2135.9068649693468</v>
      </c>
      <c r="F210" s="38">
        <f t="shared" si="24"/>
        <v>5050610.75554292</v>
      </c>
      <c r="G210" s="38">
        <f t="shared" si="24"/>
        <v>1456375.2843324463</v>
      </c>
    </row>
    <row r="211" spans="1:7">
      <c r="A211" s="36">
        <v>205</v>
      </c>
      <c r="B211" s="37">
        <v>40909</v>
      </c>
      <c r="C211" s="38">
        <f t="shared" si="21"/>
        <v>1079572.3588988862</v>
      </c>
      <c r="D211" s="38">
        <f t="shared" si="22"/>
        <v>29816.885558188922</v>
      </c>
      <c r="E211" s="38">
        <f t="shared" si="23"/>
        <v>2080.1048333570157</v>
      </c>
      <c r="F211" s="38">
        <f t="shared" si="24"/>
        <v>5080427.6411011089</v>
      </c>
      <c r="G211" s="38">
        <f t="shared" si="24"/>
        <v>1458455.3891658033</v>
      </c>
    </row>
    <row r="212" spans="1:7">
      <c r="A212" s="33">
        <v>206</v>
      </c>
      <c r="B212" s="34">
        <v>40940</v>
      </c>
      <c r="C212" s="35">
        <f t="shared" si="21"/>
        <v>1049699.5666802758</v>
      </c>
      <c r="D212" s="35">
        <f t="shared" si="22"/>
        <v>29872.792218610524</v>
      </c>
      <c r="E212" s="35">
        <f t="shared" si="23"/>
        <v>2024.1981729354118</v>
      </c>
      <c r="F212" s="35">
        <f t="shared" si="24"/>
        <v>5110300.4333197195</v>
      </c>
      <c r="G212" s="35">
        <f t="shared" si="24"/>
        <v>1460479.5873387388</v>
      </c>
    </row>
    <row r="213" spans="1:7">
      <c r="A213" s="36">
        <v>207</v>
      </c>
      <c r="B213" s="37">
        <v>40969</v>
      </c>
      <c r="C213" s="38">
        <f t="shared" si="21"/>
        <v>1019770.7629762554</v>
      </c>
      <c r="D213" s="38">
        <f t="shared" si="22"/>
        <v>29928.803704020418</v>
      </c>
      <c r="E213" s="38">
        <f t="shared" si="23"/>
        <v>1968.1866875255171</v>
      </c>
      <c r="F213" s="38">
        <f t="shared" si="24"/>
        <v>5140229.2370237401</v>
      </c>
      <c r="G213" s="38">
        <f t="shared" si="24"/>
        <v>1462447.7740262644</v>
      </c>
    </row>
    <row r="214" spans="1:7">
      <c r="A214" s="36">
        <v>208</v>
      </c>
      <c r="B214" s="37">
        <v>41000</v>
      </c>
      <c r="C214" s="38">
        <f t="shared" si="21"/>
        <v>989785.84276528994</v>
      </c>
      <c r="D214" s="38">
        <f t="shared" si="22"/>
        <v>29984.920210965458</v>
      </c>
      <c r="E214" s="38">
        <f t="shared" si="23"/>
        <v>1912.0701805804786</v>
      </c>
      <c r="F214" s="38">
        <f t="shared" si="24"/>
        <v>5170214.157234706</v>
      </c>
      <c r="G214" s="38">
        <f t="shared" si="24"/>
        <v>1464359.8442068449</v>
      </c>
    </row>
    <row r="215" spans="1:7">
      <c r="A215" s="36">
        <v>209</v>
      </c>
      <c r="B215" s="37">
        <v>41030</v>
      </c>
      <c r="C215" s="38">
        <f t="shared" si="21"/>
        <v>959744.70082892897</v>
      </c>
      <c r="D215" s="38">
        <f t="shared" si="22"/>
        <v>30041.141936361018</v>
      </c>
      <c r="E215" s="38">
        <f t="shared" si="23"/>
        <v>1855.8484551849185</v>
      </c>
      <c r="F215" s="38">
        <f t="shared" si="24"/>
        <v>5200255.2991710668</v>
      </c>
      <c r="G215" s="38">
        <f t="shared" si="24"/>
        <v>1466215.6926620298</v>
      </c>
    </row>
    <row r="216" spans="1:7">
      <c r="A216" s="36">
        <v>210</v>
      </c>
      <c r="B216" s="37">
        <v>41061</v>
      </c>
      <c r="C216" s="38">
        <f t="shared" si="21"/>
        <v>929647.2317514373</v>
      </c>
      <c r="D216" s="38">
        <f t="shared" si="22"/>
        <v>30097.469077491696</v>
      </c>
      <c r="E216" s="38">
        <f t="shared" si="23"/>
        <v>1799.5213140542419</v>
      </c>
      <c r="F216" s="38">
        <f t="shared" ref="F216:G231" si="25">F215+D216</f>
        <v>5230352.768248559</v>
      </c>
      <c r="G216" s="38">
        <f t="shared" si="25"/>
        <v>1468015.213976084</v>
      </c>
    </row>
    <row r="217" spans="1:7">
      <c r="A217" s="36">
        <v>211</v>
      </c>
      <c r="B217" s="37">
        <v>41091</v>
      </c>
      <c r="C217" s="38">
        <f t="shared" si="21"/>
        <v>899493.3299194253</v>
      </c>
      <c r="D217" s="38">
        <f t="shared" si="22"/>
        <v>30153.90183201199</v>
      </c>
      <c r="E217" s="38">
        <f t="shared" si="23"/>
        <v>1743.0885595339448</v>
      </c>
      <c r="F217" s="38">
        <f t="shared" si="25"/>
        <v>5260506.6700805705</v>
      </c>
      <c r="G217" s="38">
        <f t="shared" si="25"/>
        <v>1469758.302535618</v>
      </c>
    </row>
    <row r="218" spans="1:7">
      <c r="A218" s="36">
        <v>212</v>
      </c>
      <c r="B218" s="37">
        <v>41122</v>
      </c>
      <c r="C218" s="38">
        <f t="shared" si="21"/>
        <v>869282.88952147833</v>
      </c>
      <c r="D218" s="38">
        <f t="shared" si="22"/>
        <v>30210.440397947015</v>
      </c>
      <c r="E218" s="38">
        <f t="shared" si="23"/>
        <v>1686.5499935989226</v>
      </c>
      <c r="F218" s="38">
        <f t="shared" si="25"/>
        <v>5290717.1104785176</v>
      </c>
      <c r="G218" s="38">
        <f t="shared" si="25"/>
        <v>1471444.8525292168</v>
      </c>
    </row>
    <row r="219" spans="1:7">
      <c r="A219" s="36">
        <v>213</v>
      </c>
      <c r="B219" s="37">
        <v>41153</v>
      </c>
      <c r="C219" s="38">
        <f t="shared" si="21"/>
        <v>839015.8045477852</v>
      </c>
      <c r="D219" s="38">
        <f t="shared" si="22"/>
        <v>30267.084973693163</v>
      </c>
      <c r="E219" s="38">
        <f t="shared" si="23"/>
        <v>1629.905417852772</v>
      </c>
      <c r="F219" s="38">
        <f t="shared" si="25"/>
        <v>5320984.1954522105</v>
      </c>
      <c r="G219" s="38">
        <f t="shared" si="25"/>
        <v>1473074.7579470696</v>
      </c>
    </row>
    <row r="220" spans="1:7">
      <c r="A220" s="36">
        <v>214</v>
      </c>
      <c r="B220" s="37">
        <v>41183</v>
      </c>
      <c r="C220" s="38">
        <f t="shared" si="21"/>
        <v>808691.96878976631</v>
      </c>
      <c r="D220" s="38">
        <f t="shared" si="22"/>
        <v>30323.835758018839</v>
      </c>
      <c r="E220" s="38">
        <f t="shared" si="23"/>
        <v>1573.1546335270971</v>
      </c>
      <c r="F220" s="38">
        <f t="shared" si="25"/>
        <v>5351308.0312102297</v>
      </c>
      <c r="G220" s="38">
        <f t="shared" si="25"/>
        <v>1474647.9125805967</v>
      </c>
    </row>
    <row r="221" spans="1:7">
      <c r="A221" s="33">
        <v>215</v>
      </c>
      <c r="B221" s="34">
        <v>41214</v>
      </c>
      <c r="C221" s="35">
        <f t="shared" si="21"/>
        <v>778311.27583970118</v>
      </c>
      <c r="D221" s="35">
        <f t="shared" si="22"/>
        <v>30380.692950065124</v>
      </c>
      <c r="E221" s="35">
        <f t="shared" si="23"/>
        <v>1516.2974414808116</v>
      </c>
      <c r="F221" s="35">
        <f t="shared" si="25"/>
        <v>5381688.724160295</v>
      </c>
      <c r="G221" s="35">
        <f t="shared" si="25"/>
        <v>1476164.2100220777</v>
      </c>
    </row>
    <row r="222" spans="1:7">
      <c r="A222" s="36">
        <v>216</v>
      </c>
      <c r="B222" s="37">
        <v>41244</v>
      </c>
      <c r="C222" s="38">
        <f t="shared" si="21"/>
        <v>747873.61909035465</v>
      </c>
      <c r="D222" s="38">
        <f t="shared" si="22"/>
        <v>30437.656749346497</v>
      </c>
      <c r="E222" s="38">
        <f t="shared" si="23"/>
        <v>1459.3336421994397</v>
      </c>
      <c r="F222" s="38">
        <f t="shared" si="25"/>
        <v>5412126.3809096413</v>
      </c>
      <c r="G222" s="38">
        <f t="shared" si="25"/>
        <v>1477623.5436642771</v>
      </c>
    </row>
    <row r="223" spans="1:7">
      <c r="A223" s="36">
        <v>217</v>
      </c>
      <c r="B223" s="37">
        <v>41275</v>
      </c>
      <c r="C223" s="38">
        <f t="shared" si="21"/>
        <v>717378.89173460309</v>
      </c>
      <c r="D223" s="38">
        <f t="shared" si="22"/>
        <v>30494.727355751522</v>
      </c>
      <c r="E223" s="38">
        <f t="shared" si="23"/>
        <v>1402.2630357944151</v>
      </c>
      <c r="F223" s="38">
        <f t="shared" si="25"/>
        <v>5442621.1082653925</v>
      </c>
      <c r="G223" s="38">
        <f t="shared" si="25"/>
        <v>1479025.8067000716</v>
      </c>
    </row>
    <row r="224" spans="1:7">
      <c r="A224" s="36">
        <v>218</v>
      </c>
      <c r="B224" s="37">
        <v>41306</v>
      </c>
      <c r="C224" s="38">
        <f t="shared" si="21"/>
        <v>686826.98676505953</v>
      </c>
      <c r="D224" s="38">
        <f t="shared" si="22"/>
        <v>30551.904969543557</v>
      </c>
      <c r="E224" s="38">
        <f t="shared" si="23"/>
        <v>1345.0854220023807</v>
      </c>
      <c r="F224" s="38">
        <f t="shared" si="25"/>
        <v>5473173.0132349357</v>
      </c>
      <c r="G224" s="38">
        <f t="shared" si="25"/>
        <v>1480370.892122074</v>
      </c>
    </row>
    <row r="225" spans="1:7">
      <c r="A225" s="36">
        <v>219</v>
      </c>
      <c r="B225" s="37">
        <v>41334</v>
      </c>
      <c r="C225" s="38">
        <f t="shared" si="21"/>
        <v>656217.79697369807</v>
      </c>
      <c r="D225" s="38">
        <f t="shared" si="22"/>
        <v>30609.189791361448</v>
      </c>
      <c r="E225" s="38">
        <f t="shared" si="23"/>
        <v>1287.8006001844867</v>
      </c>
      <c r="F225" s="38">
        <f t="shared" si="25"/>
        <v>5503782.2030262975</v>
      </c>
      <c r="G225" s="38">
        <f t="shared" si="25"/>
        <v>1481658.6927222586</v>
      </c>
    </row>
    <row r="226" spans="1:7">
      <c r="A226" s="36">
        <v>220</v>
      </c>
      <c r="B226" s="37">
        <v>41365</v>
      </c>
      <c r="C226" s="38">
        <f t="shared" si="21"/>
        <v>625551.21495147783</v>
      </c>
      <c r="D226" s="38">
        <f t="shared" si="22"/>
        <v>30666.582022220253</v>
      </c>
      <c r="E226" s="38">
        <f t="shared" si="23"/>
        <v>1230.4083693256839</v>
      </c>
      <c r="F226" s="38">
        <f t="shared" si="25"/>
        <v>5534448.7850485174</v>
      </c>
      <c r="G226" s="38">
        <f t="shared" si="25"/>
        <v>1482889.1010915844</v>
      </c>
    </row>
    <row r="227" spans="1:7">
      <c r="A227" s="36">
        <v>221</v>
      </c>
      <c r="B227" s="37">
        <v>41395</v>
      </c>
      <c r="C227" s="38">
        <f t="shared" si="21"/>
        <v>594827.13308796589</v>
      </c>
      <c r="D227" s="38">
        <f t="shared" si="22"/>
        <v>30724.081863511914</v>
      </c>
      <c r="E227" s="38">
        <f t="shared" si="23"/>
        <v>1172.9085280340209</v>
      </c>
      <c r="F227" s="38">
        <f t="shared" si="25"/>
        <v>5565172.8669120297</v>
      </c>
      <c r="G227" s="38">
        <f t="shared" si="25"/>
        <v>1484062.0096196185</v>
      </c>
    </row>
    <row r="228" spans="1:7">
      <c r="A228" s="36">
        <v>222</v>
      </c>
      <c r="B228" s="37">
        <v>41426</v>
      </c>
      <c r="C228" s="38">
        <f t="shared" si="21"/>
        <v>564045.44357095985</v>
      </c>
      <c r="D228" s="38">
        <f t="shared" si="22"/>
        <v>30781.689517006002</v>
      </c>
      <c r="E228" s="38">
        <f t="shared" si="23"/>
        <v>1115.3008745399359</v>
      </c>
      <c r="F228" s="38">
        <f t="shared" si="25"/>
        <v>5595954.556429036</v>
      </c>
      <c r="G228" s="38">
        <f t="shared" si="25"/>
        <v>1485177.3104941584</v>
      </c>
    </row>
    <row r="229" spans="1:7">
      <c r="A229" s="36">
        <v>223</v>
      </c>
      <c r="B229" s="37">
        <v>41456</v>
      </c>
      <c r="C229" s="38">
        <f t="shared" si="21"/>
        <v>533206.03838610952</v>
      </c>
      <c r="D229" s="38">
        <f t="shared" si="22"/>
        <v>30839.405184850388</v>
      </c>
      <c r="E229" s="38">
        <f t="shared" si="23"/>
        <v>1057.5852066955497</v>
      </c>
      <c r="F229" s="38">
        <f t="shared" si="25"/>
        <v>5626793.9616138861</v>
      </c>
      <c r="G229" s="38">
        <f t="shared" si="25"/>
        <v>1486234.895700854</v>
      </c>
    </row>
    <row r="230" spans="1:7">
      <c r="A230" s="33">
        <v>224</v>
      </c>
      <c r="B230" s="34">
        <v>41487</v>
      </c>
      <c r="C230" s="35">
        <f t="shared" si="21"/>
        <v>502308.80931653752</v>
      </c>
      <c r="D230" s="35">
        <f t="shared" si="22"/>
        <v>30897.229069571982</v>
      </c>
      <c r="E230" s="35">
        <f t="shared" si="23"/>
        <v>999.76132197395521</v>
      </c>
      <c r="F230" s="35">
        <f t="shared" si="25"/>
        <v>5657691.190683458</v>
      </c>
      <c r="G230" s="35">
        <f t="shared" si="25"/>
        <v>1487234.657022828</v>
      </c>
    </row>
    <row r="231" spans="1:7">
      <c r="A231" s="36">
        <v>225</v>
      </c>
      <c r="B231" s="37">
        <v>41518</v>
      </c>
      <c r="C231" s="38">
        <f t="shared" si="21"/>
        <v>471353.64794246008</v>
      </c>
      <c r="D231" s="38">
        <f t="shared" si="22"/>
        <v>30955.16137407743</v>
      </c>
      <c r="E231" s="38">
        <f t="shared" si="23"/>
        <v>941.82901746850791</v>
      </c>
      <c r="F231" s="38">
        <f t="shared" si="25"/>
        <v>5688646.3520575352</v>
      </c>
      <c r="G231" s="38">
        <f t="shared" si="25"/>
        <v>1488176.4860402965</v>
      </c>
    </row>
    <row r="232" spans="1:7">
      <c r="A232" s="36">
        <v>226</v>
      </c>
      <c r="B232" s="37">
        <v>41548</v>
      </c>
      <c r="C232" s="38">
        <f t="shared" si="21"/>
        <v>440340.44564080628</v>
      </c>
      <c r="D232" s="38">
        <f t="shared" si="22"/>
        <v>31013.202301653822</v>
      </c>
      <c r="E232" s="38">
        <f t="shared" si="23"/>
        <v>883.78808989211257</v>
      </c>
      <c r="F232" s="38">
        <f t="shared" ref="F232:G246" si="26">F231+D232</f>
        <v>5719659.5543591892</v>
      </c>
      <c r="G232" s="38">
        <f t="shared" si="26"/>
        <v>1489060.2741301886</v>
      </c>
    </row>
    <row r="233" spans="1:7">
      <c r="A233" s="36">
        <v>227</v>
      </c>
      <c r="B233" s="37">
        <v>41579</v>
      </c>
      <c r="C233" s="38">
        <f t="shared" si="21"/>
        <v>409269.09358483687</v>
      </c>
      <c r="D233" s="38">
        <f t="shared" si="22"/>
        <v>31071.352055969426</v>
      </c>
      <c r="E233" s="38">
        <f t="shared" si="23"/>
        <v>825.63833557651185</v>
      </c>
      <c r="F233" s="38">
        <f t="shared" si="26"/>
        <v>5750730.9064151589</v>
      </c>
      <c r="G233" s="38">
        <f t="shared" si="26"/>
        <v>1489885.9124657651</v>
      </c>
    </row>
    <row r="234" spans="1:7">
      <c r="A234" s="36">
        <v>228</v>
      </c>
      <c r="B234" s="37">
        <v>41609</v>
      </c>
      <c r="C234" s="38">
        <f t="shared" si="21"/>
        <v>378139.48274376249</v>
      </c>
      <c r="D234" s="38">
        <f t="shared" si="22"/>
        <v>31129.610841074365</v>
      </c>
      <c r="E234" s="38">
        <f t="shared" si="23"/>
        <v>767.37955047156913</v>
      </c>
      <c r="F234" s="38">
        <f t="shared" si="26"/>
        <v>5781860.5172562329</v>
      </c>
      <c r="G234" s="38">
        <f t="shared" si="26"/>
        <v>1490653.2920162368</v>
      </c>
    </row>
    <row r="235" spans="1:7">
      <c r="A235" s="36">
        <v>229</v>
      </c>
      <c r="B235" s="37">
        <v>41640</v>
      </c>
      <c r="C235" s="38">
        <f t="shared" si="21"/>
        <v>346951.50388236111</v>
      </c>
      <c r="D235" s="38">
        <f t="shared" si="22"/>
        <v>31187.978861401381</v>
      </c>
      <c r="E235" s="38">
        <f t="shared" si="23"/>
        <v>709.01153014455474</v>
      </c>
      <c r="F235" s="38">
        <f t="shared" si="26"/>
        <v>5813048.4961176347</v>
      </c>
      <c r="G235" s="38">
        <f t="shared" si="26"/>
        <v>1491362.3035463814</v>
      </c>
    </row>
    <row r="236" spans="1:7">
      <c r="A236" s="36">
        <v>230</v>
      </c>
      <c r="B236" s="37">
        <v>41671</v>
      </c>
      <c r="C236" s="38">
        <f t="shared" si="21"/>
        <v>315705.04756059463</v>
      </c>
      <c r="D236" s="38">
        <f t="shared" si="22"/>
        <v>31246.456321766509</v>
      </c>
      <c r="E236" s="38">
        <f t="shared" si="23"/>
        <v>650.53406977942711</v>
      </c>
      <c r="F236" s="38">
        <f t="shared" si="26"/>
        <v>5844294.9524394013</v>
      </c>
      <c r="G236" s="38">
        <f t="shared" si="26"/>
        <v>1492012.8376161607</v>
      </c>
    </row>
    <row r="237" spans="1:7">
      <c r="A237" s="36">
        <v>231</v>
      </c>
      <c r="B237" s="37">
        <v>41699</v>
      </c>
      <c r="C237" s="38">
        <f t="shared" si="21"/>
        <v>284400.00413322478</v>
      </c>
      <c r="D237" s="38">
        <f t="shared" si="22"/>
        <v>31305.043427369823</v>
      </c>
      <c r="E237" s="38">
        <f t="shared" si="23"/>
        <v>591.94696417611488</v>
      </c>
      <c r="F237" s="38">
        <f t="shared" si="26"/>
        <v>5875599.9958667709</v>
      </c>
      <c r="G237" s="38">
        <f t="shared" si="26"/>
        <v>1492604.7845803369</v>
      </c>
    </row>
    <row r="238" spans="1:7">
      <c r="A238" s="36">
        <v>232</v>
      </c>
      <c r="B238" s="37">
        <v>41730</v>
      </c>
      <c r="C238" s="38">
        <f t="shared" si="21"/>
        <v>253036.26374942865</v>
      </c>
      <c r="D238" s="38">
        <f t="shared" si="22"/>
        <v>31363.740383796139</v>
      </c>
      <c r="E238" s="38">
        <f t="shared" si="23"/>
        <v>533.25000774979651</v>
      </c>
      <c r="F238" s="38">
        <f t="shared" si="26"/>
        <v>5906963.7362505672</v>
      </c>
      <c r="G238" s="38">
        <f t="shared" si="26"/>
        <v>1493138.0345880867</v>
      </c>
    </row>
    <row r="239" spans="1:7">
      <c r="A239" s="33">
        <v>233</v>
      </c>
      <c r="B239" s="34">
        <v>41760</v>
      </c>
      <c r="C239" s="35">
        <f t="shared" si="21"/>
        <v>221613.71635241288</v>
      </c>
      <c r="D239" s="35">
        <f t="shared" si="22"/>
        <v>31422.547397015758</v>
      </c>
      <c r="E239" s="35">
        <f t="shared" si="23"/>
        <v>474.44299453017874</v>
      </c>
      <c r="F239" s="35">
        <f t="shared" si="26"/>
        <v>5938386.2836475829</v>
      </c>
      <c r="G239" s="35">
        <f t="shared" si="26"/>
        <v>1493612.4775826167</v>
      </c>
    </row>
    <row r="240" spans="1:7">
      <c r="A240" s="36">
        <v>234</v>
      </c>
      <c r="B240" s="37">
        <v>41791</v>
      </c>
      <c r="C240" s="38">
        <f t="shared" si="21"/>
        <v>190132.25167902771</v>
      </c>
      <c r="D240" s="38">
        <f t="shared" si="22"/>
        <v>31481.464673385162</v>
      </c>
      <c r="E240" s="38">
        <f t="shared" si="23"/>
        <v>415.52571816077415</v>
      </c>
      <c r="F240" s="38">
        <f t="shared" si="26"/>
        <v>5969867.7483209679</v>
      </c>
      <c r="G240" s="38">
        <f t="shared" si="26"/>
        <v>1494028.0033007774</v>
      </c>
    </row>
    <row r="241" spans="1:7">
      <c r="A241" s="36">
        <v>235</v>
      </c>
      <c r="B241" s="37">
        <v>41821</v>
      </c>
      <c r="C241" s="38">
        <f t="shared" si="21"/>
        <v>158591.75925937996</v>
      </c>
      <c r="D241" s="38">
        <f t="shared" si="22"/>
        <v>31540.492419647759</v>
      </c>
      <c r="E241" s="38">
        <f t="shared" si="23"/>
        <v>356.49797189817696</v>
      </c>
      <c r="F241" s="38">
        <f t="shared" si="26"/>
        <v>6001408.2407406159</v>
      </c>
      <c r="G241" s="38">
        <f t="shared" si="26"/>
        <v>1494384.5012726756</v>
      </c>
    </row>
    <row r="242" spans="1:7">
      <c r="A242" s="36">
        <v>236</v>
      </c>
      <c r="B242" s="37">
        <v>41852</v>
      </c>
      <c r="C242" s="38">
        <f t="shared" si="21"/>
        <v>126992.12841644537</v>
      </c>
      <c r="D242" s="38">
        <f t="shared" si="22"/>
        <v>31599.630842934599</v>
      </c>
      <c r="E242" s="38">
        <f t="shared" si="23"/>
        <v>297.3595486113374</v>
      </c>
      <c r="F242" s="38">
        <f t="shared" si="26"/>
        <v>6033007.8715835502</v>
      </c>
      <c r="G242" s="38">
        <f t="shared" si="26"/>
        <v>1494681.8608212869</v>
      </c>
    </row>
    <row r="243" spans="1:7">
      <c r="A243" s="36">
        <v>237</v>
      </c>
      <c r="B243" s="37">
        <v>41883</v>
      </c>
      <c r="C243" s="38">
        <f t="shared" si="21"/>
        <v>95333.248265680275</v>
      </c>
      <c r="D243" s="38">
        <f t="shared" si="22"/>
        <v>31658.880150765101</v>
      </c>
      <c r="E243" s="38">
        <f t="shared" si="23"/>
        <v>238.11024078083506</v>
      </c>
      <c r="F243" s="38">
        <f t="shared" si="26"/>
        <v>6064666.7517343154</v>
      </c>
      <c r="G243" s="38">
        <f t="shared" si="26"/>
        <v>1494919.9710620677</v>
      </c>
    </row>
    <row r="244" spans="1:7">
      <c r="A244" s="36">
        <v>238</v>
      </c>
      <c r="B244" s="37">
        <v>41913</v>
      </c>
      <c r="C244" s="38">
        <f t="shared" si="21"/>
        <v>63615.007714632491</v>
      </c>
      <c r="D244" s="38">
        <f t="shared" si="22"/>
        <v>31718.240551047787</v>
      </c>
      <c r="E244" s="38">
        <f t="shared" si="23"/>
        <v>178.74984049815052</v>
      </c>
      <c r="F244" s="38">
        <f t="shared" si="26"/>
        <v>6096384.9922853634</v>
      </c>
      <c r="G244" s="38">
        <f t="shared" si="26"/>
        <v>1495098.7209025659</v>
      </c>
    </row>
    <row r="245" spans="1:7">
      <c r="A245" s="36">
        <v>239</v>
      </c>
      <c r="B245" s="37">
        <v>41944</v>
      </c>
      <c r="C245" s="38">
        <f t="shared" si="21"/>
        <v>31837.29546255149</v>
      </c>
      <c r="D245" s="38">
        <f t="shared" si="22"/>
        <v>31777.712252081001</v>
      </c>
      <c r="E245" s="38">
        <f t="shared" si="23"/>
        <v>119.27813946493592</v>
      </c>
      <c r="F245" s="38">
        <f t="shared" si="26"/>
        <v>6128162.7045374447</v>
      </c>
      <c r="G245" s="38">
        <f t="shared" si="26"/>
        <v>1495217.9990420309</v>
      </c>
    </row>
    <row r="246" spans="1:7">
      <c r="A246" s="36">
        <v>240</v>
      </c>
      <c r="B246" s="37">
        <v>41974</v>
      </c>
      <c r="C246" s="38">
        <f t="shared" si="21"/>
        <v>-2.1609594114124775E-9</v>
      </c>
      <c r="D246" s="38">
        <f t="shared" si="22"/>
        <v>31837.295462553651</v>
      </c>
      <c r="E246" s="38">
        <f t="shared" si="23"/>
        <v>59.694928992284041</v>
      </c>
      <c r="F246" s="38">
        <f t="shared" si="26"/>
        <v>6159999.9999999981</v>
      </c>
      <c r="G246" s="38">
        <f t="shared" si="26"/>
        <v>1495277.6939710232</v>
      </c>
    </row>
    <row r="247" spans="1:7">
      <c r="B247" s="42"/>
      <c r="C247" s="43"/>
      <c r="D247" s="43"/>
      <c r="F247" s="43"/>
    </row>
    <row r="248" spans="1:7">
      <c r="B248" s="42"/>
      <c r="C248" s="43"/>
      <c r="D248" s="43"/>
      <c r="F248" s="43"/>
    </row>
  </sheetData>
  <phoneticPr fontId="1" type="noConversion"/>
  <printOptions gridLinesSet="0"/>
  <pageMargins left="0.74803149606299213" right="0.74803149606299213" top="0.98425196850393704" bottom="0.98425196850393704" header="0.51181102362204722" footer="0.51181102362204722"/>
  <pageSetup paperSize="9" fitToHeight="0" orientation="portrait" cellComments="asDisplayed" horizontalDpi="180" verticalDpi="180" r:id="rId1"/>
  <headerFooter alignWithMargins="0">
    <oddHeader>&amp;C&amp;A</oddHeader>
    <oddFooter>第&amp;P頁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opLeftCell="A4" zoomScale="94" zoomScaleNormal="94" workbookViewId="0">
      <pane xSplit="13" ySplit="21" topLeftCell="N57" activePane="bottomRight" state="frozen"/>
      <selection activeCell="A4" sqref="A4"/>
      <selection pane="topRight" activeCell="N4" sqref="N4"/>
      <selection pane="bottomLeft" activeCell="A25" sqref="A25"/>
      <selection pane="bottomRight" activeCell="O18" sqref="O18"/>
    </sheetView>
  </sheetViews>
  <sheetFormatPr defaultRowHeight="16.2"/>
  <cols>
    <col min="1" max="1" width="8.88671875" style="11"/>
    <col min="2" max="3" width="8.21875" style="11" bestFit="1" customWidth="1"/>
    <col min="4" max="4" width="10.6640625" style="11" customWidth="1"/>
    <col min="5" max="12" width="8.5546875" style="11" customWidth="1"/>
    <col min="13" max="13" width="9.33203125" style="11" customWidth="1"/>
    <col min="14" max="14" width="10" style="13" customWidth="1"/>
    <col min="15" max="16384" width="8.88671875" style="11"/>
  </cols>
  <sheetData>
    <row r="1" spans="1:15" ht="14.4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5" ht="14.4" customHeight="1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5" ht="14.4" customHeight="1">
      <c r="A3" s="16"/>
      <c r="B3" s="17"/>
      <c r="C3" s="44"/>
      <c r="D3" s="44"/>
      <c r="E3" s="44"/>
      <c r="F3" s="44"/>
      <c r="G3" s="44"/>
      <c r="H3" s="44"/>
      <c r="I3" s="44"/>
      <c r="J3" s="44"/>
      <c r="K3" s="44"/>
      <c r="L3" s="17"/>
      <c r="M3" s="17"/>
    </row>
    <row r="4" spans="1:15" ht="22.2" customHeight="1">
      <c r="A4" s="16"/>
      <c r="B4" s="17"/>
      <c r="C4" s="44"/>
      <c r="D4" s="44"/>
      <c r="E4" s="44"/>
      <c r="F4" s="44"/>
      <c r="G4" s="44"/>
      <c r="H4" s="44"/>
      <c r="I4" s="44"/>
      <c r="J4" s="44"/>
      <c r="K4" s="44"/>
      <c r="L4" s="17"/>
      <c r="M4" s="17"/>
    </row>
    <row r="5" spans="1:15" ht="22.2" customHeight="1">
      <c r="A5" s="16"/>
      <c r="B5" s="17"/>
      <c r="C5" s="45"/>
      <c r="D5" s="45"/>
      <c r="E5" s="45"/>
      <c r="F5" s="45"/>
      <c r="G5" s="45"/>
      <c r="H5" s="45"/>
      <c r="I5" s="45"/>
      <c r="J5" s="45"/>
      <c r="K5" s="45"/>
      <c r="L5" s="45"/>
      <c r="M5" s="17"/>
    </row>
    <row r="6" spans="1:15" ht="22.2" customHeight="1">
      <c r="A6" s="16"/>
      <c r="B6" s="17"/>
      <c r="C6" s="17"/>
      <c r="D6" s="48" t="s">
        <v>0</v>
      </c>
      <c r="E6" s="48"/>
      <c r="F6" s="48"/>
      <c r="G6" s="48"/>
      <c r="H6" s="48"/>
      <c r="I6" s="48"/>
      <c r="J6" s="48"/>
      <c r="K6" s="48"/>
      <c r="L6" s="48"/>
      <c r="M6" s="17"/>
      <c r="N6" s="13">
        <v>1</v>
      </c>
      <c r="O6" s="11" t="s">
        <v>41</v>
      </c>
    </row>
    <row r="7" spans="1:15" ht="22.2" customHeight="1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3">
        <v>2</v>
      </c>
      <c r="O7" s="11" t="s">
        <v>42</v>
      </c>
    </row>
    <row r="8" spans="1:15" ht="22.2" customHeight="1">
      <c r="A8" s="16"/>
      <c r="B8" s="17"/>
      <c r="C8" s="45"/>
      <c r="D8" s="18" t="s">
        <v>2</v>
      </c>
      <c r="E8" s="18" t="s">
        <v>19</v>
      </c>
      <c r="F8" s="18" t="s">
        <v>14</v>
      </c>
      <c r="G8" s="18" t="s">
        <v>18</v>
      </c>
      <c r="H8" s="18" t="s">
        <v>15</v>
      </c>
      <c r="I8" s="18" t="s">
        <v>16</v>
      </c>
      <c r="J8" s="18" t="s">
        <v>17</v>
      </c>
      <c r="K8" s="18" t="s">
        <v>21</v>
      </c>
      <c r="L8" s="19" t="s">
        <v>20</v>
      </c>
      <c r="M8" s="17"/>
      <c r="N8" s="13">
        <v>3</v>
      </c>
      <c r="O8" s="11" t="s">
        <v>43</v>
      </c>
    </row>
    <row r="9" spans="1:15" ht="18.600000000000001" customHeight="1">
      <c r="A9" s="16"/>
      <c r="B9" s="17"/>
      <c r="C9" s="45"/>
      <c r="D9" s="19" t="s">
        <v>3</v>
      </c>
      <c r="E9" s="20">
        <v>64</v>
      </c>
      <c r="F9" s="20">
        <v>80</v>
      </c>
      <c r="G9" s="20">
        <v>40</v>
      </c>
      <c r="H9" s="20">
        <v>20</v>
      </c>
      <c r="I9" s="20">
        <v>40</v>
      </c>
      <c r="J9" s="20">
        <v>88</v>
      </c>
      <c r="K9" s="20">
        <f>SUM(E9:J9)</f>
        <v>332</v>
      </c>
      <c r="L9" s="21">
        <f>AVERAGE(E9:J9)</f>
        <v>55.333333333333336</v>
      </c>
      <c r="M9" s="17"/>
      <c r="N9" s="13">
        <v>4</v>
      </c>
      <c r="O9" s="11" t="s">
        <v>44</v>
      </c>
    </row>
    <row r="10" spans="1:15" ht="18.600000000000001" customHeight="1">
      <c r="A10" s="16"/>
      <c r="B10" s="17"/>
      <c r="C10" s="45"/>
      <c r="D10" s="19" t="s">
        <v>1</v>
      </c>
      <c r="E10" s="20">
        <v>91</v>
      </c>
      <c r="F10" s="20">
        <v>90</v>
      </c>
      <c r="G10" s="20">
        <v>70</v>
      </c>
      <c r="H10" s="20">
        <v>60</v>
      </c>
      <c r="I10" s="20">
        <v>60</v>
      </c>
      <c r="J10" s="20">
        <v>100</v>
      </c>
      <c r="K10" s="20">
        <f t="shared" ref="K10:K20" si="0">SUM(E10:J10)</f>
        <v>471</v>
      </c>
      <c r="L10" s="21">
        <f t="shared" ref="L10:L20" si="1">AVERAGE(E10:J10)</f>
        <v>78.5</v>
      </c>
      <c r="M10" s="17"/>
      <c r="N10" s="13">
        <v>5</v>
      </c>
      <c r="O10" s="11" t="s">
        <v>45</v>
      </c>
    </row>
    <row r="11" spans="1:15" ht="18.600000000000001" customHeight="1">
      <c r="A11" s="16"/>
      <c r="B11" s="17"/>
      <c r="C11" s="45"/>
      <c r="D11" s="19" t="s">
        <v>4</v>
      </c>
      <c r="E11" s="20">
        <v>32</v>
      </c>
      <c r="F11" s="20">
        <v>30</v>
      </c>
      <c r="G11" s="20">
        <v>20</v>
      </c>
      <c r="H11" s="20">
        <v>5</v>
      </c>
      <c r="I11" s="20">
        <v>67</v>
      </c>
      <c r="J11" s="20">
        <v>79</v>
      </c>
      <c r="K11" s="20">
        <f t="shared" si="0"/>
        <v>233</v>
      </c>
      <c r="L11" s="21">
        <f t="shared" si="1"/>
        <v>38.833333333333336</v>
      </c>
      <c r="M11" s="17"/>
      <c r="N11" s="13">
        <v>6</v>
      </c>
      <c r="O11" s="11" t="s">
        <v>46</v>
      </c>
    </row>
    <row r="12" spans="1:15" ht="18.600000000000001" customHeight="1">
      <c r="A12" s="16"/>
      <c r="B12" s="17"/>
      <c r="C12" s="45"/>
      <c r="D12" s="19" t="s">
        <v>5</v>
      </c>
      <c r="E12" s="20">
        <v>56</v>
      </c>
      <c r="F12" s="20">
        <v>60</v>
      </c>
      <c r="G12" s="20">
        <v>30</v>
      </c>
      <c r="H12" s="20">
        <v>15</v>
      </c>
      <c r="I12" s="20">
        <v>60</v>
      </c>
      <c r="J12" s="20">
        <v>92</v>
      </c>
      <c r="K12" s="20">
        <f t="shared" si="0"/>
        <v>313</v>
      </c>
      <c r="L12" s="21">
        <f t="shared" si="1"/>
        <v>52.166666666666664</v>
      </c>
      <c r="M12" s="17"/>
    </row>
    <row r="13" spans="1:15" ht="18.600000000000001" customHeight="1">
      <c r="A13" s="16"/>
      <c r="B13" s="17"/>
      <c r="C13" s="45"/>
      <c r="D13" s="19" t="s">
        <v>6</v>
      </c>
      <c r="E13" s="20">
        <v>69</v>
      </c>
      <c r="F13" s="20">
        <v>80</v>
      </c>
      <c r="G13" s="20">
        <v>40</v>
      </c>
      <c r="H13" s="20">
        <v>35</v>
      </c>
      <c r="I13" s="20">
        <v>60</v>
      </c>
      <c r="J13" s="20">
        <v>64</v>
      </c>
      <c r="K13" s="20">
        <f t="shared" si="0"/>
        <v>348</v>
      </c>
      <c r="L13" s="21">
        <f t="shared" si="1"/>
        <v>58</v>
      </c>
      <c r="M13" s="17"/>
    </row>
    <row r="14" spans="1:15" ht="18.600000000000001" customHeight="1">
      <c r="A14" s="16"/>
      <c r="B14" s="17"/>
      <c r="C14" s="45"/>
      <c r="D14" s="19" t="s">
        <v>7</v>
      </c>
      <c r="E14" s="20">
        <v>63</v>
      </c>
      <c r="F14" s="20">
        <v>50</v>
      </c>
      <c r="G14" s="20">
        <v>60</v>
      </c>
      <c r="H14" s="20">
        <v>25</v>
      </c>
      <c r="I14" s="20">
        <v>70</v>
      </c>
      <c r="J14" s="20">
        <v>84</v>
      </c>
      <c r="K14" s="20">
        <f t="shared" si="0"/>
        <v>352</v>
      </c>
      <c r="L14" s="21">
        <f t="shared" si="1"/>
        <v>58.666666666666664</v>
      </c>
      <c r="M14" s="17"/>
    </row>
    <row r="15" spans="1:15" ht="18.600000000000001" customHeight="1">
      <c r="A15" s="16"/>
      <c r="B15" s="17"/>
      <c r="C15" s="45"/>
      <c r="D15" s="19" t="s">
        <v>8</v>
      </c>
      <c r="E15" s="20">
        <v>82</v>
      </c>
      <c r="F15" s="20">
        <v>80</v>
      </c>
      <c r="G15" s="20">
        <v>76</v>
      </c>
      <c r="H15" s="20">
        <v>84</v>
      </c>
      <c r="I15" s="20">
        <v>88</v>
      </c>
      <c r="J15" s="20">
        <v>100</v>
      </c>
      <c r="K15" s="20">
        <f t="shared" si="0"/>
        <v>510</v>
      </c>
      <c r="L15" s="21">
        <f t="shared" si="1"/>
        <v>85</v>
      </c>
      <c r="M15" s="17"/>
    </row>
    <row r="16" spans="1:15" ht="18.600000000000001" customHeight="1">
      <c r="A16" s="16"/>
      <c r="B16" s="17"/>
      <c r="C16" s="45"/>
      <c r="D16" s="19" t="s">
        <v>9</v>
      </c>
      <c r="E16" s="20">
        <v>91</v>
      </c>
      <c r="F16" s="20">
        <v>80</v>
      </c>
      <c r="G16" s="20">
        <v>90</v>
      </c>
      <c r="H16" s="20">
        <v>85</v>
      </c>
      <c r="I16" s="20">
        <v>70</v>
      </c>
      <c r="J16" s="20">
        <v>100</v>
      </c>
      <c r="K16" s="20">
        <f t="shared" si="0"/>
        <v>516</v>
      </c>
      <c r="L16" s="21">
        <f t="shared" si="1"/>
        <v>86</v>
      </c>
      <c r="M16" s="17"/>
    </row>
    <row r="17" spans="1:13" ht="18.600000000000001" customHeight="1">
      <c r="A17" s="16"/>
      <c r="B17" s="17"/>
      <c r="C17" s="45"/>
      <c r="D17" s="19" t="s">
        <v>10</v>
      </c>
      <c r="E17" s="20">
        <v>91</v>
      </c>
      <c r="F17" s="20">
        <v>70</v>
      </c>
      <c r="G17" s="20">
        <v>80</v>
      </c>
      <c r="H17" s="20">
        <v>70</v>
      </c>
      <c r="I17" s="20">
        <v>90</v>
      </c>
      <c r="J17" s="20">
        <v>100</v>
      </c>
      <c r="K17" s="20">
        <f t="shared" si="0"/>
        <v>501</v>
      </c>
      <c r="L17" s="21">
        <f t="shared" si="1"/>
        <v>83.5</v>
      </c>
      <c r="M17" s="17"/>
    </row>
    <row r="18" spans="1:13" ht="18.600000000000001" customHeight="1">
      <c r="A18" s="16"/>
      <c r="B18" s="17"/>
      <c r="C18" s="45"/>
      <c r="D18" s="19" t="s">
        <v>11</v>
      </c>
      <c r="E18" s="20">
        <v>72</v>
      </c>
      <c r="F18" s="20">
        <v>70</v>
      </c>
      <c r="G18" s="20">
        <v>100</v>
      </c>
      <c r="H18" s="20">
        <v>80</v>
      </c>
      <c r="I18" s="20">
        <v>60</v>
      </c>
      <c r="J18" s="20">
        <v>93</v>
      </c>
      <c r="K18" s="20">
        <f t="shared" si="0"/>
        <v>475</v>
      </c>
      <c r="L18" s="21">
        <f t="shared" si="1"/>
        <v>79.166666666666671</v>
      </c>
      <c r="M18" s="17"/>
    </row>
    <row r="19" spans="1:13" ht="18.600000000000001" customHeight="1">
      <c r="A19" s="16"/>
      <c r="B19" s="17"/>
      <c r="C19" s="45"/>
      <c r="D19" s="19" t="s">
        <v>12</v>
      </c>
      <c r="E19" s="20">
        <v>65</v>
      </c>
      <c r="F19" s="20">
        <v>56</v>
      </c>
      <c r="G19" s="20">
        <v>60</v>
      </c>
      <c r="H19" s="20">
        <v>54</v>
      </c>
      <c r="I19" s="20">
        <v>60</v>
      </c>
      <c r="J19" s="20">
        <v>96</v>
      </c>
      <c r="K19" s="20">
        <f t="shared" si="0"/>
        <v>391</v>
      </c>
      <c r="L19" s="21">
        <f t="shared" si="1"/>
        <v>65.166666666666671</v>
      </c>
      <c r="M19" s="17"/>
    </row>
    <row r="20" spans="1:13" ht="18.600000000000001" customHeight="1">
      <c r="A20" s="16"/>
      <c r="B20" s="17"/>
      <c r="C20" s="45"/>
      <c r="D20" s="19" t="s">
        <v>13</v>
      </c>
      <c r="E20" s="20">
        <v>91</v>
      </c>
      <c r="F20" s="20">
        <v>40</v>
      </c>
      <c r="G20" s="20">
        <v>80</v>
      </c>
      <c r="H20" s="20">
        <v>70</v>
      </c>
      <c r="I20" s="20">
        <v>90</v>
      </c>
      <c r="J20" s="20">
        <v>100</v>
      </c>
      <c r="K20" s="20">
        <f t="shared" si="0"/>
        <v>471</v>
      </c>
      <c r="L20" s="21">
        <f t="shared" si="1"/>
        <v>78.5</v>
      </c>
      <c r="M20" s="17"/>
    </row>
    <row r="21" spans="1:13" ht="22.2" customHeight="1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22.2" customHeight="1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22.2" customHeight="1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8.600000000000001" customHeight="1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6.2" customHeight="1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7.399999999999999" customHeight="1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ht="19.8" customHeight="1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s="13" customFormat="1" ht="9.6" customHeight="1"/>
  </sheetData>
  <mergeCells count="1">
    <mergeCell ref="D6:L6"/>
  </mergeCells>
  <phoneticPr fontId="1" type="noConversion"/>
  <pageMargins left="0.7" right="0.7" top="0.75" bottom="0.75" header="0.3" footer="0.3"/>
  <pageSetup paperSize="9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佈景主題</vt:lpstr>
      <vt:lpstr>列印設定</vt:lpstr>
      <vt:lpstr>背景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MORGAN</cp:lastModifiedBy>
  <cp:lastPrinted>2014-10-20T06:13:29Z</cp:lastPrinted>
  <dcterms:created xsi:type="dcterms:W3CDTF">1998-10-22T05:02:57Z</dcterms:created>
  <dcterms:modified xsi:type="dcterms:W3CDTF">2014-10-21T03:55:46Z</dcterms:modified>
</cp:coreProperties>
</file>