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Cloud\excel技巧\ch16合併運算\"/>
    </mc:Choice>
  </mc:AlternateContent>
  <xr:revisionPtr revIDLastSave="0" documentId="13_ncr:1_{3C0FFDBC-C708-467D-AB28-E9232FF90D10}" xr6:coauthVersionLast="47" xr6:coauthVersionMax="47" xr10:uidLastSave="{00000000-0000-0000-0000-000000000000}"/>
  <bookViews>
    <workbookView xWindow="-108" yWindow="-108" windowWidth="23256" windowHeight="12576" tabRatio="766" firstSheet="1" activeTab="9" xr2:uid="{00000000-000D-0000-FFFF-FFFF00000000}"/>
  </bookViews>
  <sheets>
    <sheet name="得分" sheetId="20" r:id="rId1"/>
    <sheet name="七月" sheetId="6" r:id="rId2"/>
    <sheet name="八月" sheetId="7" r:id="rId3"/>
    <sheet name="九月" sheetId="8" r:id="rId4"/>
    <sheet name="一般公式" sheetId="1" r:id="rId5"/>
    <sheet name="使用函數" sheetId="12" r:id="rId6"/>
    <sheet name="合併彙算" sheetId="14" r:id="rId7"/>
    <sheet name="合併彙算與資料連結" sheetId="21" r:id="rId8"/>
    <sheet name="合併彙算-排序不一" sheetId="22" r:id="rId9"/>
    <sheet name="工作表1" sheetId="25" r:id="rId10"/>
    <sheet name="顯示大綱符號" sheetId="24" r:id="rId11"/>
    <sheet name="格式不一合併彙算" sheetId="2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5" l="1"/>
  <c r="G5" i="25" s="1"/>
  <c r="G6" i="25"/>
  <c r="G7" i="25"/>
  <c r="G9" i="25" s="1"/>
  <c r="G8" i="25"/>
  <c r="G10" i="25"/>
  <c r="G13" i="25" s="1"/>
  <c r="G11" i="25"/>
  <c r="G12" i="25"/>
  <c r="G14" i="25"/>
  <c r="G15" i="25"/>
  <c r="G16" i="25"/>
  <c r="G17" i="25"/>
  <c r="G18" i="25"/>
  <c r="G21" i="25" s="1"/>
  <c r="G19" i="25"/>
  <c r="G20" i="25"/>
  <c r="G22" i="25"/>
  <c r="G23" i="25"/>
  <c r="G24" i="25"/>
  <c r="G25" i="25"/>
  <c r="G26" i="25"/>
  <c r="G29" i="25" s="1"/>
  <c r="G27" i="25"/>
  <c r="G28" i="25"/>
  <c r="G30" i="25"/>
  <c r="G31" i="25"/>
  <c r="G32" i="25"/>
  <c r="G33" i="25"/>
  <c r="G34" i="25"/>
  <c r="G35" i="25"/>
  <c r="G36" i="25"/>
  <c r="G37" i="25"/>
  <c r="G38" i="25"/>
  <c r="G39" i="25"/>
  <c r="G40" i="25"/>
  <c r="G42" i="25" s="1"/>
  <c r="G41" i="25"/>
  <c r="G43" i="25"/>
  <c r="G45" i="25" s="1"/>
  <c r="G44" i="25"/>
  <c r="G46" i="25"/>
  <c r="G47" i="25"/>
  <c r="G48" i="25"/>
  <c r="G49" i="25"/>
  <c r="G52" i="25" s="1"/>
  <c r="G50" i="25"/>
  <c r="G51" i="25"/>
  <c r="G53" i="25"/>
  <c r="G54" i="25" s="1"/>
  <c r="G55" i="25"/>
  <c r="G56" i="2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L3" i="6"/>
  <c r="H19" i="6" l="1"/>
  <c r="E3" i="6" l="1"/>
  <c r="G3" i="6" s="1"/>
  <c r="E4" i="6"/>
  <c r="G4" i="6" s="1"/>
  <c r="E5" i="6"/>
  <c r="G5" i="6" s="1"/>
  <c r="E6" i="6"/>
  <c r="G6" i="6" s="1"/>
  <c r="E7" i="6"/>
  <c r="G7" i="6"/>
  <c r="E8" i="6"/>
  <c r="G8" i="6" s="1"/>
  <c r="E9" i="6"/>
  <c r="G9" i="6" s="1"/>
  <c r="E10" i="6"/>
  <c r="G10" i="6"/>
  <c r="E11" i="6"/>
  <c r="G11" i="6"/>
  <c r="E12" i="6"/>
  <c r="G12" i="6" s="1"/>
  <c r="E13" i="6"/>
  <c r="G13" i="6" s="1"/>
  <c r="E14" i="6"/>
  <c r="G14" i="6" s="1"/>
  <c r="E15" i="6"/>
  <c r="G15" i="6" s="1"/>
  <c r="E16" i="6"/>
  <c r="G16" i="6" s="1"/>
  <c r="G17" i="6"/>
  <c r="G18" i="6"/>
  <c r="H17" i="6"/>
  <c r="H18" i="6"/>
  <c r="E4" i="8"/>
  <c r="G4" i="8" s="1"/>
  <c r="G3" i="8"/>
  <c r="E5" i="8"/>
  <c r="G5" i="8" s="1"/>
  <c r="E6" i="8"/>
  <c r="G6" i="8" s="1"/>
  <c r="E7" i="8"/>
  <c r="G7" i="8" s="1"/>
  <c r="E8" i="8"/>
  <c r="G8" i="8" s="1"/>
  <c r="E9" i="8"/>
  <c r="G9" i="8" s="1"/>
  <c r="E10" i="8"/>
  <c r="G10" i="8"/>
  <c r="G11" i="8"/>
  <c r="E12" i="8"/>
  <c r="G12" i="8" s="1"/>
  <c r="E13" i="8"/>
  <c r="G13" i="8" s="1"/>
  <c r="E14" i="8"/>
  <c r="G14" i="8" s="1"/>
  <c r="E15" i="8"/>
  <c r="G15" i="8" s="1"/>
  <c r="E16" i="8"/>
  <c r="G16" i="8" s="1"/>
  <c r="G17" i="8"/>
  <c r="G18" i="8"/>
  <c r="H3" i="8"/>
  <c r="H11" i="8"/>
  <c r="H17" i="8"/>
  <c r="H18" i="8"/>
  <c r="E4" i="7"/>
  <c r="G4" i="7" s="1"/>
  <c r="G3" i="7"/>
  <c r="E5" i="7"/>
  <c r="G5" i="7" s="1"/>
  <c r="E6" i="7"/>
  <c r="G6" i="7"/>
  <c r="E7" i="7"/>
  <c r="G7" i="7" s="1"/>
  <c r="E8" i="7"/>
  <c r="G8" i="7" s="1"/>
  <c r="E9" i="7"/>
  <c r="G9" i="7" s="1"/>
  <c r="E10" i="7"/>
  <c r="G10" i="7" s="1"/>
  <c r="G11" i="7"/>
  <c r="E12" i="7"/>
  <c r="G12" i="7"/>
  <c r="G13" i="7"/>
  <c r="G14" i="7"/>
  <c r="G15" i="7"/>
  <c r="E16" i="7"/>
  <c r="G16" i="7" s="1"/>
  <c r="E17" i="7"/>
  <c r="G17" i="7"/>
  <c r="E18" i="7"/>
  <c r="G18" i="7" s="1"/>
  <c r="H3" i="7"/>
  <c r="H11" i="7"/>
  <c r="H13" i="7"/>
  <c r="H14" i="7"/>
  <c r="H15" i="7"/>
  <c r="E3" i="8"/>
  <c r="A4" i="8"/>
  <c r="A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E11" i="8"/>
  <c r="E17" i="8"/>
  <c r="E18" i="8"/>
  <c r="E3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E11" i="7"/>
  <c r="E13" i="7"/>
  <c r="E14" i="7"/>
  <c r="E15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E17" i="6"/>
  <c r="E18" i="6"/>
  <c r="H8" i="8" l="1"/>
  <c r="H16" i="7"/>
  <c r="H13" i="8"/>
  <c r="H6" i="8"/>
  <c r="H10" i="6"/>
  <c r="H5" i="6"/>
  <c r="H12" i="8"/>
  <c r="H9" i="7"/>
  <c r="H7" i="8"/>
  <c r="H9" i="6"/>
  <c r="H3" i="6"/>
  <c r="H4" i="7"/>
  <c r="H17" i="7"/>
  <c r="H12" i="7"/>
  <c r="H8" i="7"/>
  <c r="H13" i="6"/>
  <c r="H7" i="7"/>
  <c r="H10" i="8"/>
  <c r="H12" i="6"/>
  <c r="H18" i="7"/>
  <c r="H5" i="8"/>
  <c r="H11" i="6"/>
  <c r="H6" i="6"/>
  <c r="H6" i="7"/>
  <c r="H9" i="8"/>
  <c r="H16" i="6"/>
  <c r="H10" i="7"/>
  <c r="H5" i="7"/>
  <c r="H7" i="6"/>
  <c r="H15" i="6"/>
  <c r="H4" i="6"/>
  <c r="H14" i="6"/>
  <c r="H8" i="6"/>
  <c r="H14" i="8"/>
  <c r="I14" i="8" s="1"/>
  <c r="H16" i="8"/>
  <c r="H4" i="8"/>
  <c r="H15" i="8"/>
  <c r="I7" i="7" l="1"/>
  <c r="I15" i="6"/>
  <c r="I10" i="6"/>
  <c r="I4" i="8"/>
  <c r="I9" i="8"/>
  <c r="I16" i="8"/>
  <c r="I8" i="8"/>
  <c r="I8" i="7"/>
  <c r="I5" i="6"/>
  <c r="I5" i="7"/>
  <c r="I11" i="6"/>
  <c r="I7" i="8"/>
  <c r="I10" i="7"/>
  <c r="I5" i="8"/>
  <c r="I17" i="7"/>
  <c r="I16" i="7"/>
  <c r="I18" i="7"/>
  <c r="I4" i="7"/>
  <c r="I14" i="6"/>
  <c r="I6" i="8"/>
  <c r="I12" i="6"/>
  <c r="I3" i="6"/>
  <c r="I15" i="8"/>
  <c r="I4" i="6"/>
  <c r="I16" i="6"/>
  <c r="I10" i="8"/>
  <c r="I9" i="6"/>
  <c r="I12" i="8"/>
  <c r="I7" i="6"/>
  <c r="I6" i="7"/>
  <c r="I13" i="6"/>
  <c r="I9" i="7"/>
  <c r="I6" i="6"/>
  <c r="I8" i="6"/>
  <c r="I12" i="7"/>
  <c r="I13" i="8"/>
</calcChain>
</file>

<file path=xl/sharedStrings.xml><?xml version="1.0" encoding="utf-8"?>
<sst xmlns="http://schemas.openxmlformats.org/spreadsheetml/2006/main" count="372" uniqueCount="93">
  <si>
    <t>地點：</t>
  </si>
  <si>
    <t>日期：</t>
  </si>
  <si>
    <t>No</t>
  </si>
  <si>
    <t>姓名</t>
  </si>
  <si>
    <t>OUT</t>
  </si>
  <si>
    <t>IN</t>
  </si>
  <si>
    <t>總桿</t>
  </si>
  <si>
    <t>差點</t>
  </si>
  <si>
    <t>淨桿</t>
  </si>
  <si>
    <t>名次</t>
  </si>
  <si>
    <t>得分</t>
  </si>
  <si>
    <t>洪勝利</t>
  </si>
  <si>
    <t>洪勝利</t>
    <phoneticPr fontId="5" type="noConversion"/>
  </si>
  <si>
    <t>累進積分</t>
    <phoneticPr fontId="5" type="noConversion"/>
  </si>
  <si>
    <r>
      <t>倒數第二名得</t>
    </r>
    <r>
      <rPr>
        <sz val="12"/>
        <rFont val="Times New Roman"/>
        <family val="1"/>
      </rPr>
      <t xml:space="preserve"> 2 </t>
    </r>
    <r>
      <rPr>
        <sz val="12"/>
        <rFont val="新細明體"/>
        <family val="1"/>
        <charset val="136"/>
      </rPr>
      <t>分</t>
    </r>
    <phoneticPr fontId="1" type="noConversion"/>
  </si>
  <si>
    <t>第七名後各得一分</t>
    <phoneticPr fontId="1" type="noConversion"/>
  </si>
  <si>
    <t>積分</t>
    <phoneticPr fontId="1" type="noConversion"/>
  </si>
  <si>
    <t>陳偉忠</t>
    <phoneticPr fontId="1" type="noConversion"/>
  </si>
  <si>
    <t>林宏諭</t>
    <phoneticPr fontId="1" type="noConversion"/>
  </si>
  <si>
    <t>陳友敬</t>
    <phoneticPr fontId="5" type="noConversion"/>
  </si>
  <si>
    <t>林毓恆</t>
    <phoneticPr fontId="5" type="noConversion"/>
  </si>
  <si>
    <t>陳玉玲</t>
    <phoneticPr fontId="5" type="noConversion"/>
  </si>
  <si>
    <t>陳玉玲</t>
    <phoneticPr fontId="5" type="noConversion"/>
  </si>
  <si>
    <t>莊慧玲</t>
    <phoneticPr fontId="5" type="noConversion"/>
  </si>
  <si>
    <t>吳若權</t>
    <phoneticPr fontId="5" type="noConversion"/>
  </si>
  <si>
    <t>張淑滿</t>
    <phoneticPr fontId="5" type="noConversion"/>
  </si>
  <si>
    <t>施大偉</t>
    <phoneticPr fontId="5" type="noConversion"/>
  </si>
  <si>
    <t>吳宜真</t>
    <phoneticPr fontId="5" type="noConversion"/>
  </si>
  <si>
    <t>李榮宗</t>
    <phoneticPr fontId="5" type="noConversion"/>
  </si>
  <si>
    <t>蔡福源</t>
    <phoneticPr fontId="5" type="noConversion"/>
  </si>
  <si>
    <t>周淑娥</t>
    <phoneticPr fontId="5" type="noConversion"/>
  </si>
  <si>
    <t>林美清</t>
    <phoneticPr fontId="5" type="noConversion"/>
  </si>
  <si>
    <t>陳儀庭</t>
    <phoneticPr fontId="5" type="noConversion"/>
  </si>
  <si>
    <t>台北球場</t>
    <phoneticPr fontId="5" type="noConversion"/>
  </si>
  <si>
    <t>陳友敬</t>
    <phoneticPr fontId="5" type="noConversion"/>
  </si>
  <si>
    <t>林宏諭</t>
    <phoneticPr fontId="1" type="noConversion"/>
  </si>
  <si>
    <t>林毓恆</t>
    <phoneticPr fontId="5" type="noConversion"/>
  </si>
  <si>
    <t>莊慧玲</t>
    <phoneticPr fontId="5" type="noConversion"/>
  </si>
  <si>
    <t>吳若權</t>
    <phoneticPr fontId="5" type="noConversion"/>
  </si>
  <si>
    <t>張淑滿</t>
    <phoneticPr fontId="5" type="noConversion"/>
  </si>
  <si>
    <t>施大偉</t>
    <phoneticPr fontId="5" type="noConversion"/>
  </si>
  <si>
    <t>吳宜真</t>
    <phoneticPr fontId="5" type="noConversion"/>
  </si>
  <si>
    <t>周淑娥</t>
    <phoneticPr fontId="5" type="noConversion"/>
  </si>
  <si>
    <t>地點：</t>
    <phoneticPr fontId="5" type="noConversion"/>
  </si>
  <si>
    <t>楊梅第一</t>
    <phoneticPr fontId="5" type="noConversion"/>
  </si>
  <si>
    <t>日期：</t>
    <phoneticPr fontId="5" type="noConversion"/>
  </si>
  <si>
    <t>1998/812</t>
    <phoneticPr fontId="5" type="noConversion"/>
  </si>
  <si>
    <t>No</t>
    <phoneticPr fontId="5" type="noConversion"/>
  </si>
  <si>
    <t>姓名</t>
    <phoneticPr fontId="5" type="noConversion"/>
  </si>
  <si>
    <t>OUT</t>
    <phoneticPr fontId="5" type="noConversion"/>
  </si>
  <si>
    <t>IN</t>
    <phoneticPr fontId="5" type="noConversion"/>
  </si>
  <si>
    <t>總桿</t>
    <phoneticPr fontId="5" type="noConversion"/>
  </si>
  <si>
    <t>差點</t>
    <phoneticPr fontId="5" type="noConversion"/>
  </si>
  <si>
    <t>淨桿</t>
    <phoneticPr fontId="5" type="noConversion"/>
  </si>
  <si>
    <t>名次</t>
    <phoneticPr fontId="5" type="noConversion"/>
  </si>
  <si>
    <t>得分</t>
    <phoneticPr fontId="5" type="noConversion"/>
  </si>
  <si>
    <t>洪勝利</t>
    <phoneticPr fontId="5" type="noConversion"/>
  </si>
  <si>
    <t>八里國際</t>
    <phoneticPr fontId="5" type="noConversion"/>
  </si>
  <si>
    <t>IFERROR</t>
    <phoneticPr fontId="1" type="noConversion"/>
  </si>
  <si>
    <t>如何設定存儲格不顯示0</t>
    <phoneticPr fontId="1" type="noConversion"/>
  </si>
  <si>
    <t>陳友敬</t>
  </si>
  <si>
    <t>林宏諭</t>
  </si>
  <si>
    <t>陳偉忠</t>
  </si>
  <si>
    <t>林毓恆</t>
  </si>
  <si>
    <t>陳玉玲</t>
  </si>
  <si>
    <t>莊慧玲</t>
  </si>
  <si>
    <t>吳若權</t>
  </si>
  <si>
    <t>張淑滿</t>
  </si>
  <si>
    <t>施大偉</t>
  </si>
  <si>
    <t>吳宜真</t>
  </si>
  <si>
    <t>李榮宗</t>
  </si>
  <si>
    <t>蔡福源</t>
  </si>
  <si>
    <t>周淑娥</t>
  </si>
  <si>
    <t>林美清</t>
  </si>
  <si>
    <t/>
  </si>
  <si>
    <t>陳儀庭</t>
  </si>
  <si>
    <t>資料範圍必須包含可區分的欄列(欄or列、欄+列)資料</t>
    <phoneticPr fontId="1" type="noConversion"/>
  </si>
  <si>
    <t>台北</t>
  </si>
  <si>
    <t>威碩科技有限公司</t>
  </si>
  <si>
    <t>高雄</t>
  </si>
  <si>
    <t>台中</t>
  </si>
  <si>
    <t>四月</t>
  </si>
  <si>
    <t>二月</t>
  </si>
  <si>
    <t>三月</t>
  </si>
  <si>
    <t>一月</t>
  </si>
  <si>
    <t>顧問</t>
  </si>
  <si>
    <t>教訓</t>
  </si>
  <si>
    <t>書籍</t>
  </si>
  <si>
    <r>
      <t>彙算結果若與資料來源在同一工作表，則</t>
    </r>
    <r>
      <rPr>
        <sz val="12"/>
        <color rgb="FFFF0000"/>
        <rFont val="標楷體"/>
        <family val="4"/>
        <charset val="136"/>
      </rPr>
      <t>不可</t>
    </r>
    <r>
      <rPr>
        <sz val="12"/>
        <rFont val="標楷體"/>
        <family val="4"/>
        <charset val="136"/>
      </rPr>
      <t>設定</t>
    </r>
    <r>
      <rPr>
        <sz val="12"/>
        <color rgb="FFFF0000"/>
        <rFont val="標楷體"/>
        <family val="4"/>
        <charset val="136"/>
      </rPr>
      <t>資料連結</t>
    </r>
    <phoneticPr fontId="1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</si>
  <si>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</si>
  <si>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</si>
  <si>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</si>
  <si>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2合併彙算-自我練習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</si>
</sst>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[=0]&quot;&quot;;General;0"/>
    <numFmt numFmtId="178" formatCode="[=0]&quot;&quot;;General;0.0"/>
    <numFmt numFmtId="179" formatCode="0;0;;"/>
  </numFmts>
  <fonts count="12">
    <font>
      <sz val="12"/>
      <name val="細明體"/>
      <family val="3"/>
      <charset val="136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超研澤中明"/>
      <family val="3"/>
      <charset val="136"/>
    </font>
    <font>
      <sz val="9"/>
      <name val="超研澤中明"/>
      <family val="3"/>
      <charset val="136"/>
    </font>
    <font>
      <sz val="12"/>
      <color indexed="9"/>
      <name val="標楷體"/>
      <family val="4"/>
      <charset val="136"/>
    </font>
    <font>
      <sz val="12"/>
      <color indexed="18"/>
      <name val="標楷體"/>
      <family val="4"/>
      <charset val="136"/>
    </font>
    <font>
      <sz val="12"/>
      <color rgb="FFFF0000"/>
      <name val="標楷體"/>
      <family val="4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56">
    <xf numFmtId="0" fontId="0" fillId="0" borderId="0" xfId="0"/>
    <xf numFmtId="0" fontId="3" fillId="0" borderId="0" xfId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left" vertical="center"/>
    </xf>
    <xf numFmtId="14" fontId="4" fillId="0" borderId="0" xfId="1" applyNumberFormat="1" applyFont="1" applyAlignment="1">
      <alignment horizontal="centerContinuous"/>
    </xf>
    <xf numFmtId="0" fontId="4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0" fontId="3" fillId="0" borderId="0" xfId="1" applyAlignment="1">
      <alignment vertical="center"/>
    </xf>
    <xf numFmtId="176" fontId="4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0" fontId="3" fillId="0" borderId="1" xfId="1" applyBorder="1" applyAlignment="1">
      <alignment horizontal="center"/>
    </xf>
    <xf numFmtId="0" fontId="3" fillId="0" borderId="0" xfId="1" applyFont="1" applyAlignment="1">
      <alignment vertical="center"/>
    </xf>
    <xf numFmtId="0" fontId="7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wrapText="1"/>
    </xf>
    <xf numFmtId="0" fontId="2" fillId="0" borderId="0" xfId="0" applyFont="1"/>
    <xf numFmtId="0" fontId="4" fillId="0" borderId="0" xfId="1" applyFont="1"/>
    <xf numFmtId="0" fontId="4" fillId="0" borderId="1" xfId="1" applyFont="1" applyBorder="1" applyAlignment="1">
      <alignment horizontal="center"/>
    </xf>
    <xf numFmtId="0" fontId="4" fillId="0" borderId="1" xfId="1" quotePrefix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Continuous"/>
    </xf>
    <xf numFmtId="0" fontId="4" fillId="0" borderId="4" xfId="1" applyFont="1" applyBorder="1" applyAlignment="1">
      <alignment horizontal="left" wrapText="1"/>
    </xf>
    <xf numFmtId="179" fontId="4" fillId="0" borderId="0" xfId="1" applyNumberFormat="1" applyFont="1" applyAlignment="1">
      <alignment vertical="center"/>
    </xf>
    <xf numFmtId="178" fontId="4" fillId="0" borderId="0" xfId="1" applyNumberFormat="1" applyFont="1"/>
    <xf numFmtId="0" fontId="4" fillId="0" borderId="5" xfId="1" applyFont="1" applyBorder="1" applyAlignment="1">
      <alignment vertical="center"/>
    </xf>
    <xf numFmtId="0" fontId="7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2" borderId="6" xfId="2" quotePrefix="1" applyFont="1" applyFill="1" applyBorder="1" applyAlignment="1">
      <alignment horizontal="center"/>
    </xf>
    <xf numFmtId="0" fontId="8" fillId="2" borderId="7" xfId="2" applyFont="1" applyFill="1" applyBorder="1" applyAlignment="1">
      <alignment horizontal="centerContinuous"/>
    </xf>
    <xf numFmtId="0" fontId="8" fillId="2" borderId="8" xfId="2" applyFont="1" applyFill="1" applyBorder="1" applyAlignment="1">
      <alignment horizontal="centerContinuous"/>
    </xf>
    <xf numFmtId="0" fontId="4" fillId="0" borderId="0" xfId="2" applyFont="1"/>
    <xf numFmtId="0" fontId="8" fillId="2" borderId="6" xfId="2" applyFont="1" applyFill="1" applyBorder="1" applyAlignment="1">
      <alignment horizontal="center"/>
    </xf>
    <xf numFmtId="0" fontId="8" fillId="2" borderId="9" xfId="2" applyFont="1" applyFill="1" applyBorder="1" applyAlignment="1">
      <alignment horizontal="right"/>
    </xf>
    <xf numFmtId="0" fontId="8" fillId="2" borderId="10" xfId="2" applyFont="1" applyFill="1" applyBorder="1" applyAlignment="1">
      <alignment horizontal="right"/>
    </xf>
    <xf numFmtId="0" fontId="8" fillId="2" borderId="11" xfId="2" applyFont="1" applyFill="1" applyBorder="1" applyAlignment="1">
      <alignment horizontal="right"/>
    </xf>
    <xf numFmtId="0" fontId="9" fillId="3" borderId="12" xfId="2" applyFont="1" applyFill="1" applyBorder="1" applyAlignment="1"/>
    <xf numFmtId="0" fontId="9" fillId="3" borderId="0" xfId="2" applyFont="1" applyFill="1" applyBorder="1" applyAlignment="1"/>
    <xf numFmtId="0" fontId="9" fillId="3" borderId="13" xfId="2" applyFont="1" applyFill="1" applyBorder="1" applyAlignment="1"/>
    <xf numFmtId="0" fontId="9" fillId="3" borderId="14" xfId="2" applyFont="1" applyFill="1" applyBorder="1" applyAlignment="1"/>
    <xf numFmtId="0" fontId="9" fillId="3" borderId="15" xfId="2" applyFont="1" applyFill="1" applyBorder="1" applyAlignment="1"/>
    <xf numFmtId="0" fontId="9" fillId="3" borderId="16" xfId="2" applyFont="1" applyFill="1" applyBorder="1" applyAlignment="1"/>
    <xf numFmtId="0" fontId="0" fillId="0" borderId="0" xfId="0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0" fillId="0" borderId="0" xfId="0" applyBorder="1"/>
    <xf numFmtId="0" fontId="10" fillId="0" borderId="0" xfId="1" applyFont="1" applyAlignment="1">
      <alignment vertical="center"/>
    </xf>
  </cellXfs>
  <cellStyles count="3">
    <cellStyle name="一般" xfId="0" builtinId="0"/>
    <cellStyle name="一般 2" xfId="2" xr:uid="{00000000-0005-0000-0000-000001000000}"/>
    <cellStyle name="一般_聯福第十屆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0</xdr:rowOff>
    </xdr:from>
    <xdr:to>
      <xdr:col>2</xdr:col>
      <xdr:colOff>114300</xdr:colOff>
      <xdr:row>2</xdr:row>
      <xdr:rowOff>28575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>
          <a:spLocks noChangeArrowheads="1"/>
        </xdr:cNvSpPr>
      </xdr:nvSpPr>
      <xdr:spPr bwMode="auto">
        <a:xfrm>
          <a:off x="409575" y="209550"/>
          <a:ext cx="4857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0000" tIns="46800" rIns="90000" bIns="46800" anchor="ctr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月份</a:t>
          </a:r>
        </a:p>
        <a:p>
          <a:pPr algn="l" rtl="0">
            <a:defRPr sz="1000"/>
          </a:pPr>
          <a:endParaRPr lang="zh-TW" altLang="en-US" sz="1000" b="0" i="0" u="none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0</xdr:col>
      <xdr:colOff>200025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3074" name="WordArt 2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025" y="0"/>
          <a:ext cx="3705225" cy="0"/>
        </a:xfrm>
        <a:prstGeom prst="rect">
          <a:avLst/>
        </a:prstGeom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/>
          <a:r>
            <a:rPr lang="zh-TW" altLang="en-US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標楷體"/>
              <a:ea typeface="標楷體"/>
            </a:rPr>
            <a:t>聯福高爾夫聯誼會第十屆七月份月賽表</a:t>
          </a:r>
        </a:p>
      </xdr:txBody>
    </xdr:sp>
    <xdr:clientData/>
  </xdr:twoCellAnchor>
  <xdr:twoCellAnchor editAs="oneCell">
    <xdr:from>
      <xdr:col>10</xdr:col>
      <xdr:colOff>7620</xdr:colOff>
      <xdr:row>5</xdr:row>
      <xdr:rowOff>54002</xdr:rowOff>
    </xdr:from>
    <xdr:to>
      <xdr:col>18</xdr:col>
      <xdr:colOff>15240</xdr:colOff>
      <xdr:row>19</xdr:row>
      <xdr:rowOff>76199</xdr:rowOff>
    </xdr:to>
    <xdr:pic>
      <xdr:nvPicPr>
        <xdr:cNvPr id="5" name="圖片 4" descr="C:\Users\MORGAN\AppData\Local\Temp\SNAGHTML6142fa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410362"/>
          <a:ext cx="4884420" cy="3496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0</xdr:rowOff>
    </xdr:from>
    <xdr:to>
      <xdr:col>2</xdr:col>
      <xdr:colOff>114300</xdr:colOff>
      <xdr:row>2</xdr:row>
      <xdr:rowOff>28575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 txBox="1">
          <a:spLocks noChangeArrowheads="1"/>
        </xdr:cNvSpPr>
      </xdr:nvSpPr>
      <xdr:spPr bwMode="auto">
        <a:xfrm>
          <a:off x="409575" y="209550"/>
          <a:ext cx="4857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0000" tIns="46800" rIns="90000" bIns="46800" anchor="ctr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月份</a:t>
          </a:r>
        </a:p>
        <a:p>
          <a:pPr algn="l" rtl="0">
            <a:defRPr sz="1000"/>
          </a:pPr>
          <a:endParaRPr lang="zh-TW" altLang="en-US" sz="1000" b="0" i="0" u="none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0</xdr:col>
      <xdr:colOff>200025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4098" name="WordArt 2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025" y="0"/>
          <a:ext cx="3705225" cy="0"/>
        </a:xfrm>
        <a:prstGeom prst="rect">
          <a:avLst/>
        </a:prstGeom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/>
          <a:r>
            <a:rPr lang="zh-TW" altLang="en-US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標楷體"/>
              <a:ea typeface="標楷體"/>
            </a:rPr>
            <a:t>聯福高爾夫聯誼會第十屆八月份月賽表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0</xdr:rowOff>
    </xdr:from>
    <xdr:to>
      <xdr:col>2</xdr:col>
      <xdr:colOff>114300</xdr:colOff>
      <xdr:row>2</xdr:row>
      <xdr:rowOff>28575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 txBox="1">
          <a:spLocks noChangeArrowheads="1"/>
        </xdr:cNvSpPr>
      </xdr:nvSpPr>
      <xdr:spPr bwMode="auto">
        <a:xfrm>
          <a:off x="438150" y="209550"/>
          <a:ext cx="4857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0000" tIns="46800" rIns="90000" bIns="46800" anchor="ctr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月份</a:t>
          </a:r>
        </a:p>
        <a:p>
          <a:pPr algn="l" rtl="0">
            <a:defRPr sz="1000"/>
          </a:pPr>
          <a:endParaRPr lang="zh-TW" altLang="en-US" sz="1000" b="0" i="0" u="none" strike="noStrike" baseline="0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0</xdr:col>
      <xdr:colOff>201930</xdr:colOff>
      <xdr:row>0</xdr:row>
      <xdr:rowOff>0</xdr:rowOff>
    </xdr:from>
    <xdr:to>
      <xdr:col>9</xdr:col>
      <xdr:colOff>8</xdr:colOff>
      <xdr:row>0</xdr:row>
      <xdr:rowOff>0</xdr:rowOff>
    </xdr:to>
    <xdr:sp macro="" textlink="">
      <xdr:nvSpPr>
        <xdr:cNvPr id="5122" name="WordArt 2">
          <a:extLst>
            <a:ext uri="{FF2B5EF4-FFF2-40B4-BE49-F238E27FC236}">
              <a16:creationId xmlns:a16="http://schemas.microsoft.com/office/drawing/2014/main" id="{00000000-0008-0000-0300-000002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9550" y="0"/>
          <a:ext cx="3724275" cy="0"/>
        </a:xfrm>
        <a:prstGeom prst="rect">
          <a:avLst/>
        </a:prstGeom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/>
          <a:r>
            <a:rPr lang="zh-TW" altLang="en-US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標楷體"/>
              <a:ea typeface="標楷體"/>
            </a:rPr>
            <a:t>聯福高爾夫聯誼會第十屆九月份月賽表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428623</xdr:colOff>
      <xdr:row>0</xdr:row>
      <xdr:rowOff>200025</xdr:rowOff>
    </xdr:from>
    <xdr:to>
      <xdr:col>10</xdr:col>
      <xdr:colOff>542924</xdr:colOff>
      <xdr:row>5</xdr:row>
      <xdr:rowOff>76200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486023" y="200025"/>
          <a:ext cx="4857751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 b="1">
              <a:solidFill>
                <a:srgbClr val="FF0000"/>
              </a:solidFill>
            </a:rPr>
            <a:t>注意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zh-TW" altLang="en-US" sz="1100"/>
            <a:t>使用 </a:t>
          </a:r>
          <a:r>
            <a:rPr lang="en-US" altLang="zh-TW" sz="1100"/>
            <a:t>"</a:t>
          </a:r>
          <a:r>
            <a:rPr lang="zh-TW" altLang="en-US" sz="1100">
              <a:solidFill>
                <a:srgbClr val="FF0000"/>
              </a:solidFill>
            </a:rPr>
            <a:t>建立來源資料的連結</a:t>
          </a:r>
          <a:r>
            <a:rPr lang="en-US" altLang="zh-TW" sz="1100">
              <a:solidFill>
                <a:sysClr val="windowText" lastClr="000000"/>
              </a:solidFill>
            </a:rPr>
            <a:t>"</a:t>
          </a:r>
          <a:r>
            <a:rPr lang="zh-TW" altLang="en-US" sz="1100">
              <a:solidFill>
                <a:srgbClr val="FF0000"/>
              </a:solidFill>
            </a:rPr>
            <a:t> </a:t>
          </a:r>
          <a:r>
            <a:rPr lang="zh-TW" altLang="en-US" sz="1100"/>
            <a:t>時</a:t>
          </a:r>
          <a:endParaRPr lang="en-US" altLang="zh-TW" sz="1100"/>
        </a:p>
        <a:p>
          <a:r>
            <a:rPr lang="en-US" altLang="zh-TW" sz="1100"/>
            <a:t>1. </a:t>
          </a:r>
          <a:r>
            <a:rPr lang="zh-TW" altLang="en-US" sz="1100"/>
            <a:t>若來源資料有更動，匯算結果也會更新，</a:t>
          </a:r>
          <a:r>
            <a:rPr lang="zh-TW" altLang="en-US" sz="1100">
              <a:solidFill>
                <a:srgbClr val="FF0000"/>
              </a:solidFill>
            </a:rPr>
            <a:t>不可</a:t>
          </a:r>
          <a:r>
            <a:rPr lang="en-US" altLang="zh-TW" sz="1100">
              <a:solidFill>
                <a:sysClr val="windowText" lastClr="000000"/>
              </a:solidFill>
            </a:rPr>
            <a:t>(</a:t>
          </a:r>
          <a:r>
            <a:rPr lang="zh-TW" altLang="en-US" sz="1100">
              <a:solidFill>
                <a:sysClr val="windowText" lastClr="000000"/>
              </a:solidFill>
            </a:rPr>
            <a:t>也不必</a:t>
          </a:r>
          <a:r>
            <a:rPr lang="en-US" altLang="zh-TW" sz="1100">
              <a:solidFill>
                <a:sysClr val="windowText" lastClr="000000"/>
              </a:solidFill>
            </a:rPr>
            <a:t>)</a:t>
          </a:r>
          <a:r>
            <a:rPr lang="zh-TW" altLang="en-US" sz="1100"/>
            <a:t>重新執行合併匯算</a:t>
          </a:r>
          <a:endParaRPr lang="en-US" altLang="zh-TW" sz="1100"/>
        </a:p>
        <a:p>
          <a:r>
            <a:rPr lang="en-US" altLang="zh-TW" sz="1100"/>
            <a:t>2. </a:t>
          </a:r>
          <a:r>
            <a:rPr lang="zh-TW" altLang="en-US" sz="1100"/>
            <a:t>匯算的結果，不可與來源資料在同一張工作表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442384</xdr:colOff>
      <xdr:row>1</xdr:row>
      <xdr:rowOff>95249</xdr:rowOff>
    </xdr:from>
    <xdr:to>
      <xdr:col>8</xdr:col>
      <xdr:colOff>475358</xdr:colOff>
      <xdr:row>16</xdr:row>
      <xdr:rowOff>180974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9784" y="304799"/>
          <a:ext cx="3461974" cy="3228975"/>
        </a:xfrm>
        <a:prstGeom prst="rect">
          <a:avLst/>
        </a:prstGeom>
      </xdr:spPr>
    </xdr:pic>
    <xdr:clientData/>
  </xdr:twoCellAnchor>
  <xdr:twoCellAnchor editAs="oneCell">
    <xdr:from>
      <xdr:col>9</xdr:col>
      <xdr:colOff>252941</xdr:colOff>
      <xdr:row>2</xdr:row>
      <xdr:rowOff>101600</xdr:rowOff>
    </xdr:from>
    <xdr:to>
      <xdr:col>12</xdr:col>
      <xdr:colOff>257175</xdr:colOff>
      <xdr:row>16</xdr:row>
      <xdr:rowOff>140758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5141" y="520700"/>
          <a:ext cx="2061634" cy="297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638175</xdr:colOff>
      <xdr:row>6</xdr:row>
      <xdr:rowOff>193676</xdr:rowOff>
    </xdr:from>
    <xdr:to>
      <xdr:col>14</xdr:col>
      <xdr:colOff>405038</xdr:colOff>
      <xdr:row>11</xdr:row>
      <xdr:rowOff>28576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7775" y="1450976"/>
          <a:ext cx="1138463" cy="882650"/>
        </a:xfrm>
        <a:prstGeom prst="rect">
          <a:avLst/>
        </a:prstGeom>
      </xdr:spPr>
    </xdr:pic>
    <xdr:clientData/>
  </xdr:twoCellAnchor>
  <xdr:twoCellAnchor>
    <xdr:from>
      <xdr:col>3</xdr:col>
      <xdr:colOff>76200</xdr:colOff>
      <xdr:row>7</xdr:row>
      <xdr:rowOff>132291</xdr:rowOff>
    </xdr:from>
    <xdr:to>
      <xdr:col>3</xdr:col>
      <xdr:colOff>414867</xdr:colOff>
      <xdr:row>9</xdr:row>
      <xdr:rowOff>83608</xdr:rowOff>
    </xdr:to>
    <xdr:sp macro="" textlink="">
      <xdr:nvSpPr>
        <xdr:cNvPr id="6" name="向右箭號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 bwMode="auto">
        <a:xfrm>
          <a:off x="2133600" y="1599141"/>
          <a:ext cx="338667" cy="370417"/>
        </a:xfrm>
        <a:prstGeom prst="right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548217</xdr:colOff>
      <xdr:row>7</xdr:row>
      <xdr:rowOff>191558</xdr:rowOff>
    </xdr:from>
    <xdr:to>
      <xdr:col>9</xdr:col>
      <xdr:colOff>201084</xdr:colOff>
      <xdr:row>9</xdr:row>
      <xdr:rowOff>142875</xdr:rowOff>
    </xdr:to>
    <xdr:sp macro="" textlink="">
      <xdr:nvSpPr>
        <xdr:cNvPr id="7" name="向右箭號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 bwMode="auto">
        <a:xfrm>
          <a:off x="6034617" y="1658408"/>
          <a:ext cx="338667" cy="370417"/>
        </a:xfrm>
        <a:prstGeom prst="right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275167</xdr:colOff>
      <xdr:row>8</xdr:row>
      <xdr:rowOff>34925</xdr:rowOff>
    </xdr:from>
    <xdr:to>
      <xdr:col>12</xdr:col>
      <xdr:colOff>613834</xdr:colOff>
      <xdr:row>9</xdr:row>
      <xdr:rowOff>195792</xdr:rowOff>
    </xdr:to>
    <xdr:sp macro="" textlink="">
      <xdr:nvSpPr>
        <xdr:cNvPr id="8" name="向右箭號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504767" y="1711325"/>
          <a:ext cx="338667" cy="370417"/>
        </a:xfrm>
        <a:prstGeom prst="right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0</xdr:col>
      <xdr:colOff>133350</xdr:colOff>
      <xdr:row>0</xdr:row>
      <xdr:rowOff>142875</xdr:rowOff>
    </xdr:from>
    <xdr:to>
      <xdr:col>3</xdr:col>
      <xdr:colOff>104775</xdr:colOff>
      <xdr:row>19</xdr:row>
      <xdr:rowOff>123334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" y="142875"/>
          <a:ext cx="2028825" cy="3961909"/>
        </a:xfrm>
        <a:prstGeom prst="rect">
          <a:avLst/>
        </a:prstGeom>
      </xdr:spPr>
    </xdr:pic>
    <xdr:clientData/>
  </xdr:twoCellAnchor>
  <xdr:twoCellAnchor>
    <xdr:from>
      <xdr:col>14</xdr:col>
      <xdr:colOff>465667</xdr:colOff>
      <xdr:row>8</xdr:row>
      <xdr:rowOff>34925</xdr:rowOff>
    </xdr:from>
    <xdr:to>
      <xdr:col>15</xdr:col>
      <xdr:colOff>118534</xdr:colOff>
      <xdr:row>9</xdr:row>
      <xdr:rowOff>195792</xdr:rowOff>
    </xdr:to>
    <xdr:sp macro="" textlink="">
      <xdr:nvSpPr>
        <xdr:cNvPr id="10" name="向右箭號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 bwMode="auto">
        <a:xfrm>
          <a:off x="10066867" y="1711325"/>
          <a:ext cx="338667" cy="370417"/>
        </a:xfrm>
        <a:prstGeom prst="right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TW" altLang="en-US" sz="1100"/>
        </a:p>
      </xdr:txBody>
    </xdr:sp>
    <xdr:clientData/>
  </xdr:twoCellAnchor>
  <xdr:twoCellAnchor editAs="absolute">
    <xdr:from>
      <xdr:col>5</xdr:col>
      <xdr:colOff>304800</xdr:colOff>
      <xdr:row>17</xdr:row>
      <xdr:rowOff>171450</xdr:rowOff>
    </xdr:from>
    <xdr:to>
      <xdr:col>14</xdr:col>
      <xdr:colOff>666750</xdr:colOff>
      <xdr:row>22</xdr:row>
      <xdr:rowOff>171450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FA36ED32-4915-4A8B-9B33-78F4C07CE1B0}"/>
            </a:ext>
          </a:extLst>
        </xdr:cNvPr>
        <xdr:cNvSpPr txBox="1"/>
      </xdr:nvSpPr>
      <xdr:spPr>
        <a:xfrm>
          <a:off x="3733800" y="3733800"/>
          <a:ext cx="65341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 b="1">
              <a:solidFill>
                <a:srgbClr val="FF0000"/>
              </a:solidFill>
            </a:rPr>
            <a:t>注意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zh-TW" altLang="en-US" sz="1100"/>
            <a:t> </a:t>
          </a:r>
          <a:r>
            <a:rPr lang="en-US" altLang="zh-TW" sz="1100"/>
            <a:t>"</a:t>
          </a:r>
          <a:r>
            <a:rPr lang="zh-TW" altLang="en-US" sz="1100">
              <a:solidFill>
                <a:srgbClr val="FF0000"/>
              </a:solidFill>
            </a:rPr>
            <a:t>建立來源資料的連結</a:t>
          </a:r>
          <a:r>
            <a:rPr lang="en-US" altLang="zh-TW" sz="1100">
              <a:solidFill>
                <a:sysClr val="windowText" lastClr="000000"/>
              </a:solidFill>
            </a:rPr>
            <a:t>"</a:t>
          </a:r>
          <a:r>
            <a:rPr lang="zh-TW" altLang="en-US" sz="1100">
              <a:solidFill>
                <a:srgbClr val="FF0000"/>
              </a:solidFill>
            </a:rPr>
            <a:t> </a:t>
          </a:r>
          <a:r>
            <a:rPr lang="zh-TW" altLang="en-US" sz="1100">
              <a:solidFill>
                <a:sysClr val="windowText" lastClr="000000"/>
              </a:solidFill>
            </a:rPr>
            <a:t>後</a:t>
          </a:r>
          <a:endParaRPr lang="en-US" altLang="zh-TW" sz="1100">
            <a:solidFill>
              <a:sysClr val="windowText" lastClr="000000"/>
            </a:solidFill>
          </a:endParaRPr>
        </a:p>
        <a:p>
          <a:r>
            <a:rPr lang="en-US" altLang="zh-TW" sz="1100"/>
            <a:t>1. </a:t>
          </a:r>
          <a:r>
            <a:rPr lang="zh-TW" altLang="en-US" sz="1100"/>
            <a:t> 可以 </a:t>
          </a:r>
          <a:r>
            <a:rPr lang="en-US" altLang="zh-TW" sz="1100"/>
            <a:t>"</a:t>
          </a:r>
          <a:r>
            <a:rPr lang="zh-TW" altLang="en-US" sz="1100"/>
            <a:t>取消群組</a:t>
          </a:r>
          <a:r>
            <a:rPr lang="en-US" altLang="zh-TW" sz="1100"/>
            <a:t>"</a:t>
          </a:r>
          <a:r>
            <a:rPr lang="zh-TW" altLang="en-US" sz="1100"/>
            <a:t> 或 </a:t>
          </a:r>
          <a:r>
            <a:rPr lang="en-US" altLang="zh-TW" sz="1100"/>
            <a:t>"</a:t>
          </a:r>
          <a:r>
            <a:rPr lang="zh-TW" altLang="en-US" sz="1100"/>
            <a:t>清除大綱</a:t>
          </a:r>
          <a:r>
            <a:rPr lang="en-US" altLang="zh-TW" sz="1100"/>
            <a:t>"</a:t>
          </a:r>
          <a:r>
            <a:rPr lang="zh-TW" altLang="en-US" sz="1100"/>
            <a:t>符號，但</a:t>
          </a:r>
          <a:r>
            <a:rPr lang="en-US" altLang="zh-TW" sz="1100"/>
            <a:t>Excel</a:t>
          </a:r>
          <a:r>
            <a:rPr lang="zh-TW" altLang="en-US" sz="1100"/>
            <a:t>無法將，因設定連結所加入的計算欄位移除</a:t>
          </a:r>
          <a:r>
            <a:rPr lang="en-US" altLang="zh-TW" sz="1100"/>
            <a:t>(</a:t>
          </a:r>
          <a:r>
            <a:rPr lang="zh-TW" altLang="en-US" sz="1100"/>
            <a:t>如右圖</a:t>
          </a:r>
          <a:r>
            <a:rPr lang="en-US" altLang="zh-TW" sz="1100"/>
            <a:t>)</a:t>
          </a:r>
        </a:p>
        <a:p>
          <a:r>
            <a:rPr lang="en-US" altLang="zh-TW" sz="1100"/>
            <a:t>2.</a:t>
          </a:r>
          <a:r>
            <a:rPr lang="zh-TW" altLang="en-US" sz="1100"/>
            <a:t> 建議可用編號重新排序後，再將不要的資料刪除</a:t>
          </a:r>
          <a:endParaRPr lang="en-US" altLang="zh-TW" sz="1100"/>
        </a:p>
        <a:p>
          <a:endParaRPr lang="en-US" altLang="zh-TW" sz="1100"/>
        </a:p>
        <a:p>
          <a:endParaRPr lang="zh-TW" altLang="en-US" sz="1100"/>
        </a:p>
      </xdr:txBody>
    </xdr:sp>
    <xdr:clientData/>
  </xdr:twoCellAnchor>
  <xdr:twoCellAnchor editAs="oneCell">
    <xdr:from>
      <xdr:col>15</xdr:col>
      <xdr:colOff>200025</xdr:colOff>
      <xdr:row>0</xdr:row>
      <xdr:rowOff>85725</xdr:rowOff>
    </xdr:from>
    <xdr:to>
      <xdr:col>18</xdr:col>
      <xdr:colOff>514054</xdr:colOff>
      <xdr:row>19</xdr:row>
      <xdr:rowOff>104275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3598F72A-E99A-4A97-A944-36DA3B71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87025" y="85725"/>
          <a:ext cx="2371429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B1:I31"/>
  <sheetViews>
    <sheetView showGridLines="0" workbookViewId="0">
      <selection activeCell="F8" sqref="F8"/>
    </sheetView>
  </sheetViews>
  <sheetFormatPr defaultColWidth="8" defaultRowHeight="16.2"/>
  <cols>
    <col min="1" max="16384" width="8" style="1"/>
  </cols>
  <sheetData>
    <row r="1" spans="2:9" ht="31.65" customHeight="1">
      <c r="B1" s="16" t="s">
        <v>9</v>
      </c>
      <c r="C1" s="16" t="s">
        <v>10</v>
      </c>
    </row>
    <row r="2" spans="2:9" s="10" customFormat="1" ht="20.25" customHeight="1">
      <c r="B2" s="7">
        <v>1</v>
      </c>
      <c r="C2" s="7">
        <v>12</v>
      </c>
      <c r="E2" s="22"/>
      <c r="F2" s="22"/>
      <c r="G2" s="22"/>
      <c r="H2" s="22"/>
      <c r="I2" s="22"/>
    </row>
    <row r="3" spans="2:9" s="10" customFormat="1" ht="20.25" customHeight="1">
      <c r="B3" s="7">
        <v>2</v>
      </c>
      <c r="C3" s="7">
        <v>10</v>
      </c>
      <c r="G3" s="22"/>
      <c r="H3" s="22"/>
      <c r="I3" s="22"/>
    </row>
    <row r="4" spans="2:9" s="10" customFormat="1" ht="20.25" customHeight="1">
      <c r="B4" s="7">
        <v>3</v>
      </c>
      <c r="C4" s="7">
        <v>8</v>
      </c>
      <c r="G4" s="22"/>
      <c r="H4" s="22"/>
      <c r="I4" s="22"/>
    </row>
    <row r="5" spans="2:9" s="10" customFormat="1" ht="20.25" customHeight="1">
      <c r="B5" s="7">
        <v>4</v>
      </c>
      <c r="C5" s="7">
        <v>6</v>
      </c>
      <c r="G5" s="22"/>
      <c r="H5" s="22"/>
      <c r="I5" s="22"/>
    </row>
    <row r="6" spans="2:9" s="10" customFormat="1" ht="20.25" customHeight="1">
      <c r="B6" s="7">
        <v>5</v>
      </c>
      <c r="C6" s="7">
        <v>5</v>
      </c>
    </row>
    <row r="7" spans="2:9" s="10" customFormat="1" ht="20.25" customHeight="1">
      <c r="B7" s="7">
        <v>6</v>
      </c>
      <c r="C7" s="7">
        <v>4</v>
      </c>
    </row>
    <row r="8" spans="2:9" s="10" customFormat="1" ht="20.25" customHeight="1">
      <c r="B8" s="7">
        <v>7</v>
      </c>
      <c r="C8" s="7">
        <v>3</v>
      </c>
    </row>
    <row r="9" spans="2:9" s="10" customFormat="1" ht="20.25" customHeight="1"/>
    <row r="10" spans="2:9" s="10" customFormat="1" ht="20.25" customHeight="1">
      <c r="B10" s="17" t="s">
        <v>14</v>
      </c>
    </row>
    <row r="11" spans="2:9" s="10" customFormat="1" ht="20.25" customHeight="1">
      <c r="B11" s="17" t="s">
        <v>15</v>
      </c>
    </row>
    <row r="12" spans="2:9" s="10" customFormat="1" ht="20.25" customHeight="1"/>
    <row r="13" spans="2:9" s="10" customFormat="1" ht="20.25" customHeight="1"/>
    <row r="14" spans="2:9" s="10" customFormat="1" ht="20.25" customHeight="1"/>
    <row r="15" spans="2:9" s="10" customFormat="1" ht="20.25" customHeight="1"/>
    <row r="16" spans="2:9" s="10" customFormat="1" ht="20.25" customHeight="1"/>
    <row r="17" s="10" customFormat="1" ht="20.25" customHeight="1"/>
    <row r="18" s="10" customFormat="1" ht="20.25" customHeight="1"/>
    <row r="19" s="10" customFormat="1" ht="20.25" customHeight="1"/>
    <row r="20" s="10" customFormat="1" ht="20.25" customHeight="1"/>
    <row r="21" s="10" customFormat="1" ht="20.25" customHeight="1"/>
    <row r="22" s="10" customFormat="1" ht="20.25" customHeight="1"/>
    <row r="23" s="10" customFormat="1" ht="20.25" customHeight="1"/>
    <row r="24" s="10" customFormat="1" ht="20.25" customHeight="1"/>
    <row r="25" s="10" customFormat="1" ht="20.25" customHeight="1"/>
    <row r="26" s="10" customFormat="1" ht="20.25" customHeight="1"/>
    <row r="27" s="10" customFormat="1" ht="20.25" customHeight="1"/>
    <row r="28" s="10" customFormat="1" ht="20.25" customHeight="1"/>
    <row r="29" s="10" customFormat="1" ht="20.25" customHeight="1"/>
    <row r="30" s="10" customFormat="1" ht="20.25" customHeight="1"/>
    <row r="31" s="10" customFormat="1" ht="20.25" customHeight="1"/>
  </sheetData>
  <phoneticPr fontId="1" type="noConversion"/>
  <pageMargins left="0.75" right="0.6" top="1" bottom="1" header="0.5" footer="0.5"/>
  <pageSetup paperSize="9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008A-A24B-4470-9D6F-E289F4D2665A}">
  <dimension ref="B2:G56"/>
  <sheetViews>
    <sheetView tabSelected="1" workbookViewId="0">
      <selection activeCell="H33" sqref="H33"/>
    </sheetView>
  </sheetViews>
  <sheetFormatPr defaultRowHeight="16.2" outlineLevelRow="1"/>
  <cols>
    <col min="5" max="5" width="2" customWidth="1"/>
    <col min="6" max="6" width="6.796875" customWidth="1"/>
  </cols>
  <sheetData>
    <row r="2" spans="2:7">
      <c r="C2" t="s">
        <v>10</v>
      </c>
    </row>
    <row r="3" spans="2:7">
      <c r="B3" t="s">
        <v>60</v>
      </c>
      <c r="C3">
        <v>1</v>
      </c>
      <c r="G3" t="s">
        <v>10</v>
      </c>
    </row>
    <row r="4" spans="2:7" hidden="1" outlineLevel="1">
      <c r="F4" t="s">
        <v>92</v>
      </c>
      <c r="G4">
        <f>'合併彙算-排序不一'!$C$3</f>
        <v>1</v>
      </c>
    </row>
    <row r="5" spans="2:7" collapsed="1">
      <c r="B5" t="s">
        <v>61</v>
      </c>
      <c r="C5">
        <v>20</v>
      </c>
      <c r="E5" t="s">
        <v>60</v>
      </c>
      <c r="G5">
        <f>SUM(G4)</f>
        <v>1</v>
      </c>
    </row>
    <row r="6" spans="2:7" hidden="1" outlineLevel="1">
      <c r="F6" t="s">
        <v>92</v>
      </c>
      <c r="G6">
        <f>'合併彙算-排序不一'!$C$4</f>
        <v>5</v>
      </c>
    </row>
    <row r="7" spans="2:7" hidden="1" outlineLevel="1" collapsed="1">
      <c r="F7" t="s">
        <v>92</v>
      </c>
      <c r="G7">
        <f>'合併彙算-排序不一'!$F$7</f>
        <v>10</v>
      </c>
    </row>
    <row r="8" spans="2:7" hidden="1" outlineLevel="1" collapsed="1">
      <c r="F8" t="s">
        <v>92</v>
      </c>
      <c r="G8">
        <f>'合併彙算-排序不一'!$I$14</f>
        <v>5</v>
      </c>
    </row>
    <row r="9" spans="2:7" collapsed="1">
      <c r="B9" t="s">
        <v>62</v>
      </c>
      <c r="C9">
        <v>18</v>
      </c>
      <c r="E9" t="s">
        <v>61</v>
      </c>
      <c r="G9">
        <f>SUM(G6:G8)</f>
        <v>20</v>
      </c>
    </row>
    <row r="10" spans="2:7" hidden="1" outlineLevel="1">
      <c r="F10" t="s">
        <v>92</v>
      </c>
      <c r="G10">
        <f>'合併彙算-排序不一'!$C$5</f>
        <v>1</v>
      </c>
    </row>
    <row r="11" spans="2:7" hidden="1" outlineLevel="1" collapsed="1">
      <c r="F11" t="s">
        <v>92</v>
      </c>
      <c r="G11">
        <f>'合併彙算-排序不一'!$F$16</f>
        <v>5</v>
      </c>
    </row>
    <row r="12" spans="2:7" hidden="1" outlineLevel="1" collapsed="1">
      <c r="F12" t="s">
        <v>92</v>
      </c>
      <c r="G12">
        <f>'合併彙算-排序不一'!$I$5</f>
        <v>12</v>
      </c>
    </row>
    <row r="13" spans="2:7" collapsed="1">
      <c r="B13" t="s">
        <v>63</v>
      </c>
      <c r="C13">
        <v>5</v>
      </c>
      <c r="E13" t="s">
        <v>62</v>
      </c>
      <c r="G13">
        <f>SUM(G10:G12)</f>
        <v>18</v>
      </c>
    </row>
    <row r="14" spans="2:7" hidden="1" outlineLevel="1">
      <c r="F14" t="s">
        <v>92</v>
      </c>
      <c r="G14">
        <f>'合併彙算-排序不一'!$C$6</f>
        <v>1</v>
      </c>
    </row>
    <row r="15" spans="2:7" hidden="1" outlineLevel="1" collapsed="1">
      <c r="F15" t="s">
        <v>92</v>
      </c>
      <c r="G15">
        <f>'合併彙算-排序不一'!$F$9</f>
        <v>1</v>
      </c>
    </row>
    <row r="16" spans="2:7" hidden="1" outlineLevel="1" collapsed="1">
      <c r="F16" t="s">
        <v>92</v>
      </c>
      <c r="G16">
        <f>'合併彙算-排序不一'!$I$12</f>
        <v>3</v>
      </c>
    </row>
    <row r="17" spans="2:7" collapsed="1">
      <c r="B17" t="s">
        <v>64</v>
      </c>
      <c r="C17">
        <v>11</v>
      </c>
      <c r="E17" t="s">
        <v>63</v>
      </c>
      <c r="G17">
        <f>SUM(G14:G16)</f>
        <v>5</v>
      </c>
    </row>
    <row r="18" spans="2:7" hidden="1" outlineLevel="1">
      <c r="F18" t="s">
        <v>92</v>
      </c>
      <c r="G18">
        <f>'合併彙算-排序不一'!$C$7</f>
        <v>8</v>
      </c>
    </row>
    <row r="19" spans="2:7" hidden="1" outlineLevel="1" collapsed="1">
      <c r="F19" t="s">
        <v>92</v>
      </c>
      <c r="G19">
        <f>'合併彙算-排序不一'!$F$15</f>
        <v>2</v>
      </c>
    </row>
    <row r="20" spans="2:7" hidden="1" outlineLevel="1" collapsed="1">
      <c r="F20" t="s">
        <v>92</v>
      </c>
      <c r="G20">
        <f>'合併彙算-排序不一'!$I$6</f>
        <v>1</v>
      </c>
    </row>
    <row r="21" spans="2:7" collapsed="1">
      <c r="B21" t="s">
        <v>65</v>
      </c>
      <c r="C21">
        <v>4</v>
      </c>
      <c r="E21" t="s">
        <v>64</v>
      </c>
      <c r="G21">
        <f>SUM(G18:G20)</f>
        <v>11</v>
      </c>
    </row>
    <row r="22" spans="2:7" hidden="1" outlineLevel="1">
      <c r="F22" t="s">
        <v>92</v>
      </c>
      <c r="G22">
        <f>'合併彙算-排序不一'!$C$8</f>
        <v>2</v>
      </c>
    </row>
    <row r="23" spans="2:7" hidden="1" outlineLevel="1" collapsed="1">
      <c r="F23" t="s">
        <v>92</v>
      </c>
      <c r="G23">
        <f>'合併彙算-排序不一'!$F$13</f>
        <v>1</v>
      </c>
    </row>
    <row r="24" spans="2:7" hidden="1" outlineLevel="1" collapsed="1">
      <c r="F24" t="s">
        <v>92</v>
      </c>
      <c r="G24">
        <f>'合併彙算-排序不一'!$I$8</f>
        <v>1</v>
      </c>
    </row>
    <row r="25" spans="2:7" collapsed="1">
      <c r="B25" t="s">
        <v>66</v>
      </c>
      <c r="C25">
        <v>18</v>
      </c>
      <c r="E25" t="s">
        <v>65</v>
      </c>
      <c r="G25">
        <f>SUM(G22:G24)</f>
        <v>4</v>
      </c>
    </row>
    <row r="26" spans="2:7" hidden="1" outlineLevel="1">
      <c r="F26" t="s">
        <v>92</v>
      </c>
      <c r="G26">
        <f>'合併彙算-排序不一'!$C$9</f>
        <v>12</v>
      </c>
    </row>
    <row r="27" spans="2:7" hidden="1" outlineLevel="1" collapsed="1">
      <c r="F27" t="s">
        <v>92</v>
      </c>
      <c r="G27">
        <f>'合併彙算-排序不一'!$F$4</f>
        <v>5</v>
      </c>
    </row>
    <row r="28" spans="2:7" hidden="1" outlineLevel="1" collapsed="1">
      <c r="F28" t="s">
        <v>92</v>
      </c>
      <c r="G28">
        <f>'合併彙算-排序不一'!$I$17</f>
        <v>1</v>
      </c>
    </row>
    <row r="29" spans="2:7" collapsed="1">
      <c r="B29" t="s">
        <v>67</v>
      </c>
      <c r="C29">
        <v>19</v>
      </c>
      <c r="E29" t="s">
        <v>66</v>
      </c>
      <c r="G29">
        <f>SUM(G26:G28)</f>
        <v>18</v>
      </c>
    </row>
    <row r="30" spans="2:7" hidden="1" outlineLevel="1">
      <c r="F30" t="s">
        <v>92</v>
      </c>
      <c r="G30">
        <f>'合併彙算-排序不一'!$C$10</f>
        <v>3</v>
      </c>
    </row>
    <row r="31" spans="2:7" hidden="1" outlineLevel="1" collapsed="1">
      <c r="F31" t="s">
        <v>92</v>
      </c>
      <c r="G31">
        <f>'合併彙算-排序不一'!$F$12</f>
        <v>6</v>
      </c>
    </row>
    <row r="32" spans="2:7" hidden="1" outlineLevel="1" collapsed="1">
      <c r="F32" t="s">
        <v>92</v>
      </c>
      <c r="G32">
        <f>'合併彙算-排序不一'!$I$9</f>
        <v>10</v>
      </c>
    </row>
    <row r="33" spans="2:7" collapsed="1">
      <c r="B33" t="s">
        <v>68</v>
      </c>
      <c r="C33">
        <v>1</v>
      </c>
      <c r="E33" t="s">
        <v>67</v>
      </c>
      <c r="G33">
        <f>SUM(G30:G32)</f>
        <v>19</v>
      </c>
    </row>
    <row r="34" spans="2:7" hidden="1" outlineLevel="1">
      <c r="F34" t="s">
        <v>92</v>
      </c>
      <c r="G34">
        <f>'合併彙算-排序不一'!$C$11</f>
        <v>1</v>
      </c>
    </row>
    <row r="35" spans="2:7" collapsed="1">
      <c r="B35" t="s">
        <v>69</v>
      </c>
      <c r="C35">
        <v>15</v>
      </c>
      <c r="E35" t="s">
        <v>68</v>
      </c>
      <c r="G35">
        <f>SUM(G34)</f>
        <v>1</v>
      </c>
    </row>
    <row r="36" spans="2:7" hidden="1" outlineLevel="1">
      <c r="F36" t="s">
        <v>92</v>
      </c>
      <c r="G36">
        <f>'合併彙算-排序不一'!$C$12</f>
        <v>6</v>
      </c>
    </row>
    <row r="37" spans="2:7" hidden="1" outlineLevel="1" collapsed="1">
      <c r="F37" t="s">
        <v>92</v>
      </c>
      <c r="G37">
        <f>'合併彙算-排序不一'!$F$3</f>
        <v>3</v>
      </c>
    </row>
    <row r="38" spans="2:7" hidden="1" outlineLevel="1" collapsed="1">
      <c r="F38" t="s">
        <v>92</v>
      </c>
      <c r="G38">
        <f>'合併彙算-排序不一'!$I$18</f>
        <v>6</v>
      </c>
    </row>
    <row r="39" spans="2:7" collapsed="1">
      <c r="B39" t="s">
        <v>70</v>
      </c>
      <c r="C39">
        <v>8</v>
      </c>
      <c r="E39" t="s">
        <v>69</v>
      </c>
      <c r="G39">
        <f>SUM(G36:G38)</f>
        <v>15</v>
      </c>
    </row>
    <row r="40" spans="2:7" hidden="1" outlineLevel="1">
      <c r="F40" t="s">
        <v>92</v>
      </c>
      <c r="G40">
        <f>'合併彙算-排序不一'!$C$13</f>
        <v>4</v>
      </c>
    </row>
    <row r="41" spans="2:7" hidden="1" outlineLevel="1" collapsed="1">
      <c r="F41" t="s">
        <v>92</v>
      </c>
      <c r="G41">
        <f>'合併彙算-排序不一'!$I$16</f>
        <v>4</v>
      </c>
    </row>
    <row r="42" spans="2:7" collapsed="1">
      <c r="B42" t="s">
        <v>11</v>
      </c>
      <c r="C42">
        <v>18</v>
      </c>
      <c r="E42" t="s">
        <v>70</v>
      </c>
      <c r="G42">
        <f>SUM(G40:G41)</f>
        <v>8</v>
      </c>
    </row>
    <row r="43" spans="2:7" hidden="1" outlineLevel="1">
      <c r="F43" t="s">
        <v>92</v>
      </c>
      <c r="G43">
        <f>'合併彙算-排序不一'!$C$14</f>
        <v>10</v>
      </c>
    </row>
    <row r="44" spans="2:7" hidden="1" outlineLevel="1" collapsed="1">
      <c r="F44" t="s">
        <v>92</v>
      </c>
      <c r="G44">
        <f>'合併彙算-排序不一'!$I$10</f>
        <v>8</v>
      </c>
    </row>
    <row r="45" spans="2:7" collapsed="1">
      <c r="B45" t="s">
        <v>71</v>
      </c>
      <c r="C45">
        <v>3</v>
      </c>
      <c r="E45" t="s">
        <v>11</v>
      </c>
      <c r="G45">
        <f>SUM(G43:G44)</f>
        <v>18</v>
      </c>
    </row>
    <row r="46" spans="2:7" hidden="1" outlineLevel="1">
      <c r="F46" t="s">
        <v>92</v>
      </c>
      <c r="G46">
        <f>'合併彙算-排序不一'!$C$15</f>
        <v>1</v>
      </c>
    </row>
    <row r="47" spans="2:7" hidden="1" outlineLevel="1" collapsed="1">
      <c r="F47" t="s">
        <v>92</v>
      </c>
      <c r="G47">
        <f>'合併彙算-排序不一'!$I$3</f>
        <v>2</v>
      </c>
    </row>
    <row r="48" spans="2:7" collapsed="1">
      <c r="B48" t="s">
        <v>72</v>
      </c>
      <c r="C48">
        <v>10</v>
      </c>
      <c r="E48" t="s">
        <v>71</v>
      </c>
      <c r="G48">
        <f>SUM(G46:G47)</f>
        <v>3</v>
      </c>
    </row>
    <row r="49" spans="2:7" hidden="1" outlineLevel="1">
      <c r="F49" t="s">
        <v>92</v>
      </c>
      <c r="G49">
        <f>'合併彙算-排序不一'!$C$16</f>
        <v>1</v>
      </c>
    </row>
    <row r="50" spans="2:7" hidden="1" outlineLevel="1" collapsed="1">
      <c r="F50" t="s">
        <v>92</v>
      </c>
      <c r="G50">
        <f>'合併彙算-排序不一'!$F$6</f>
        <v>8</v>
      </c>
    </row>
    <row r="51" spans="2:7" hidden="1" outlineLevel="1" collapsed="1">
      <c r="F51" t="s">
        <v>92</v>
      </c>
      <c r="G51">
        <f>'合併彙算-排序不一'!$I$15</f>
        <v>1</v>
      </c>
    </row>
    <row r="52" spans="2:7" collapsed="1">
      <c r="B52" t="s">
        <v>73</v>
      </c>
      <c r="C52">
        <v>1</v>
      </c>
      <c r="E52" t="s">
        <v>72</v>
      </c>
      <c r="G52">
        <f>SUM(G49:G51)</f>
        <v>10</v>
      </c>
    </row>
    <row r="53" spans="2:7" hidden="1" outlineLevel="1">
      <c r="F53" t="s">
        <v>92</v>
      </c>
      <c r="G53">
        <f>'合併彙算-排序不一'!$F$8</f>
        <v>1</v>
      </c>
    </row>
    <row r="54" spans="2:7" collapsed="1">
      <c r="B54" t="s">
        <v>75</v>
      </c>
      <c r="C54">
        <v>12</v>
      </c>
      <c r="E54" t="s">
        <v>73</v>
      </c>
      <c r="G54">
        <f>SUM(G53)</f>
        <v>1</v>
      </c>
    </row>
    <row r="55" spans="2:7" hidden="1" outlineLevel="1">
      <c r="F55" t="s">
        <v>92</v>
      </c>
      <c r="G55">
        <f>'合併彙算-排序不一'!$F$17</f>
        <v>12</v>
      </c>
    </row>
    <row r="56" spans="2:7" collapsed="1">
      <c r="E56" t="s">
        <v>75</v>
      </c>
      <c r="G56">
        <f>SUM(G55)</f>
        <v>12</v>
      </c>
    </row>
  </sheetData>
  <dataConsolidate leftLabels="1" topLabels="1" link="1">
    <dataRefs count="3">
      <dataRef ref="B2:C18" sheet="合併彙算-排序不一"/>
      <dataRef ref="E2:F18" sheet="合併彙算-排序不一"/>
      <dataRef ref="H2:I18" sheet="合併彙算-排序不一"/>
    </dataRefs>
  </dataConsolid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0"/>
  <sheetViews>
    <sheetView showGridLines="0" workbookViewId="0">
      <selection activeCell="B28" sqref="B28"/>
    </sheetView>
  </sheetViews>
  <sheetFormatPr defaultRowHeight="16.2"/>
  <sheetData>
    <row r="1" spans="1:3">
      <c r="A1" s="49"/>
      <c r="B1" s="21"/>
      <c r="C1" s="50"/>
    </row>
    <row r="2" spans="1:3">
      <c r="A2" s="51"/>
      <c r="B2" s="52"/>
      <c r="C2" s="53"/>
    </row>
    <row r="3" spans="1:3">
      <c r="A3" s="51"/>
      <c r="B3" s="52"/>
      <c r="C3" s="53"/>
    </row>
    <row r="4" spans="1:3">
      <c r="A4" s="51"/>
      <c r="B4" s="52"/>
      <c r="C4" s="53"/>
    </row>
    <row r="5" spans="1:3">
      <c r="A5" s="51"/>
      <c r="B5" s="52"/>
      <c r="C5" s="53"/>
    </row>
    <row r="6" spans="1:3">
      <c r="A6" s="51"/>
      <c r="B6" s="52"/>
      <c r="C6" s="53"/>
    </row>
    <row r="7" spans="1:3">
      <c r="A7" s="51"/>
      <c r="B7" s="52"/>
      <c r="C7" s="53"/>
    </row>
    <row r="8" spans="1:3">
      <c r="A8" s="51"/>
      <c r="B8" s="52"/>
      <c r="C8" s="53"/>
    </row>
    <row r="9" spans="1:3">
      <c r="A9" s="51"/>
      <c r="B9" s="52"/>
      <c r="C9" s="53"/>
    </row>
    <row r="10" spans="1:3">
      <c r="A10" s="51"/>
      <c r="B10" s="52"/>
      <c r="C10" s="53"/>
    </row>
    <row r="11" spans="1:3">
      <c r="A11" s="51"/>
      <c r="B11" s="52"/>
      <c r="C11" s="53"/>
    </row>
    <row r="12" spans="1:3">
      <c r="A12" s="51"/>
      <c r="B12" s="52"/>
      <c r="C12" s="53"/>
    </row>
    <row r="13" spans="1:3">
      <c r="A13" s="51"/>
      <c r="B13" s="52"/>
      <c r="C13" s="53"/>
    </row>
    <row r="14" spans="1:3">
      <c r="A14" s="51"/>
      <c r="B14" s="52"/>
      <c r="C14" s="53"/>
    </row>
    <row r="15" spans="1:3">
      <c r="A15" s="51"/>
      <c r="B15" s="52"/>
      <c r="C15" s="53"/>
    </row>
    <row r="16" spans="1:3">
      <c r="A16" s="51"/>
      <c r="B16" s="52"/>
      <c r="C16" s="53"/>
    </row>
    <row r="17" spans="1:3">
      <c r="A17" s="51"/>
      <c r="B17" s="52"/>
      <c r="C17" s="53"/>
    </row>
    <row r="18" spans="1:3">
      <c r="A18" s="54"/>
      <c r="B18" s="54"/>
      <c r="C18" s="54"/>
    </row>
    <row r="24" spans="1:3">
      <c r="A24" s="12" t="s">
        <v>2</v>
      </c>
      <c r="B24" s="18" t="s">
        <v>3</v>
      </c>
      <c r="C24" s="15" t="s">
        <v>16</v>
      </c>
    </row>
    <row r="25" spans="1:3">
      <c r="A25" s="13">
        <v>1</v>
      </c>
      <c r="B25" s="6" t="s">
        <v>19</v>
      </c>
      <c r="C25" s="14"/>
    </row>
    <row r="26" spans="1:3">
      <c r="A26" s="13">
        <v>2</v>
      </c>
      <c r="B26" s="6" t="s">
        <v>18</v>
      </c>
      <c r="C26" s="14"/>
    </row>
    <row r="27" spans="1:3">
      <c r="A27" s="13">
        <v>3</v>
      </c>
      <c r="B27" s="6" t="s">
        <v>17</v>
      </c>
      <c r="C27" s="14"/>
    </row>
    <row r="28" spans="1:3">
      <c r="A28" s="13">
        <v>4</v>
      </c>
      <c r="B28" s="6" t="s">
        <v>20</v>
      </c>
      <c r="C28" s="14"/>
    </row>
    <row r="29" spans="1:3">
      <c r="A29" s="13">
        <v>5</v>
      </c>
      <c r="B29" s="6" t="s">
        <v>21</v>
      </c>
      <c r="C29" s="14"/>
    </row>
    <row r="30" spans="1:3">
      <c r="A30" s="13">
        <v>6</v>
      </c>
      <c r="B30" s="6" t="s">
        <v>23</v>
      </c>
      <c r="C30" s="14"/>
    </row>
    <row r="31" spans="1:3">
      <c r="A31" s="13">
        <v>7</v>
      </c>
      <c r="B31" s="6" t="s">
        <v>24</v>
      </c>
      <c r="C31" s="14"/>
    </row>
    <row r="32" spans="1:3">
      <c r="A32" s="13">
        <v>8</v>
      </c>
      <c r="B32" s="6" t="s">
        <v>25</v>
      </c>
      <c r="C32" s="14"/>
    </row>
    <row r="33" spans="1:3">
      <c r="A33" s="13">
        <v>9</v>
      </c>
      <c r="B33" s="6" t="s">
        <v>26</v>
      </c>
      <c r="C33" s="14"/>
    </row>
    <row r="34" spans="1:3">
      <c r="A34" s="13">
        <v>10</v>
      </c>
      <c r="B34" s="6" t="s">
        <v>27</v>
      </c>
      <c r="C34" s="14"/>
    </row>
    <row r="35" spans="1:3">
      <c r="A35" s="13">
        <v>11</v>
      </c>
      <c r="B35" s="6" t="s">
        <v>28</v>
      </c>
      <c r="C35" s="14"/>
    </row>
    <row r="36" spans="1:3">
      <c r="A36" s="13">
        <v>12</v>
      </c>
      <c r="B36" s="6" t="s">
        <v>12</v>
      </c>
      <c r="C36" s="14"/>
    </row>
    <row r="37" spans="1:3">
      <c r="A37" s="13">
        <v>13</v>
      </c>
      <c r="B37" s="6" t="s">
        <v>29</v>
      </c>
      <c r="C37" s="14"/>
    </row>
    <row r="38" spans="1:3">
      <c r="A38" s="13">
        <v>14</v>
      </c>
      <c r="B38" s="6" t="s">
        <v>30</v>
      </c>
      <c r="C38" s="14"/>
    </row>
    <row r="39" spans="1:3">
      <c r="A39" s="13">
        <v>15</v>
      </c>
      <c r="B39" s="6" t="s">
        <v>31</v>
      </c>
      <c r="C39" s="14"/>
    </row>
    <row r="40" spans="1:3">
      <c r="A40" s="13">
        <v>16</v>
      </c>
      <c r="B40" s="6" t="s">
        <v>32</v>
      </c>
      <c r="C40" s="14"/>
    </row>
  </sheetData>
  <sortState xmlns:xlrd2="http://schemas.microsoft.com/office/spreadsheetml/2017/richdata2" ref="A25:C40">
    <sortCondition ref="A26"/>
  </sortState>
  <dataConsolidate/>
  <phoneticPr fontId="1" type="noConversion"/>
  <dataValidations count="1">
    <dataValidation imeMode="on" allowBlank="1" showInputMessage="1" showErrorMessage="1" sqref="B2:B11" xr:uid="{00000000-0002-0000-0900-000000000000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8"/>
  <sheetViews>
    <sheetView showGridLines="0" workbookViewId="0">
      <selection activeCell="K24" sqref="K24"/>
    </sheetView>
  </sheetViews>
  <sheetFormatPr defaultColWidth="8.69921875" defaultRowHeight="16.2"/>
  <cols>
    <col min="1" max="1" width="5.3984375" style="37" customWidth="1"/>
    <col min="2" max="2" width="5.3984375" style="37" bestFit="1" customWidth="1"/>
    <col min="3" max="5" width="6.59765625" style="37" customWidth="1"/>
    <col min="6" max="7" width="6.19921875" style="37" customWidth="1"/>
    <col min="8" max="10" width="6.59765625" style="37" customWidth="1"/>
    <col min="11" max="12" width="6.19921875" style="37" customWidth="1"/>
    <col min="13" max="15" width="6.59765625" style="37" customWidth="1"/>
    <col min="16" max="257" width="8.69921875" style="37"/>
    <col min="258" max="258" width="6.8984375" style="37" customWidth="1"/>
    <col min="259" max="261" width="7.19921875" style="37" customWidth="1"/>
    <col min="262" max="262" width="7.59765625" style="37" customWidth="1"/>
    <col min="263" max="263" width="8.69921875" style="37" customWidth="1"/>
    <col min="264" max="266" width="7.19921875" style="37" customWidth="1"/>
    <col min="267" max="267" width="9.8984375" style="37" customWidth="1"/>
    <col min="268" max="268" width="8.69921875" style="37" customWidth="1"/>
    <col min="269" max="271" width="7.19921875" style="37" customWidth="1"/>
    <col min="272" max="513" width="8.69921875" style="37"/>
    <col min="514" max="514" width="6.8984375" style="37" customWidth="1"/>
    <col min="515" max="517" width="7.19921875" style="37" customWidth="1"/>
    <col min="518" max="518" width="7.59765625" style="37" customWidth="1"/>
    <col min="519" max="519" width="8.69921875" style="37" customWidth="1"/>
    <col min="520" max="522" width="7.19921875" style="37" customWidth="1"/>
    <col min="523" max="523" width="9.8984375" style="37" customWidth="1"/>
    <col min="524" max="524" width="8.69921875" style="37" customWidth="1"/>
    <col min="525" max="527" width="7.19921875" style="37" customWidth="1"/>
    <col min="528" max="769" width="8.69921875" style="37"/>
    <col min="770" max="770" width="6.8984375" style="37" customWidth="1"/>
    <col min="771" max="773" width="7.19921875" style="37" customWidth="1"/>
    <col min="774" max="774" width="7.59765625" style="37" customWidth="1"/>
    <col min="775" max="775" width="8.69921875" style="37" customWidth="1"/>
    <col min="776" max="778" width="7.19921875" style="37" customWidth="1"/>
    <col min="779" max="779" width="9.8984375" style="37" customWidth="1"/>
    <col min="780" max="780" width="8.69921875" style="37" customWidth="1"/>
    <col min="781" max="783" width="7.19921875" style="37" customWidth="1"/>
    <col min="784" max="1025" width="8.69921875" style="37"/>
    <col min="1026" max="1026" width="6.8984375" style="37" customWidth="1"/>
    <col min="1027" max="1029" width="7.19921875" style="37" customWidth="1"/>
    <col min="1030" max="1030" width="7.59765625" style="37" customWidth="1"/>
    <col min="1031" max="1031" width="8.69921875" style="37" customWidth="1"/>
    <col min="1032" max="1034" width="7.19921875" style="37" customWidth="1"/>
    <col min="1035" max="1035" width="9.8984375" style="37" customWidth="1"/>
    <col min="1036" max="1036" width="8.69921875" style="37" customWidth="1"/>
    <col min="1037" max="1039" width="7.19921875" style="37" customWidth="1"/>
    <col min="1040" max="1281" width="8.69921875" style="37"/>
    <col min="1282" max="1282" width="6.8984375" style="37" customWidth="1"/>
    <col min="1283" max="1285" width="7.19921875" style="37" customWidth="1"/>
    <col min="1286" max="1286" width="7.59765625" style="37" customWidth="1"/>
    <col min="1287" max="1287" width="8.69921875" style="37" customWidth="1"/>
    <col min="1288" max="1290" width="7.19921875" style="37" customWidth="1"/>
    <col min="1291" max="1291" width="9.8984375" style="37" customWidth="1"/>
    <col min="1292" max="1292" width="8.69921875" style="37" customWidth="1"/>
    <col min="1293" max="1295" width="7.19921875" style="37" customWidth="1"/>
    <col min="1296" max="1537" width="8.69921875" style="37"/>
    <col min="1538" max="1538" width="6.8984375" style="37" customWidth="1"/>
    <col min="1539" max="1541" width="7.19921875" style="37" customWidth="1"/>
    <col min="1542" max="1542" width="7.59765625" style="37" customWidth="1"/>
    <col min="1543" max="1543" width="8.69921875" style="37" customWidth="1"/>
    <col min="1544" max="1546" width="7.19921875" style="37" customWidth="1"/>
    <col min="1547" max="1547" width="9.8984375" style="37" customWidth="1"/>
    <col min="1548" max="1548" width="8.69921875" style="37" customWidth="1"/>
    <col min="1549" max="1551" width="7.19921875" style="37" customWidth="1"/>
    <col min="1552" max="1793" width="8.69921875" style="37"/>
    <col min="1794" max="1794" width="6.8984375" style="37" customWidth="1"/>
    <col min="1795" max="1797" width="7.19921875" style="37" customWidth="1"/>
    <col min="1798" max="1798" width="7.59765625" style="37" customWidth="1"/>
    <col min="1799" max="1799" width="8.69921875" style="37" customWidth="1"/>
    <col min="1800" max="1802" width="7.19921875" style="37" customWidth="1"/>
    <col min="1803" max="1803" width="9.8984375" style="37" customWidth="1"/>
    <col min="1804" max="1804" width="8.69921875" style="37" customWidth="1"/>
    <col min="1805" max="1807" width="7.19921875" style="37" customWidth="1"/>
    <col min="1808" max="2049" width="8.69921875" style="37"/>
    <col min="2050" max="2050" width="6.8984375" style="37" customWidth="1"/>
    <col min="2051" max="2053" width="7.19921875" style="37" customWidth="1"/>
    <col min="2054" max="2054" width="7.59765625" style="37" customWidth="1"/>
    <col min="2055" max="2055" width="8.69921875" style="37" customWidth="1"/>
    <col min="2056" max="2058" width="7.19921875" style="37" customWidth="1"/>
    <col min="2059" max="2059" width="9.8984375" style="37" customWidth="1"/>
    <col min="2060" max="2060" width="8.69921875" style="37" customWidth="1"/>
    <col min="2061" max="2063" width="7.19921875" style="37" customWidth="1"/>
    <col min="2064" max="2305" width="8.69921875" style="37"/>
    <col min="2306" max="2306" width="6.8984375" style="37" customWidth="1"/>
    <col min="2307" max="2309" width="7.19921875" style="37" customWidth="1"/>
    <col min="2310" max="2310" width="7.59765625" style="37" customWidth="1"/>
    <col min="2311" max="2311" width="8.69921875" style="37" customWidth="1"/>
    <col min="2312" max="2314" width="7.19921875" style="37" customWidth="1"/>
    <col min="2315" max="2315" width="9.8984375" style="37" customWidth="1"/>
    <col min="2316" max="2316" width="8.69921875" style="37" customWidth="1"/>
    <col min="2317" max="2319" width="7.19921875" style="37" customWidth="1"/>
    <col min="2320" max="2561" width="8.69921875" style="37"/>
    <col min="2562" max="2562" width="6.8984375" style="37" customWidth="1"/>
    <col min="2563" max="2565" width="7.19921875" style="37" customWidth="1"/>
    <col min="2566" max="2566" width="7.59765625" style="37" customWidth="1"/>
    <col min="2567" max="2567" width="8.69921875" style="37" customWidth="1"/>
    <col min="2568" max="2570" width="7.19921875" style="37" customWidth="1"/>
    <col min="2571" max="2571" width="9.8984375" style="37" customWidth="1"/>
    <col min="2572" max="2572" width="8.69921875" style="37" customWidth="1"/>
    <col min="2573" max="2575" width="7.19921875" style="37" customWidth="1"/>
    <col min="2576" max="2817" width="8.69921875" style="37"/>
    <col min="2818" max="2818" width="6.8984375" style="37" customWidth="1"/>
    <col min="2819" max="2821" width="7.19921875" style="37" customWidth="1"/>
    <col min="2822" max="2822" width="7.59765625" style="37" customWidth="1"/>
    <col min="2823" max="2823" width="8.69921875" style="37" customWidth="1"/>
    <col min="2824" max="2826" width="7.19921875" style="37" customWidth="1"/>
    <col min="2827" max="2827" width="9.8984375" style="37" customWidth="1"/>
    <col min="2828" max="2828" width="8.69921875" style="37" customWidth="1"/>
    <col min="2829" max="2831" width="7.19921875" style="37" customWidth="1"/>
    <col min="2832" max="3073" width="8.69921875" style="37"/>
    <col min="3074" max="3074" width="6.8984375" style="37" customWidth="1"/>
    <col min="3075" max="3077" width="7.19921875" style="37" customWidth="1"/>
    <col min="3078" max="3078" width="7.59765625" style="37" customWidth="1"/>
    <col min="3079" max="3079" width="8.69921875" style="37" customWidth="1"/>
    <col min="3080" max="3082" width="7.19921875" style="37" customWidth="1"/>
    <col min="3083" max="3083" width="9.8984375" style="37" customWidth="1"/>
    <col min="3084" max="3084" width="8.69921875" style="37" customWidth="1"/>
    <col min="3085" max="3087" width="7.19921875" style="37" customWidth="1"/>
    <col min="3088" max="3329" width="8.69921875" style="37"/>
    <col min="3330" max="3330" width="6.8984375" style="37" customWidth="1"/>
    <col min="3331" max="3333" width="7.19921875" style="37" customWidth="1"/>
    <col min="3334" max="3334" width="7.59765625" style="37" customWidth="1"/>
    <col min="3335" max="3335" width="8.69921875" style="37" customWidth="1"/>
    <col min="3336" max="3338" width="7.19921875" style="37" customWidth="1"/>
    <col min="3339" max="3339" width="9.8984375" style="37" customWidth="1"/>
    <col min="3340" max="3340" width="8.69921875" style="37" customWidth="1"/>
    <col min="3341" max="3343" width="7.19921875" style="37" customWidth="1"/>
    <col min="3344" max="3585" width="8.69921875" style="37"/>
    <col min="3586" max="3586" width="6.8984375" style="37" customWidth="1"/>
    <col min="3587" max="3589" width="7.19921875" style="37" customWidth="1"/>
    <col min="3590" max="3590" width="7.59765625" style="37" customWidth="1"/>
    <col min="3591" max="3591" width="8.69921875" style="37" customWidth="1"/>
    <col min="3592" max="3594" width="7.19921875" style="37" customWidth="1"/>
    <col min="3595" max="3595" width="9.8984375" style="37" customWidth="1"/>
    <col min="3596" max="3596" width="8.69921875" style="37" customWidth="1"/>
    <col min="3597" max="3599" width="7.19921875" style="37" customWidth="1"/>
    <col min="3600" max="3841" width="8.69921875" style="37"/>
    <col min="3842" max="3842" width="6.8984375" style="37" customWidth="1"/>
    <col min="3843" max="3845" width="7.19921875" style="37" customWidth="1"/>
    <col min="3846" max="3846" width="7.59765625" style="37" customWidth="1"/>
    <col min="3847" max="3847" width="8.69921875" style="37" customWidth="1"/>
    <col min="3848" max="3850" width="7.19921875" style="37" customWidth="1"/>
    <col min="3851" max="3851" width="9.8984375" style="37" customWidth="1"/>
    <col min="3852" max="3852" width="8.69921875" style="37" customWidth="1"/>
    <col min="3853" max="3855" width="7.19921875" style="37" customWidth="1"/>
    <col min="3856" max="4097" width="8.69921875" style="37"/>
    <col min="4098" max="4098" width="6.8984375" style="37" customWidth="1"/>
    <col min="4099" max="4101" width="7.19921875" style="37" customWidth="1"/>
    <col min="4102" max="4102" width="7.59765625" style="37" customWidth="1"/>
    <col min="4103" max="4103" width="8.69921875" style="37" customWidth="1"/>
    <col min="4104" max="4106" width="7.19921875" style="37" customWidth="1"/>
    <col min="4107" max="4107" width="9.8984375" style="37" customWidth="1"/>
    <col min="4108" max="4108" width="8.69921875" style="37" customWidth="1"/>
    <col min="4109" max="4111" width="7.19921875" style="37" customWidth="1"/>
    <col min="4112" max="4353" width="8.69921875" style="37"/>
    <col min="4354" max="4354" width="6.8984375" style="37" customWidth="1"/>
    <col min="4355" max="4357" width="7.19921875" style="37" customWidth="1"/>
    <col min="4358" max="4358" width="7.59765625" style="37" customWidth="1"/>
    <col min="4359" max="4359" width="8.69921875" style="37" customWidth="1"/>
    <col min="4360" max="4362" width="7.19921875" style="37" customWidth="1"/>
    <col min="4363" max="4363" width="9.8984375" style="37" customWidth="1"/>
    <col min="4364" max="4364" width="8.69921875" style="37" customWidth="1"/>
    <col min="4365" max="4367" width="7.19921875" style="37" customWidth="1"/>
    <col min="4368" max="4609" width="8.69921875" style="37"/>
    <col min="4610" max="4610" width="6.8984375" style="37" customWidth="1"/>
    <col min="4611" max="4613" width="7.19921875" style="37" customWidth="1"/>
    <col min="4614" max="4614" width="7.59765625" style="37" customWidth="1"/>
    <col min="4615" max="4615" width="8.69921875" style="37" customWidth="1"/>
    <col min="4616" max="4618" width="7.19921875" style="37" customWidth="1"/>
    <col min="4619" max="4619" width="9.8984375" style="37" customWidth="1"/>
    <col min="4620" max="4620" width="8.69921875" style="37" customWidth="1"/>
    <col min="4621" max="4623" width="7.19921875" style="37" customWidth="1"/>
    <col min="4624" max="4865" width="8.69921875" style="37"/>
    <col min="4866" max="4866" width="6.8984375" style="37" customWidth="1"/>
    <col min="4867" max="4869" width="7.19921875" style="37" customWidth="1"/>
    <col min="4870" max="4870" width="7.59765625" style="37" customWidth="1"/>
    <col min="4871" max="4871" width="8.69921875" style="37" customWidth="1"/>
    <col min="4872" max="4874" width="7.19921875" style="37" customWidth="1"/>
    <col min="4875" max="4875" width="9.8984375" style="37" customWidth="1"/>
    <col min="4876" max="4876" width="8.69921875" style="37" customWidth="1"/>
    <col min="4877" max="4879" width="7.19921875" style="37" customWidth="1"/>
    <col min="4880" max="5121" width="8.69921875" style="37"/>
    <col min="5122" max="5122" width="6.8984375" style="37" customWidth="1"/>
    <col min="5123" max="5125" width="7.19921875" style="37" customWidth="1"/>
    <col min="5126" max="5126" width="7.59765625" style="37" customWidth="1"/>
    <col min="5127" max="5127" width="8.69921875" style="37" customWidth="1"/>
    <col min="5128" max="5130" width="7.19921875" style="37" customWidth="1"/>
    <col min="5131" max="5131" width="9.8984375" style="37" customWidth="1"/>
    <col min="5132" max="5132" width="8.69921875" style="37" customWidth="1"/>
    <col min="5133" max="5135" width="7.19921875" style="37" customWidth="1"/>
    <col min="5136" max="5377" width="8.69921875" style="37"/>
    <col min="5378" max="5378" width="6.8984375" style="37" customWidth="1"/>
    <col min="5379" max="5381" width="7.19921875" style="37" customWidth="1"/>
    <col min="5382" max="5382" width="7.59765625" style="37" customWidth="1"/>
    <col min="5383" max="5383" width="8.69921875" style="37" customWidth="1"/>
    <col min="5384" max="5386" width="7.19921875" style="37" customWidth="1"/>
    <col min="5387" max="5387" width="9.8984375" style="37" customWidth="1"/>
    <col min="5388" max="5388" width="8.69921875" style="37" customWidth="1"/>
    <col min="5389" max="5391" width="7.19921875" style="37" customWidth="1"/>
    <col min="5392" max="5633" width="8.69921875" style="37"/>
    <col min="5634" max="5634" width="6.8984375" style="37" customWidth="1"/>
    <col min="5635" max="5637" width="7.19921875" style="37" customWidth="1"/>
    <col min="5638" max="5638" width="7.59765625" style="37" customWidth="1"/>
    <col min="5639" max="5639" width="8.69921875" style="37" customWidth="1"/>
    <col min="5640" max="5642" width="7.19921875" style="37" customWidth="1"/>
    <col min="5643" max="5643" width="9.8984375" style="37" customWidth="1"/>
    <col min="5644" max="5644" width="8.69921875" style="37" customWidth="1"/>
    <col min="5645" max="5647" width="7.19921875" style="37" customWidth="1"/>
    <col min="5648" max="5889" width="8.69921875" style="37"/>
    <col min="5890" max="5890" width="6.8984375" style="37" customWidth="1"/>
    <col min="5891" max="5893" width="7.19921875" style="37" customWidth="1"/>
    <col min="5894" max="5894" width="7.59765625" style="37" customWidth="1"/>
    <col min="5895" max="5895" width="8.69921875" style="37" customWidth="1"/>
    <col min="5896" max="5898" width="7.19921875" style="37" customWidth="1"/>
    <col min="5899" max="5899" width="9.8984375" style="37" customWidth="1"/>
    <col min="5900" max="5900" width="8.69921875" style="37" customWidth="1"/>
    <col min="5901" max="5903" width="7.19921875" style="37" customWidth="1"/>
    <col min="5904" max="6145" width="8.69921875" style="37"/>
    <col min="6146" max="6146" width="6.8984375" style="37" customWidth="1"/>
    <col min="6147" max="6149" width="7.19921875" style="37" customWidth="1"/>
    <col min="6150" max="6150" width="7.59765625" style="37" customWidth="1"/>
    <col min="6151" max="6151" width="8.69921875" style="37" customWidth="1"/>
    <col min="6152" max="6154" width="7.19921875" style="37" customWidth="1"/>
    <col min="6155" max="6155" width="9.8984375" style="37" customWidth="1"/>
    <col min="6156" max="6156" width="8.69921875" style="37" customWidth="1"/>
    <col min="6157" max="6159" width="7.19921875" style="37" customWidth="1"/>
    <col min="6160" max="6401" width="8.69921875" style="37"/>
    <col min="6402" max="6402" width="6.8984375" style="37" customWidth="1"/>
    <col min="6403" max="6405" width="7.19921875" style="37" customWidth="1"/>
    <col min="6406" max="6406" width="7.59765625" style="37" customWidth="1"/>
    <col min="6407" max="6407" width="8.69921875" style="37" customWidth="1"/>
    <col min="6408" max="6410" width="7.19921875" style="37" customWidth="1"/>
    <col min="6411" max="6411" width="9.8984375" style="37" customWidth="1"/>
    <col min="6412" max="6412" width="8.69921875" style="37" customWidth="1"/>
    <col min="6413" max="6415" width="7.19921875" style="37" customWidth="1"/>
    <col min="6416" max="6657" width="8.69921875" style="37"/>
    <col min="6658" max="6658" width="6.8984375" style="37" customWidth="1"/>
    <col min="6659" max="6661" width="7.19921875" style="37" customWidth="1"/>
    <col min="6662" max="6662" width="7.59765625" style="37" customWidth="1"/>
    <col min="6663" max="6663" width="8.69921875" style="37" customWidth="1"/>
    <col min="6664" max="6666" width="7.19921875" style="37" customWidth="1"/>
    <col min="6667" max="6667" width="9.8984375" style="37" customWidth="1"/>
    <col min="6668" max="6668" width="8.69921875" style="37" customWidth="1"/>
    <col min="6669" max="6671" width="7.19921875" style="37" customWidth="1"/>
    <col min="6672" max="6913" width="8.69921875" style="37"/>
    <col min="6914" max="6914" width="6.8984375" style="37" customWidth="1"/>
    <col min="6915" max="6917" width="7.19921875" style="37" customWidth="1"/>
    <col min="6918" max="6918" width="7.59765625" style="37" customWidth="1"/>
    <col min="6919" max="6919" width="8.69921875" style="37" customWidth="1"/>
    <col min="6920" max="6922" width="7.19921875" style="37" customWidth="1"/>
    <col min="6923" max="6923" width="9.8984375" style="37" customWidth="1"/>
    <col min="6924" max="6924" width="8.69921875" style="37" customWidth="1"/>
    <col min="6925" max="6927" width="7.19921875" style="37" customWidth="1"/>
    <col min="6928" max="7169" width="8.69921875" style="37"/>
    <col min="7170" max="7170" width="6.8984375" style="37" customWidth="1"/>
    <col min="7171" max="7173" width="7.19921875" style="37" customWidth="1"/>
    <col min="7174" max="7174" width="7.59765625" style="37" customWidth="1"/>
    <col min="7175" max="7175" width="8.69921875" style="37" customWidth="1"/>
    <col min="7176" max="7178" width="7.19921875" style="37" customWidth="1"/>
    <col min="7179" max="7179" width="9.8984375" style="37" customWidth="1"/>
    <col min="7180" max="7180" width="8.69921875" style="37" customWidth="1"/>
    <col min="7181" max="7183" width="7.19921875" style="37" customWidth="1"/>
    <col min="7184" max="7425" width="8.69921875" style="37"/>
    <col min="7426" max="7426" width="6.8984375" style="37" customWidth="1"/>
    <col min="7427" max="7429" width="7.19921875" style="37" customWidth="1"/>
    <col min="7430" max="7430" width="7.59765625" style="37" customWidth="1"/>
    <col min="7431" max="7431" width="8.69921875" style="37" customWidth="1"/>
    <col min="7432" max="7434" width="7.19921875" style="37" customWidth="1"/>
    <col min="7435" max="7435" width="9.8984375" style="37" customWidth="1"/>
    <col min="7436" max="7436" width="8.69921875" style="37" customWidth="1"/>
    <col min="7437" max="7439" width="7.19921875" style="37" customWidth="1"/>
    <col min="7440" max="7681" width="8.69921875" style="37"/>
    <col min="7682" max="7682" width="6.8984375" style="37" customWidth="1"/>
    <col min="7683" max="7685" width="7.19921875" style="37" customWidth="1"/>
    <col min="7686" max="7686" width="7.59765625" style="37" customWidth="1"/>
    <col min="7687" max="7687" width="8.69921875" style="37" customWidth="1"/>
    <col min="7688" max="7690" width="7.19921875" style="37" customWidth="1"/>
    <col min="7691" max="7691" width="9.8984375" style="37" customWidth="1"/>
    <col min="7692" max="7692" width="8.69921875" style="37" customWidth="1"/>
    <col min="7693" max="7695" width="7.19921875" style="37" customWidth="1"/>
    <col min="7696" max="7937" width="8.69921875" style="37"/>
    <col min="7938" max="7938" width="6.8984375" style="37" customWidth="1"/>
    <col min="7939" max="7941" width="7.19921875" style="37" customWidth="1"/>
    <col min="7942" max="7942" width="7.59765625" style="37" customWidth="1"/>
    <col min="7943" max="7943" width="8.69921875" style="37" customWidth="1"/>
    <col min="7944" max="7946" width="7.19921875" style="37" customWidth="1"/>
    <col min="7947" max="7947" width="9.8984375" style="37" customWidth="1"/>
    <col min="7948" max="7948" width="8.69921875" style="37" customWidth="1"/>
    <col min="7949" max="7951" width="7.19921875" style="37" customWidth="1"/>
    <col min="7952" max="8193" width="8.69921875" style="37"/>
    <col min="8194" max="8194" width="6.8984375" style="37" customWidth="1"/>
    <col min="8195" max="8197" width="7.19921875" style="37" customWidth="1"/>
    <col min="8198" max="8198" width="7.59765625" style="37" customWidth="1"/>
    <col min="8199" max="8199" width="8.69921875" style="37" customWidth="1"/>
    <col min="8200" max="8202" width="7.19921875" style="37" customWidth="1"/>
    <col min="8203" max="8203" width="9.8984375" style="37" customWidth="1"/>
    <col min="8204" max="8204" width="8.69921875" style="37" customWidth="1"/>
    <col min="8205" max="8207" width="7.19921875" style="37" customWidth="1"/>
    <col min="8208" max="8449" width="8.69921875" style="37"/>
    <col min="8450" max="8450" width="6.8984375" style="37" customWidth="1"/>
    <col min="8451" max="8453" width="7.19921875" style="37" customWidth="1"/>
    <col min="8454" max="8454" width="7.59765625" style="37" customWidth="1"/>
    <col min="8455" max="8455" width="8.69921875" style="37" customWidth="1"/>
    <col min="8456" max="8458" width="7.19921875" style="37" customWidth="1"/>
    <col min="8459" max="8459" width="9.8984375" style="37" customWidth="1"/>
    <col min="8460" max="8460" width="8.69921875" style="37" customWidth="1"/>
    <col min="8461" max="8463" width="7.19921875" style="37" customWidth="1"/>
    <col min="8464" max="8705" width="8.69921875" style="37"/>
    <col min="8706" max="8706" width="6.8984375" style="37" customWidth="1"/>
    <col min="8707" max="8709" width="7.19921875" style="37" customWidth="1"/>
    <col min="8710" max="8710" width="7.59765625" style="37" customWidth="1"/>
    <col min="8711" max="8711" width="8.69921875" style="37" customWidth="1"/>
    <col min="8712" max="8714" width="7.19921875" style="37" customWidth="1"/>
    <col min="8715" max="8715" width="9.8984375" style="37" customWidth="1"/>
    <col min="8716" max="8716" width="8.69921875" style="37" customWidth="1"/>
    <col min="8717" max="8719" width="7.19921875" style="37" customWidth="1"/>
    <col min="8720" max="8961" width="8.69921875" style="37"/>
    <col min="8962" max="8962" width="6.8984375" style="37" customWidth="1"/>
    <col min="8963" max="8965" width="7.19921875" style="37" customWidth="1"/>
    <col min="8966" max="8966" width="7.59765625" style="37" customWidth="1"/>
    <col min="8967" max="8967" width="8.69921875" style="37" customWidth="1"/>
    <col min="8968" max="8970" width="7.19921875" style="37" customWidth="1"/>
    <col min="8971" max="8971" width="9.8984375" style="37" customWidth="1"/>
    <col min="8972" max="8972" width="8.69921875" style="37" customWidth="1"/>
    <col min="8973" max="8975" width="7.19921875" style="37" customWidth="1"/>
    <col min="8976" max="9217" width="8.69921875" style="37"/>
    <col min="9218" max="9218" width="6.8984375" style="37" customWidth="1"/>
    <col min="9219" max="9221" width="7.19921875" style="37" customWidth="1"/>
    <col min="9222" max="9222" width="7.59765625" style="37" customWidth="1"/>
    <col min="9223" max="9223" width="8.69921875" style="37" customWidth="1"/>
    <col min="9224" max="9226" width="7.19921875" style="37" customWidth="1"/>
    <col min="9227" max="9227" width="9.8984375" style="37" customWidth="1"/>
    <col min="9228" max="9228" width="8.69921875" style="37" customWidth="1"/>
    <col min="9229" max="9231" width="7.19921875" style="37" customWidth="1"/>
    <col min="9232" max="9473" width="8.69921875" style="37"/>
    <col min="9474" max="9474" width="6.8984375" style="37" customWidth="1"/>
    <col min="9475" max="9477" width="7.19921875" style="37" customWidth="1"/>
    <col min="9478" max="9478" width="7.59765625" style="37" customWidth="1"/>
    <col min="9479" max="9479" width="8.69921875" style="37" customWidth="1"/>
    <col min="9480" max="9482" width="7.19921875" style="37" customWidth="1"/>
    <col min="9483" max="9483" width="9.8984375" style="37" customWidth="1"/>
    <col min="9484" max="9484" width="8.69921875" style="37" customWidth="1"/>
    <col min="9485" max="9487" width="7.19921875" style="37" customWidth="1"/>
    <col min="9488" max="9729" width="8.69921875" style="37"/>
    <col min="9730" max="9730" width="6.8984375" style="37" customWidth="1"/>
    <col min="9731" max="9733" width="7.19921875" style="37" customWidth="1"/>
    <col min="9734" max="9734" width="7.59765625" style="37" customWidth="1"/>
    <col min="9735" max="9735" width="8.69921875" style="37" customWidth="1"/>
    <col min="9736" max="9738" width="7.19921875" style="37" customWidth="1"/>
    <col min="9739" max="9739" width="9.8984375" style="37" customWidth="1"/>
    <col min="9740" max="9740" width="8.69921875" style="37" customWidth="1"/>
    <col min="9741" max="9743" width="7.19921875" style="37" customWidth="1"/>
    <col min="9744" max="9985" width="8.69921875" style="37"/>
    <col min="9986" max="9986" width="6.8984375" style="37" customWidth="1"/>
    <col min="9987" max="9989" width="7.19921875" style="37" customWidth="1"/>
    <col min="9990" max="9990" width="7.59765625" style="37" customWidth="1"/>
    <col min="9991" max="9991" width="8.69921875" style="37" customWidth="1"/>
    <col min="9992" max="9994" width="7.19921875" style="37" customWidth="1"/>
    <col min="9995" max="9995" width="9.8984375" style="37" customWidth="1"/>
    <col min="9996" max="9996" width="8.69921875" style="37" customWidth="1"/>
    <col min="9997" max="9999" width="7.19921875" style="37" customWidth="1"/>
    <col min="10000" max="10241" width="8.69921875" style="37"/>
    <col min="10242" max="10242" width="6.8984375" style="37" customWidth="1"/>
    <col min="10243" max="10245" width="7.19921875" style="37" customWidth="1"/>
    <col min="10246" max="10246" width="7.59765625" style="37" customWidth="1"/>
    <col min="10247" max="10247" width="8.69921875" style="37" customWidth="1"/>
    <col min="10248" max="10250" width="7.19921875" style="37" customWidth="1"/>
    <col min="10251" max="10251" width="9.8984375" style="37" customWidth="1"/>
    <col min="10252" max="10252" width="8.69921875" style="37" customWidth="1"/>
    <col min="10253" max="10255" width="7.19921875" style="37" customWidth="1"/>
    <col min="10256" max="10497" width="8.69921875" style="37"/>
    <col min="10498" max="10498" width="6.8984375" style="37" customWidth="1"/>
    <col min="10499" max="10501" width="7.19921875" style="37" customWidth="1"/>
    <col min="10502" max="10502" width="7.59765625" style="37" customWidth="1"/>
    <col min="10503" max="10503" width="8.69921875" style="37" customWidth="1"/>
    <col min="10504" max="10506" width="7.19921875" style="37" customWidth="1"/>
    <col min="10507" max="10507" width="9.8984375" style="37" customWidth="1"/>
    <col min="10508" max="10508" width="8.69921875" style="37" customWidth="1"/>
    <col min="10509" max="10511" width="7.19921875" style="37" customWidth="1"/>
    <col min="10512" max="10753" width="8.69921875" style="37"/>
    <col min="10754" max="10754" width="6.8984375" style="37" customWidth="1"/>
    <col min="10755" max="10757" width="7.19921875" style="37" customWidth="1"/>
    <col min="10758" max="10758" width="7.59765625" style="37" customWidth="1"/>
    <col min="10759" max="10759" width="8.69921875" style="37" customWidth="1"/>
    <col min="10760" max="10762" width="7.19921875" style="37" customWidth="1"/>
    <col min="10763" max="10763" width="9.8984375" style="37" customWidth="1"/>
    <col min="10764" max="10764" width="8.69921875" style="37" customWidth="1"/>
    <col min="10765" max="10767" width="7.19921875" style="37" customWidth="1"/>
    <col min="10768" max="11009" width="8.69921875" style="37"/>
    <col min="11010" max="11010" width="6.8984375" style="37" customWidth="1"/>
    <col min="11011" max="11013" width="7.19921875" style="37" customWidth="1"/>
    <col min="11014" max="11014" width="7.59765625" style="37" customWidth="1"/>
    <col min="11015" max="11015" width="8.69921875" style="37" customWidth="1"/>
    <col min="11016" max="11018" width="7.19921875" style="37" customWidth="1"/>
    <col min="11019" max="11019" width="9.8984375" style="37" customWidth="1"/>
    <col min="11020" max="11020" width="8.69921875" style="37" customWidth="1"/>
    <col min="11021" max="11023" width="7.19921875" style="37" customWidth="1"/>
    <col min="11024" max="11265" width="8.69921875" style="37"/>
    <col min="11266" max="11266" width="6.8984375" style="37" customWidth="1"/>
    <col min="11267" max="11269" width="7.19921875" style="37" customWidth="1"/>
    <col min="11270" max="11270" width="7.59765625" style="37" customWidth="1"/>
    <col min="11271" max="11271" width="8.69921875" style="37" customWidth="1"/>
    <col min="11272" max="11274" width="7.19921875" style="37" customWidth="1"/>
    <col min="11275" max="11275" width="9.8984375" style="37" customWidth="1"/>
    <col min="11276" max="11276" width="8.69921875" style="37" customWidth="1"/>
    <col min="11277" max="11279" width="7.19921875" style="37" customWidth="1"/>
    <col min="11280" max="11521" width="8.69921875" style="37"/>
    <col min="11522" max="11522" width="6.8984375" style="37" customWidth="1"/>
    <col min="11523" max="11525" width="7.19921875" style="37" customWidth="1"/>
    <col min="11526" max="11526" width="7.59765625" style="37" customWidth="1"/>
    <col min="11527" max="11527" width="8.69921875" style="37" customWidth="1"/>
    <col min="11528" max="11530" width="7.19921875" style="37" customWidth="1"/>
    <col min="11531" max="11531" width="9.8984375" style="37" customWidth="1"/>
    <col min="11532" max="11532" width="8.69921875" style="37" customWidth="1"/>
    <col min="11533" max="11535" width="7.19921875" style="37" customWidth="1"/>
    <col min="11536" max="11777" width="8.69921875" style="37"/>
    <col min="11778" max="11778" width="6.8984375" style="37" customWidth="1"/>
    <col min="11779" max="11781" width="7.19921875" style="37" customWidth="1"/>
    <col min="11782" max="11782" width="7.59765625" style="37" customWidth="1"/>
    <col min="11783" max="11783" width="8.69921875" style="37" customWidth="1"/>
    <col min="11784" max="11786" width="7.19921875" style="37" customWidth="1"/>
    <col min="11787" max="11787" width="9.8984375" style="37" customWidth="1"/>
    <col min="11788" max="11788" width="8.69921875" style="37" customWidth="1"/>
    <col min="11789" max="11791" width="7.19921875" style="37" customWidth="1"/>
    <col min="11792" max="12033" width="8.69921875" style="37"/>
    <col min="12034" max="12034" width="6.8984375" style="37" customWidth="1"/>
    <col min="12035" max="12037" width="7.19921875" style="37" customWidth="1"/>
    <col min="12038" max="12038" width="7.59765625" style="37" customWidth="1"/>
    <col min="12039" max="12039" width="8.69921875" style="37" customWidth="1"/>
    <col min="12040" max="12042" width="7.19921875" style="37" customWidth="1"/>
    <col min="12043" max="12043" width="9.8984375" style="37" customWidth="1"/>
    <col min="12044" max="12044" width="8.69921875" style="37" customWidth="1"/>
    <col min="12045" max="12047" width="7.19921875" style="37" customWidth="1"/>
    <col min="12048" max="12289" width="8.69921875" style="37"/>
    <col min="12290" max="12290" width="6.8984375" style="37" customWidth="1"/>
    <col min="12291" max="12293" width="7.19921875" style="37" customWidth="1"/>
    <col min="12294" max="12294" width="7.59765625" style="37" customWidth="1"/>
    <col min="12295" max="12295" width="8.69921875" style="37" customWidth="1"/>
    <col min="12296" max="12298" width="7.19921875" style="37" customWidth="1"/>
    <col min="12299" max="12299" width="9.8984375" style="37" customWidth="1"/>
    <col min="12300" max="12300" width="8.69921875" style="37" customWidth="1"/>
    <col min="12301" max="12303" width="7.19921875" style="37" customWidth="1"/>
    <col min="12304" max="12545" width="8.69921875" style="37"/>
    <col min="12546" max="12546" width="6.8984375" style="37" customWidth="1"/>
    <col min="12547" max="12549" width="7.19921875" style="37" customWidth="1"/>
    <col min="12550" max="12550" width="7.59765625" style="37" customWidth="1"/>
    <col min="12551" max="12551" width="8.69921875" style="37" customWidth="1"/>
    <col min="12552" max="12554" width="7.19921875" style="37" customWidth="1"/>
    <col min="12555" max="12555" width="9.8984375" style="37" customWidth="1"/>
    <col min="12556" max="12556" width="8.69921875" style="37" customWidth="1"/>
    <col min="12557" max="12559" width="7.19921875" style="37" customWidth="1"/>
    <col min="12560" max="12801" width="8.69921875" style="37"/>
    <col min="12802" max="12802" width="6.8984375" style="37" customWidth="1"/>
    <col min="12803" max="12805" width="7.19921875" style="37" customWidth="1"/>
    <col min="12806" max="12806" width="7.59765625" style="37" customWidth="1"/>
    <col min="12807" max="12807" width="8.69921875" style="37" customWidth="1"/>
    <col min="12808" max="12810" width="7.19921875" style="37" customWidth="1"/>
    <col min="12811" max="12811" width="9.8984375" style="37" customWidth="1"/>
    <col min="12812" max="12812" width="8.69921875" style="37" customWidth="1"/>
    <col min="12813" max="12815" width="7.19921875" style="37" customWidth="1"/>
    <col min="12816" max="13057" width="8.69921875" style="37"/>
    <col min="13058" max="13058" width="6.8984375" style="37" customWidth="1"/>
    <col min="13059" max="13061" width="7.19921875" style="37" customWidth="1"/>
    <col min="13062" max="13062" width="7.59765625" style="37" customWidth="1"/>
    <col min="13063" max="13063" width="8.69921875" style="37" customWidth="1"/>
    <col min="13064" max="13066" width="7.19921875" style="37" customWidth="1"/>
    <col min="13067" max="13067" width="9.8984375" style="37" customWidth="1"/>
    <col min="13068" max="13068" width="8.69921875" style="37" customWidth="1"/>
    <col min="13069" max="13071" width="7.19921875" style="37" customWidth="1"/>
    <col min="13072" max="13313" width="8.69921875" style="37"/>
    <col min="13314" max="13314" width="6.8984375" style="37" customWidth="1"/>
    <col min="13315" max="13317" width="7.19921875" style="37" customWidth="1"/>
    <col min="13318" max="13318" width="7.59765625" style="37" customWidth="1"/>
    <col min="13319" max="13319" width="8.69921875" style="37" customWidth="1"/>
    <col min="13320" max="13322" width="7.19921875" style="37" customWidth="1"/>
    <col min="13323" max="13323" width="9.8984375" style="37" customWidth="1"/>
    <col min="13324" max="13324" width="8.69921875" style="37" customWidth="1"/>
    <col min="13325" max="13327" width="7.19921875" style="37" customWidth="1"/>
    <col min="13328" max="13569" width="8.69921875" style="37"/>
    <col min="13570" max="13570" width="6.8984375" style="37" customWidth="1"/>
    <col min="13571" max="13573" width="7.19921875" style="37" customWidth="1"/>
    <col min="13574" max="13574" width="7.59765625" style="37" customWidth="1"/>
    <col min="13575" max="13575" width="8.69921875" style="37" customWidth="1"/>
    <col min="13576" max="13578" width="7.19921875" style="37" customWidth="1"/>
    <col min="13579" max="13579" width="9.8984375" style="37" customWidth="1"/>
    <col min="13580" max="13580" width="8.69921875" style="37" customWidth="1"/>
    <col min="13581" max="13583" width="7.19921875" style="37" customWidth="1"/>
    <col min="13584" max="13825" width="8.69921875" style="37"/>
    <col min="13826" max="13826" width="6.8984375" style="37" customWidth="1"/>
    <col min="13827" max="13829" width="7.19921875" style="37" customWidth="1"/>
    <col min="13830" max="13830" width="7.59765625" style="37" customWidth="1"/>
    <col min="13831" max="13831" width="8.69921875" style="37" customWidth="1"/>
    <col min="13832" max="13834" width="7.19921875" style="37" customWidth="1"/>
    <col min="13835" max="13835" width="9.8984375" style="37" customWidth="1"/>
    <col min="13836" max="13836" width="8.69921875" style="37" customWidth="1"/>
    <col min="13837" max="13839" width="7.19921875" style="37" customWidth="1"/>
    <col min="13840" max="14081" width="8.69921875" style="37"/>
    <col min="14082" max="14082" width="6.8984375" style="37" customWidth="1"/>
    <col min="14083" max="14085" width="7.19921875" style="37" customWidth="1"/>
    <col min="14086" max="14086" width="7.59765625" style="37" customWidth="1"/>
    <col min="14087" max="14087" width="8.69921875" style="37" customWidth="1"/>
    <col min="14088" max="14090" width="7.19921875" style="37" customWidth="1"/>
    <col min="14091" max="14091" width="9.8984375" style="37" customWidth="1"/>
    <col min="14092" max="14092" width="8.69921875" style="37" customWidth="1"/>
    <col min="14093" max="14095" width="7.19921875" style="37" customWidth="1"/>
    <col min="14096" max="14337" width="8.69921875" style="37"/>
    <col min="14338" max="14338" width="6.8984375" style="37" customWidth="1"/>
    <col min="14339" max="14341" width="7.19921875" style="37" customWidth="1"/>
    <col min="14342" max="14342" width="7.59765625" style="37" customWidth="1"/>
    <col min="14343" max="14343" width="8.69921875" style="37" customWidth="1"/>
    <col min="14344" max="14346" width="7.19921875" style="37" customWidth="1"/>
    <col min="14347" max="14347" width="9.8984375" style="37" customWidth="1"/>
    <col min="14348" max="14348" width="8.69921875" style="37" customWidth="1"/>
    <col min="14349" max="14351" width="7.19921875" style="37" customWidth="1"/>
    <col min="14352" max="14593" width="8.69921875" style="37"/>
    <col min="14594" max="14594" width="6.8984375" style="37" customWidth="1"/>
    <col min="14595" max="14597" width="7.19921875" style="37" customWidth="1"/>
    <col min="14598" max="14598" width="7.59765625" style="37" customWidth="1"/>
    <col min="14599" max="14599" width="8.69921875" style="37" customWidth="1"/>
    <col min="14600" max="14602" width="7.19921875" style="37" customWidth="1"/>
    <col min="14603" max="14603" width="9.8984375" style="37" customWidth="1"/>
    <col min="14604" max="14604" width="8.69921875" style="37" customWidth="1"/>
    <col min="14605" max="14607" width="7.19921875" style="37" customWidth="1"/>
    <col min="14608" max="14849" width="8.69921875" style="37"/>
    <col min="14850" max="14850" width="6.8984375" style="37" customWidth="1"/>
    <col min="14851" max="14853" width="7.19921875" style="37" customWidth="1"/>
    <col min="14854" max="14854" width="7.59765625" style="37" customWidth="1"/>
    <col min="14855" max="14855" width="8.69921875" style="37" customWidth="1"/>
    <col min="14856" max="14858" width="7.19921875" style="37" customWidth="1"/>
    <col min="14859" max="14859" width="9.8984375" style="37" customWidth="1"/>
    <col min="14860" max="14860" width="8.69921875" style="37" customWidth="1"/>
    <col min="14861" max="14863" width="7.19921875" style="37" customWidth="1"/>
    <col min="14864" max="15105" width="8.69921875" style="37"/>
    <col min="15106" max="15106" width="6.8984375" style="37" customWidth="1"/>
    <col min="15107" max="15109" width="7.19921875" style="37" customWidth="1"/>
    <col min="15110" max="15110" width="7.59765625" style="37" customWidth="1"/>
    <col min="15111" max="15111" width="8.69921875" style="37" customWidth="1"/>
    <col min="15112" max="15114" width="7.19921875" style="37" customWidth="1"/>
    <col min="15115" max="15115" width="9.8984375" style="37" customWidth="1"/>
    <col min="15116" max="15116" width="8.69921875" style="37" customWidth="1"/>
    <col min="15117" max="15119" width="7.19921875" style="37" customWidth="1"/>
    <col min="15120" max="15361" width="8.69921875" style="37"/>
    <col min="15362" max="15362" width="6.8984375" style="37" customWidth="1"/>
    <col min="15363" max="15365" width="7.19921875" style="37" customWidth="1"/>
    <col min="15366" max="15366" width="7.59765625" style="37" customWidth="1"/>
    <col min="15367" max="15367" width="8.69921875" style="37" customWidth="1"/>
    <col min="15368" max="15370" width="7.19921875" style="37" customWidth="1"/>
    <col min="15371" max="15371" width="9.8984375" style="37" customWidth="1"/>
    <col min="15372" max="15372" width="8.69921875" style="37" customWidth="1"/>
    <col min="15373" max="15375" width="7.19921875" style="37" customWidth="1"/>
    <col min="15376" max="15617" width="8.69921875" style="37"/>
    <col min="15618" max="15618" width="6.8984375" style="37" customWidth="1"/>
    <col min="15619" max="15621" width="7.19921875" style="37" customWidth="1"/>
    <col min="15622" max="15622" width="7.59765625" style="37" customWidth="1"/>
    <col min="15623" max="15623" width="8.69921875" style="37" customWidth="1"/>
    <col min="15624" max="15626" width="7.19921875" style="37" customWidth="1"/>
    <col min="15627" max="15627" width="9.8984375" style="37" customWidth="1"/>
    <col min="15628" max="15628" width="8.69921875" style="37" customWidth="1"/>
    <col min="15629" max="15631" width="7.19921875" style="37" customWidth="1"/>
    <col min="15632" max="15873" width="8.69921875" style="37"/>
    <col min="15874" max="15874" width="6.8984375" style="37" customWidth="1"/>
    <col min="15875" max="15877" width="7.19921875" style="37" customWidth="1"/>
    <col min="15878" max="15878" width="7.59765625" style="37" customWidth="1"/>
    <col min="15879" max="15879" width="8.69921875" style="37" customWidth="1"/>
    <col min="15880" max="15882" width="7.19921875" style="37" customWidth="1"/>
    <col min="15883" max="15883" width="9.8984375" style="37" customWidth="1"/>
    <col min="15884" max="15884" width="8.69921875" style="37" customWidth="1"/>
    <col min="15885" max="15887" width="7.19921875" style="37" customWidth="1"/>
    <col min="15888" max="16129" width="8.69921875" style="37"/>
    <col min="16130" max="16130" width="6.8984375" style="37" customWidth="1"/>
    <col min="16131" max="16133" width="7.19921875" style="37" customWidth="1"/>
    <col min="16134" max="16134" width="7.59765625" style="37" customWidth="1"/>
    <col min="16135" max="16135" width="8.69921875" style="37" customWidth="1"/>
    <col min="16136" max="16138" width="7.19921875" style="37" customWidth="1"/>
    <col min="16139" max="16139" width="9.8984375" style="37" customWidth="1"/>
    <col min="16140" max="16140" width="8.69921875" style="37" customWidth="1"/>
    <col min="16141" max="16143" width="7.19921875" style="37" customWidth="1"/>
    <col min="16144" max="16384" width="8.69921875" style="37"/>
  </cols>
  <sheetData>
    <row r="1" spans="2:18" ht="26.25" customHeight="1" thickBot="1"/>
    <row r="2" spans="2:18">
      <c r="B2" s="34" t="s">
        <v>77</v>
      </c>
      <c r="C2" s="35" t="s">
        <v>78</v>
      </c>
      <c r="D2" s="35"/>
      <c r="E2" s="36"/>
      <c r="G2" s="38" t="s">
        <v>79</v>
      </c>
      <c r="H2" s="35" t="s">
        <v>78</v>
      </c>
      <c r="I2" s="35"/>
      <c r="J2" s="36"/>
      <c r="L2" s="38" t="s">
        <v>80</v>
      </c>
      <c r="M2" s="35" t="s">
        <v>78</v>
      </c>
      <c r="N2" s="35"/>
      <c r="O2" s="36"/>
    </row>
    <row r="3" spans="2:18" ht="24.75" customHeight="1">
      <c r="B3" s="39"/>
      <c r="C3" s="40" t="s">
        <v>81</v>
      </c>
      <c r="D3" s="40" t="s">
        <v>82</v>
      </c>
      <c r="E3" s="41" t="s">
        <v>83</v>
      </c>
      <c r="G3" s="39"/>
      <c r="H3" s="40"/>
      <c r="I3" s="40" t="s">
        <v>84</v>
      </c>
      <c r="J3" s="41" t="s">
        <v>83</v>
      </c>
      <c r="L3" s="39"/>
      <c r="M3" s="40" t="s">
        <v>84</v>
      </c>
      <c r="N3" s="40" t="s">
        <v>82</v>
      </c>
      <c r="O3" s="40" t="s">
        <v>81</v>
      </c>
    </row>
    <row r="4" spans="2:18" ht="24.75" customHeight="1">
      <c r="B4" s="42" t="s">
        <v>85</v>
      </c>
      <c r="C4" s="43">
        <v>170</v>
      </c>
      <c r="D4" s="43">
        <v>300</v>
      </c>
      <c r="E4" s="44">
        <v>200</v>
      </c>
      <c r="G4" s="42" t="s">
        <v>86</v>
      </c>
      <c r="H4" s="43"/>
      <c r="I4" s="43">
        <v>170</v>
      </c>
      <c r="J4" s="44">
        <v>200</v>
      </c>
      <c r="L4" s="42" t="s">
        <v>86</v>
      </c>
      <c r="M4" s="43">
        <v>170</v>
      </c>
      <c r="N4" s="43">
        <v>300</v>
      </c>
      <c r="O4" s="44">
        <v>200</v>
      </c>
    </row>
    <row r="5" spans="2:18" ht="24.75" customHeight="1" thickBot="1">
      <c r="B5" s="45" t="s">
        <v>87</v>
      </c>
      <c r="C5" s="46">
        <v>180</v>
      </c>
      <c r="D5" s="46">
        <v>100</v>
      </c>
      <c r="E5" s="47">
        <v>200</v>
      </c>
      <c r="G5" s="45" t="s">
        <v>85</v>
      </c>
      <c r="H5" s="46"/>
      <c r="I5" s="46">
        <v>180</v>
      </c>
      <c r="J5" s="47">
        <v>200</v>
      </c>
      <c r="L5" s="45" t="s">
        <v>87</v>
      </c>
      <c r="M5" s="46">
        <v>180</v>
      </c>
      <c r="N5" s="46">
        <v>100</v>
      </c>
      <c r="O5" s="47">
        <v>200</v>
      </c>
    </row>
    <row r="15" spans="2:18">
      <c r="O15" s="37" t="s">
        <v>81</v>
      </c>
      <c r="P15" s="37" t="s">
        <v>82</v>
      </c>
      <c r="Q15" s="37" t="s">
        <v>84</v>
      </c>
      <c r="R15" s="37" t="s">
        <v>83</v>
      </c>
    </row>
    <row r="16" spans="2:18">
      <c r="C16" s="37" t="s">
        <v>88</v>
      </c>
      <c r="N16" s="37" t="s">
        <v>86</v>
      </c>
      <c r="O16" s="37">
        <v>170</v>
      </c>
      <c r="P16" s="37">
        <v>300</v>
      </c>
      <c r="Q16" s="37">
        <v>180</v>
      </c>
      <c r="R16" s="37">
        <v>400</v>
      </c>
    </row>
    <row r="17" spans="14:18">
      <c r="N17" s="37" t="s">
        <v>85</v>
      </c>
      <c r="O17" s="37">
        <v>380</v>
      </c>
      <c r="P17" s="37">
        <v>200</v>
      </c>
      <c r="Q17" s="37">
        <v>180</v>
      </c>
      <c r="R17" s="37">
        <v>200</v>
      </c>
    </row>
    <row r="18" spans="14:18">
      <c r="N18" s="37" t="s">
        <v>87</v>
      </c>
      <c r="O18" s="37">
        <v>200</v>
      </c>
      <c r="P18" s="37">
        <v>300</v>
      </c>
      <c r="Q18" s="37">
        <v>340</v>
      </c>
      <c r="R18" s="37">
        <v>200</v>
      </c>
    </row>
  </sheetData>
  <sortState xmlns:xlrd2="http://schemas.microsoft.com/office/spreadsheetml/2017/richdata2" ref="O16:R18">
    <sortCondition ref="Q16:Q18"/>
  </sortState>
  <dataConsolidate leftLabels="1" topLabels="1">
    <dataRefs count="3">
      <dataRef ref="B3:E5" sheet="格式不一合併彙算"/>
      <dataRef ref="G3:J5" sheet="格式不一合併彙算"/>
      <dataRef ref="L3:O5" sheet="格式不一合併彙算"/>
    </dataRefs>
  </dataConsolidate>
  <phoneticPr fontId="1" type="noConversion"/>
  <printOptions gridLinesSet="0"/>
  <pageMargins left="0.75" right="0.75" top="1" bottom="1" header="0.5" footer="0.5"/>
  <pageSetup paperSize="9" orientation="portrait" horizontalDpi="300" verticalDpi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L19"/>
  <sheetViews>
    <sheetView showGridLines="0" workbookViewId="0">
      <selection activeCell="G4" sqref="G4"/>
    </sheetView>
  </sheetViews>
  <sheetFormatPr defaultColWidth="8" defaultRowHeight="16.2"/>
  <cols>
    <col min="1" max="1" width="3.3984375" style="23" bestFit="1" customWidth="1"/>
    <col min="2" max="2" width="6.8984375" style="23" customWidth="1"/>
    <col min="3" max="6" width="5.69921875" style="23" customWidth="1"/>
    <col min="7" max="7" width="8.3984375" style="23" bestFit="1" customWidth="1"/>
    <col min="8" max="9" width="5.69921875" style="23" customWidth="1"/>
    <col min="10" max="16384" width="8" style="23"/>
  </cols>
  <sheetData>
    <row r="1" spans="1:12">
      <c r="A1" s="2"/>
      <c r="B1" s="2" t="s">
        <v>43</v>
      </c>
      <c r="C1" s="3" t="s">
        <v>57</v>
      </c>
      <c r="D1" s="2"/>
      <c r="E1" s="2"/>
      <c r="F1" s="2"/>
      <c r="G1" s="4" t="s">
        <v>45</v>
      </c>
      <c r="H1" s="5">
        <v>35984</v>
      </c>
      <c r="I1" s="27"/>
    </row>
    <row r="2" spans="1:12" ht="31.65" customHeight="1" thickBot="1">
      <c r="A2" s="24" t="s">
        <v>47</v>
      </c>
      <c r="B2" s="28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 t="s">
        <v>54</v>
      </c>
      <c r="I2" s="6" t="s">
        <v>55</v>
      </c>
      <c r="K2" s="23" t="s">
        <v>58</v>
      </c>
    </row>
    <row r="3" spans="1:12" s="26" customFormat="1" ht="20.25" customHeight="1" thickBot="1">
      <c r="A3" s="6">
        <v>1</v>
      </c>
      <c r="B3" s="6" t="s">
        <v>34</v>
      </c>
      <c r="C3" s="6">
        <v>51</v>
      </c>
      <c r="D3" s="6">
        <v>53</v>
      </c>
      <c r="E3" s="8">
        <f t="shared" ref="E3:E18" si="0">SUM(C3:D3)</f>
        <v>104</v>
      </c>
      <c r="F3" s="11">
        <v>16</v>
      </c>
      <c r="G3" s="9">
        <f t="shared" ref="G3:G18" si="1">IF(ISBLANK(C3),"",E3-F3)</f>
        <v>88</v>
      </c>
      <c r="H3" s="6">
        <f t="shared" ref="H3:H19" si="2">IF(ISBLANK(C3),"",RANK(G3,$G$3:$G$18,1))</f>
        <v>14</v>
      </c>
      <c r="I3" s="25">
        <f>IF(H3="","",IF(H3=(LARGE($H$3:$H$18,2)),2,IF(H3&gt;7,1,VLOOKUP(H3,得分!$B$1:$C$8,2))))</f>
        <v>1</v>
      </c>
      <c r="K3" s="31"/>
      <c r="L3" s="26" t="e">
        <f>VLOOKUP(K3,得分!$B$1:$C$8,2)</f>
        <v>#N/A</v>
      </c>
    </row>
    <row r="4" spans="1:12" s="26" customFormat="1" ht="20.25" customHeight="1">
      <c r="A4" s="6">
        <f t="shared" ref="A4:A18" si="3">A3+1</f>
        <v>2</v>
      </c>
      <c r="B4" s="6" t="s">
        <v>35</v>
      </c>
      <c r="C4" s="6">
        <v>47</v>
      </c>
      <c r="D4" s="6">
        <v>41</v>
      </c>
      <c r="E4" s="8">
        <f t="shared" si="0"/>
        <v>88</v>
      </c>
      <c r="F4" s="11">
        <v>14.4</v>
      </c>
      <c r="G4" s="9">
        <f t="shared" si="1"/>
        <v>73.599999999999994</v>
      </c>
      <c r="H4" s="6">
        <f t="shared" si="2"/>
        <v>5</v>
      </c>
      <c r="I4" s="25">
        <f>IF(H4="","",IF(H4=(LARGE($H$3:$H$18,2)),2,IF(H4&gt;7,1,VLOOKUP(H4,得分!$B$1:$C$8,2))))</f>
        <v>5</v>
      </c>
      <c r="K4"/>
      <c r="L4" s="29"/>
    </row>
    <row r="5" spans="1:12" s="26" customFormat="1" ht="20.25" customHeight="1">
      <c r="A5" s="6">
        <f t="shared" si="3"/>
        <v>3</v>
      </c>
      <c r="B5" s="6" t="s">
        <v>17</v>
      </c>
      <c r="C5" s="6">
        <v>45</v>
      </c>
      <c r="D5" s="6">
        <v>43</v>
      </c>
      <c r="E5" s="8">
        <f t="shared" si="0"/>
        <v>88</v>
      </c>
      <c r="F5" s="11">
        <v>12.8</v>
      </c>
      <c r="G5" s="9">
        <f t="shared" si="1"/>
        <v>75.2</v>
      </c>
      <c r="H5" s="6">
        <f t="shared" si="2"/>
        <v>8</v>
      </c>
      <c r="I5" s="25">
        <f>IF(H5="","",IF(H5=(LARGE($H$3:$H$18,2)),2,IF(H5&gt;7,1,VLOOKUP(H5,得分!$B$1:$C$8,2))))</f>
        <v>1</v>
      </c>
      <c r="K5" s="55" t="s">
        <v>59</v>
      </c>
      <c r="L5" s="29"/>
    </row>
    <row r="6" spans="1:12" s="26" customFormat="1" ht="20.25" customHeight="1">
      <c r="A6" s="6">
        <f t="shared" si="3"/>
        <v>4</v>
      </c>
      <c r="B6" s="6" t="s">
        <v>36</v>
      </c>
      <c r="C6" s="6">
        <v>46</v>
      </c>
      <c r="D6" s="6">
        <v>47</v>
      </c>
      <c r="E6" s="8">
        <f t="shared" si="0"/>
        <v>93</v>
      </c>
      <c r="F6" s="11">
        <v>8.8000000000000007</v>
      </c>
      <c r="G6" s="9">
        <f t="shared" si="1"/>
        <v>84.2</v>
      </c>
      <c r="H6" s="6">
        <f t="shared" si="2"/>
        <v>12</v>
      </c>
      <c r="I6" s="25">
        <f>IF(H6="","",IF(H6=(LARGE($H$3:$H$18,2)),2,IF(H6&gt;7,1,VLOOKUP(H6,得分!$B$1:$C$8,2))))</f>
        <v>1</v>
      </c>
      <c r="L6" s="29"/>
    </row>
    <row r="7" spans="1:12" s="26" customFormat="1" ht="20.25" customHeight="1">
      <c r="A7" s="6">
        <f t="shared" si="3"/>
        <v>5</v>
      </c>
      <c r="B7" s="6" t="s">
        <v>22</v>
      </c>
      <c r="C7" s="6">
        <v>48</v>
      </c>
      <c r="D7" s="6">
        <v>47</v>
      </c>
      <c r="E7" s="8">
        <f t="shared" si="0"/>
        <v>95</v>
      </c>
      <c r="F7" s="11">
        <v>23</v>
      </c>
      <c r="G7" s="9">
        <f t="shared" si="1"/>
        <v>72</v>
      </c>
      <c r="H7" s="6">
        <f t="shared" si="2"/>
        <v>3</v>
      </c>
      <c r="I7" s="25">
        <f>IF(H7="","",IF(H7=(LARGE($H$3:$H$18,2)),2,IF(H7&gt;7,1,VLOOKUP(H7,得分!$B$1:$C$8,2))))</f>
        <v>8</v>
      </c>
      <c r="L7" s="29"/>
    </row>
    <row r="8" spans="1:12" s="26" customFormat="1" ht="20.25" customHeight="1">
      <c r="A8" s="6">
        <f t="shared" si="3"/>
        <v>6</v>
      </c>
      <c r="B8" s="6" t="s">
        <v>37</v>
      </c>
      <c r="C8" s="6">
        <v>53</v>
      </c>
      <c r="D8" s="6">
        <v>52</v>
      </c>
      <c r="E8" s="8">
        <f t="shared" si="0"/>
        <v>105</v>
      </c>
      <c r="F8" s="11">
        <v>17.2</v>
      </c>
      <c r="G8" s="9">
        <f t="shared" si="1"/>
        <v>87.8</v>
      </c>
      <c r="H8" s="6">
        <f t="shared" si="2"/>
        <v>13</v>
      </c>
      <c r="I8" s="25">
        <f>IF(H8="","",IF(H8=(LARGE($H$3:$H$18,2)),2,IF(H8&gt;7,1,VLOOKUP(H8,得分!$B$1:$C$8,2))))</f>
        <v>2</v>
      </c>
      <c r="L8" s="29"/>
    </row>
    <row r="9" spans="1:12" s="26" customFormat="1" ht="20.25" customHeight="1">
      <c r="A9" s="6">
        <f t="shared" si="3"/>
        <v>7</v>
      </c>
      <c r="B9" s="6" t="s">
        <v>38</v>
      </c>
      <c r="C9" s="6">
        <v>37</v>
      </c>
      <c r="D9" s="6">
        <v>41</v>
      </c>
      <c r="E9" s="8">
        <f t="shared" si="0"/>
        <v>78</v>
      </c>
      <c r="F9" s="11">
        <v>12.8</v>
      </c>
      <c r="G9" s="9">
        <f t="shared" si="1"/>
        <v>65.2</v>
      </c>
      <c r="H9" s="6">
        <f t="shared" si="2"/>
        <v>1</v>
      </c>
      <c r="I9" s="25">
        <f>IF(H9="","",IF(H9=(LARGE($H$3:$H$18,2)),2,IF(H9&gt;7,1,VLOOKUP(H9,得分!$B$1:$C$8,2))))</f>
        <v>12</v>
      </c>
      <c r="L9" s="29"/>
    </row>
    <row r="10" spans="1:12" s="26" customFormat="1" ht="20.25" customHeight="1">
      <c r="A10" s="6">
        <f t="shared" si="3"/>
        <v>8</v>
      </c>
      <c r="B10" s="6" t="s">
        <v>39</v>
      </c>
      <c r="C10" s="6">
        <v>48</v>
      </c>
      <c r="D10" s="6">
        <v>47</v>
      </c>
      <c r="E10" s="8">
        <f t="shared" si="0"/>
        <v>95</v>
      </c>
      <c r="F10" s="11">
        <v>20</v>
      </c>
      <c r="G10" s="9">
        <f t="shared" si="1"/>
        <v>75</v>
      </c>
      <c r="H10" s="6">
        <f t="shared" si="2"/>
        <v>7</v>
      </c>
      <c r="I10" s="25">
        <f>IF(H10="","",IF(H10=(LARGE($H$3:$H$18,2)),2,IF(H10&gt;7,1,VLOOKUP(H10,得分!$B$1:$C$8,2))))</f>
        <v>3</v>
      </c>
      <c r="L10" s="29"/>
    </row>
    <row r="11" spans="1:12" s="26" customFormat="1" ht="20.25" customHeight="1">
      <c r="A11" s="6">
        <f t="shared" si="3"/>
        <v>9</v>
      </c>
      <c r="B11" s="6" t="s">
        <v>40</v>
      </c>
      <c r="C11" s="6">
        <v>56</v>
      </c>
      <c r="D11" s="6">
        <v>53</v>
      </c>
      <c r="E11" s="8">
        <f t="shared" si="0"/>
        <v>109</v>
      </c>
      <c r="F11" s="11">
        <v>26.4</v>
      </c>
      <c r="G11" s="9">
        <f t="shared" si="1"/>
        <v>82.6</v>
      </c>
      <c r="H11" s="6">
        <f t="shared" si="2"/>
        <v>11</v>
      </c>
      <c r="I11" s="25">
        <f>IF(H11="","",IF(H11=(LARGE($H$3:$H$18,2)),2,IF(H11&gt;7,1,VLOOKUP(H11,得分!$B$1:$C$8,2))))</f>
        <v>1</v>
      </c>
      <c r="L11" s="29"/>
    </row>
    <row r="12" spans="1:12" s="26" customFormat="1" ht="20.25" customHeight="1">
      <c r="A12" s="6">
        <f t="shared" si="3"/>
        <v>10</v>
      </c>
      <c r="B12" s="6" t="s">
        <v>41</v>
      </c>
      <c r="C12" s="6">
        <v>48</v>
      </c>
      <c r="D12" s="6">
        <v>49</v>
      </c>
      <c r="E12" s="8">
        <f t="shared" si="0"/>
        <v>97</v>
      </c>
      <c r="F12" s="11">
        <v>24.6</v>
      </c>
      <c r="G12" s="9">
        <f t="shared" si="1"/>
        <v>72.400000000000006</v>
      </c>
      <c r="H12" s="6">
        <f t="shared" si="2"/>
        <v>4</v>
      </c>
      <c r="I12" s="25">
        <f>IF(H12="","",IF(H12=(LARGE($H$3:$H$18,2)),2,IF(H12&gt;7,1,VLOOKUP(H12,得分!$B$1:$C$8,2))))</f>
        <v>6</v>
      </c>
      <c r="L12" s="29"/>
    </row>
    <row r="13" spans="1:12" s="26" customFormat="1" ht="20.25" customHeight="1">
      <c r="A13" s="6">
        <f t="shared" si="3"/>
        <v>11</v>
      </c>
      <c r="B13" s="6" t="s">
        <v>28</v>
      </c>
      <c r="C13" s="6">
        <v>51</v>
      </c>
      <c r="D13" s="6">
        <v>50</v>
      </c>
      <c r="E13" s="8">
        <f t="shared" si="0"/>
        <v>101</v>
      </c>
      <c r="F13" s="11">
        <v>26.4</v>
      </c>
      <c r="G13" s="9">
        <f t="shared" si="1"/>
        <v>74.599999999999994</v>
      </c>
      <c r="H13" s="6">
        <f t="shared" si="2"/>
        <v>6</v>
      </c>
      <c r="I13" s="25">
        <f>IF(H13="","",IF(H13=(LARGE($H$3:$H$18,2)),2,IF(H13&gt;7,1,VLOOKUP(H13,得分!$B$1:$C$8,2))))</f>
        <v>4</v>
      </c>
    </row>
    <row r="14" spans="1:12" s="26" customFormat="1" ht="20.25" customHeight="1">
      <c r="A14" s="6">
        <f t="shared" si="3"/>
        <v>12</v>
      </c>
      <c r="B14" s="6" t="s">
        <v>56</v>
      </c>
      <c r="C14" s="6">
        <v>47</v>
      </c>
      <c r="D14" s="6">
        <v>50</v>
      </c>
      <c r="E14" s="8">
        <f t="shared" si="0"/>
        <v>97</v>
      </c>
      <c r="F14" s="11">
        <v>27.2</v>
      </c>
      <c r="G14" s="9">
        <f t="shared" si="1"/>
        <v>69.8</v>
      </c>
      <c r="H14" s="6">
        <f t="shared" si="2"/>
        <v>2</v>
      </c>
      <c r="I14" s="25">
        <f>IF(H14="","",IF(H14=(LARGE($H$3:$H$18,2)),2,IF(H14&gt;7,1,VLOOKUP(H14,得分!$B$1:$C$8,2))))</f>
        <v>10</v>
      </c>
    </row>
    <row r="15" spans="1:12" s="26" customFormat="1" ht="20.25" customHeight="1">
      <c r="A15" s="6">
        <f t="shared" si="3"/>
        <v>13</v>
      </c>
      <c r="B15" s="6" t="s">
        <v>29</v>
      </c>
      <c r="C15" s="6">
        <v>46</v>
      </c>
      <c r="D15" s="6">
        <v>51</v>
      </c>
      <c r="E15" s="8">
        <f t="shared" si="0"/>
        <v>97</v>
      </c>
      <c r="F15" s="11">
        <v>20</v>
      </c>
      <c r="G15" s="9">
        <f t="shared" si="1"/>
        <v>77</v>
      </c>
      <c r="H15" s="6">
        <f t="shared" si="2"/>
        <v>10</v>
      </c>
      <c r="I15" s="25">
        <f>IF(H15="","",IF(H15=(LARGE($H$3:$H$18,2)),2,IF(H15&gt;7,1,VLOOKUP(H15,得分!$B$1:$C$8,2))))</f>
        <v>1</v>
      </c>
    </row>
    <row r="16" spans="1:12" s="26" customFormat="1" ht="20.25" customHeight="1">
      <c r="A16" s="6">
        <f t="shared" si="3"/>
        <v>14</v>
      </c>
      <c r="B16" s="6" t="s">
        <v>42</v>
      </c>
      <c r="C16" s="6">
        <v>45</v>
      </c>
      <c r="D16" s="6">
        <v>46</v>
      </c>
      <c r="E16" s="8">
        <f t="shared" si="0"/>
        <v>91</v>
      </c>
      <c r="F16" s="11">
        <v>14.2</v>
      </c>
      <c r="G16" s="9">
        <f t="shared" si="1"/>
        <v>76.8</v>
      </c>
      <c r="H16" s="6">
        <f t="shared" si="2"/>
        <v>9</v>
      </c>
      <c r="I16" s="25">
        <f>IF(H16="","",IF(H16=(LARGE($H$3:$H$18,2)),2,IF(H16&gt;7,1,VLOOKUP(H16,得分!$B$1:$C$8,2))))</f>
        <v>1</v>
      </c>
    </row>
    <row r="17" spans="1:9" s="26" customFormat="1" ht="20.25" customHeight="1">
      <c r="A17" s="6">
        <f t="shared" si="3"/>
        <v>15</v>
      </c>
      <c r="B17" s="6" t="s">
        <v>31</v>
      </c>
      <c r="C17" s="6"/>
      <c r="D17" s="6"/>
      <c r="E17" s="8">
        <f t="shared" si="0"/>
        <v>0</v>
      </c>
      <c r="F17" s="11">
        <v>16.8</v>
      </c>
      <c r="G17" s="9" t="str">
        <f t="shared" si="1"/>
        <v/>
      </c>
      <c r="H17" s="6" t="str">
        <f t="shared" si="2"/>
        <v/>
      </c>
      <c r="I17" s="25">
        <v>0</v>
      </c>
    </row>
    <row r="18" spans="1:9" s="26" customFormat="1" ht="20.25" customHeight="1">
      <c r="A18" s="6">
        <f t="shared" si="3"/>
        <v>16</v>
      </c>
      <c r="B18" s="6" t="s">
        <v>32</v>
      </c>
      <c r="C18" s="6"/>
      <c r="D18" s="6"/>
      <c r="E18" s="8">
        <f t="shared" si="0"/>
        <v>0</v>
      </c>
      <c r="F18" s="11">
        <v>20</v>
      </c>
      <c r="G18" s="9" t="str">
        <f t="shared" si="1"/>
        <v/>
      </c>
      <c r="H18" s="6" t="str">
        <f t="shared" si="2"/>
        <v/>
      </c>
      <c r="I18" s="25">
        <v>0</v>
      </c>
    </row>
    <row r="19" spans="1:9">
      <c r="G19" s="30"/>
      <c r="H19" s="23" t="str">
        <f t="shared" si="2"/>
        <v/>
      </c>
    </row>
  </sheetData>
  <phoneticPr fontId="1" type="noConversion"/>
  <dataValidations xWindow="201" yWindow="544" count="2">
    <dataValidation imeMode="on" allowBlank="1" showInputMessage="1" showErrorMessage="1" sqref="B3:B12" xr:uid="{00000000-0002-0000-0100-000000000000}"/>
    <dataValidation imeMode="off" allowBlank="1" showInputMessage="1" showErrorMessage="1" sqref="C4:H18" xr:uid="{00000000-0002-0000-0100-000001000000}"/>
  </dataValidations>
  <pageMargins left="0.75" right="0.6" top="1" bottom="1" header="0.5" footer="0.5"/>
  <pageSetup paperSize="9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I18"/>
  <sheetViews>
    <sheetView showGridLines="0" topLeftCell="A3" workbookViewId="0">
      <selection activeCell="I3" sqref="I3"/>
    </sheetView>
  </sheetViews>
  <sheetFormatPr defaultColWidth="8" defaultRowHeight="16.2"/>
  <cols>
    <col min="1" max="1" width="3.3984375" style="23" bestFit="1" customWidth="1"/>
    <col min="2" max="2" width="6.8984375" style="23" customWidth="1"/>
    <col min="3" max="6" width="5.69921875" style="23" customWidth="1"/>
    <col min="7" max="7" width="6.5" style="23" bestFit="1" customWidth="1"/>
    <col min="8" max="9" width="5.69921875" style="23" customWidth="1"/>
    <col min="10" max="16384" width="8" style="23"/>
  </cols>
  <sheetData>
    <row r="1" spans="1:9">
      <c r="A1" s="2"/>
      <c r="B1" s="2" t="s">
        <v>43</v>
      </c>
      <c r="C1" s="3" t="s">
        <v>44</v>
      </c>
      <c r="D1" s="2"/>
      <c r="E1" s="2"/>
      <c r="F1" s="2"/>
      <c r="G1" s="4" t="s">
        <v>45</v>
      </c>
      <c r="H1" s="5" t="s">
        <v>46</v>
      </c>
      <c r="I1" s="27"/>
    </row>
    <row r="2" spans="1:9" ht="31.65" customHeight="1">
      <c r="A2" s="24" t="s">
        <v>47</v>
      </c>
      <c r="B2" s="28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 t="s">
        <v>54</v>
      </c>
      <c r="I2" s="6" t="s">
        <v>55</v>
      </c>
    </row>
    <row r="3" spans="1:9" s="26" customFormat="1" ht="20.25" customHeight="1">
      <c r="A3" s="6">
        <v>1</v>
      </c>
      <c r="B3" s="6" t="s">
        <v>34</v>
      </c>
      <c r="C3" s="6"/>
      <c r="D3" s="6"/>
      <c r="E3" s="8">
        <f t="shared" ref="E3:E18" si="0">SUM(C3:D3)</f>
        <v>0</v>
      </c>
      <c r="F3" s="11">
        <v>16</v>
      </c>
      <c r="G3" s="9" t="str">
        <f t="shared" ref="G3:G18" si="1">IF(ISBLANK(C3),"",E3-F3)</f>
        <v/>
      </c>
      <c r="H3" s="6" t="str">
        <f t="shared" ref="H3:H18" si="2">IF(ISBLANK(C3),"",RANK(G3,$G$3:$G$18,1))</f>
        <v/>
      </c>
      <c r="I3" s="25">
        <v>0</v>
      </c>
    </row>
    <row r="4" spans="1:9" s="26" customFormat="1" ht="20.25" customHeight="1">
      <c r="A4" s="6">
        <f t="shared" ref="A4:A18" si="3">A3+1</f>
        <v>2</v>
      </c>
      <c r="B4" s="6" t="s">
        <v>35</v>
      </c>
      <c r="C4" s="6">
        <v>44</v>
      </c>
      <c r="D4" s="6">
        <v>43</v>
      </c>
      <c r="E4" s="8">
        <f t="shared" si="0"/>
        <v>87</v>
      </c>
      <c r="F4" s="11">
        <v>14.4</v>
      </c>
      <c r="G4" s="9">
        <f t="shared" si="1"/>
        <v>72.599999999999994</v>
      </c>
      <c r="H4" s="6">
        <f t="shared" si="2"/>
        <v>2</v>
      </c>
      <c r="I4" s="25">
        <f>IF(H4="","",IF(H4=(LARGE($H$3:$H$18,2)),2,IF(H4&gt;7,1,VLOOKUP(H4,得分!$B$1:$C$8,2))))</f>
        <v>10</v>
      </c>
    </row>
    <row r="5" spans="1:9" s="26" customFormat="1" ht="20.25" customHeight="1">
      <c r="A5" s="6">
        <f t="shared" si="3"/>
        <v>3</v>
      </c>
      <c r="B5" s="6" t="s">
        <v>17</v>
      </c>
      <c r="C5" s="6">
        <v>42</v>
      </c>
      <c r="D5" s="6">
        <v>45</v>
      </c>
      <c r="E5" s="8">
        <f t="shared" si="0"/>
        <v>87</v>
      </c>
      <c r="F5" s="11">
        <v>12.8</v>
      </c>
      <c r="G5" s="9">
        <f t="shared" si="1"/>
        <v>74.2</v>
      </c>
      <c r="H5" s="6">
        <f t="shared" si="2"/>
        <v>5</v>
      </c>
      <c r="I5" s="25">
        <f>IF(H5="","",IF(H5=(LARGE($H$3:$H$18,2)),2,IF(H5&gt;7,1,VLOOKUP(H5,得分!$B$1:$C$8,2))))</f>
        <v>5</v>
      </c>
    </row>
    <row r="6" spans="1:9" s="26" customFormat="1" ht="20.25" customHeight="1">
      <c r="A6" s="6">
        <f t="shared" si="3"/>
        <v>4</v>
      </c>
      <c r="B6" s="6" t="s">
        <v>36</v>
      </c>
      <c r="C6" s="6">
        <v>44</v>
      </c>
      <c r="D6" s="6">
        <v>47</v>
      </c>
      <c r="E6" s="8">
        <f t="shared" si="0"/>
        <v>91</v>
      </c>
      <c r="F6" s="11">
        <v>8.8000000000000007</v>
      </c>
      <c r="G6" s="9">
        <f t="shared" si="1"/>
        <v>82.2</v>
      </c>
      <c r="H6" s="6">
        <f t="shared" si="2"/>
        <v>11</v>
      </c>
      <c r="I6" s="25">
        <f>IF(H6="","",IF(H6=(LARGE($H$3:$H$18,2)),2,IF(H6&gt;7,1,VLOOKUP(H6,得分!$B$1:$C$8,2))))</f>
        <v>1</v>
      </c>
    </row>
    <row r="7" spans="1:9" s="26" customFormat="1" ht="20.25" customHeight="1">
      <c r="A7" s="6">
        <f t="shared" si="3"/>
        <v>5</v>
      </c>
      <c r="B7" s="6" t="s">
        <v>22</v>
      </c>
      <c r="C7" s="6">
        <v>54</v>
      </c>
      <c r="D7" s="6">
        <v>51</v>
      </c>
      <c r="E7" s="8">
        <f t="shared" si="0"/>
        <v>105</v>
      </c>
      <c r="F7" s="11">
        <v>23</v>
      </c>
      <c r="G7" s="9">
        <f t="shared" si="1"/>
        <v>82</v>
      </c>
      <c r="H7" s="6">
        <f t="shared" si="2"/>
        <v>10</v>
      </c>
      <c r="I7" s="25">
        <f>IF(H7="","",IF(H7=(LARGE($H$3:$H$18,2)),2,IF(H7&gt;7,1,VLOOKUP(H7,得分!$B$1:$C$8,2))))</f>
        <v>2</v>
      </c>
    </row>
    <row r="8" spans="1:9" s="26" customFormat="1" ht="20.25" customHeight="1">
      <c r="A8" s="6">
        <f t="shared" si="3"/>
        <v>6</v>
      </c>
      <c r="B8" s="6" t="s">
        <v>37</v>
      </c>
      <c r="C8" s="6">
        <v>49</v>
      </c>
      <c r="D8" s="6">
        <v>45</v>
      </c>
      <c r="E8" s="8">
        <f t="shared" si="0"/>
        <v>94</v>
      </c>
      <c r="F8" s="11">
        <v>17.2</v>
      </c>
      <c r="G8" s="9">
        <f t="shared" si="1"/>
        <v>76.8</v>
      </c>
      <c r="H8" s="6">
        <f t="shared" si="2"/>
        <v>8</v>
      </c>
      <c r="I8" s="25">
        <f>IF(H8="","",IF(H8=(LARGE($H$3:$H$18,2)),2,IF(H8&gt;7,1,VLOOKUP(H8,得分!$B$1:$C$8,2))))</f>
        <v>1</v>
      </c>
    </row>
    <row r="9" spans="1:9" s="26" customFormat="1" ht="20.25" customHeight="1">
      <c r="A9" s="6">
        <f t="shared" si="3"/>
        <v>7</v>
      </c>
      <c r="B9" s="6" t="s">
        <v>38</v>
      </c>
      <c r="C9" s="6">
        <v>46</v>
      </c>
      <c r="D9" s="6">
        <v>41</v>
      </c>
      <c r="E9" s="8">
        <f t="shared" si="0"/>
        <v>87</v>
      </c>
      <c r="F9" s="11">
        <v>12.8</v>
      </c>
      <c r="G9" s="9">
        <f t="shared" si="1"/>
        <v>74.2</v>
      </c>
      <c r="H9" s="6">
        <f t="shared" si="2"/>
        <v>5</v>
      </c>
      <c r="I9" s="25">
        <f>IF(H9="","",IF(H9=(LARGE($H$3:$H$18,2)),2,IF(H9&gt;7,1,VLOOKUP(H9,得分!$B$1:$C$8,2))))</f>
        <v>5</v>
      </c>
    </row>
    <row r="10" spans="1:9" s="26" customFormat="1" ht="20.25" customHeight="1">
      <c r="A10" s="6">
        <f t="shared" si="3"/>
        <v>8</v>
      </c>
      <c r="B10" s="6" t="s">
        <v>39</v>
      </c>
      <c r="C10" s="6">
        <v>48</v>
      </c>
      <c r="D10" s="6">
        <v>46</v>
      </c>
      <c r="E10" s="8">
        <f t="shared" si="0"/>
        <v>94</v>
      </c>
      <c r="F10" s="11">
        <v>20</v>
      </c>
      <c r="G10" s="9">
        <f t="shared" si="1"/>
        <v>74</v>
      </c>
      <c r="H10" s="6">
        <f t="shared" si="2"/>
        <v>4</v>
      </c>
      <c r="I10" s="25">
        <f>IF(H10="","",IF(H10=(LARGE($H$3:$H$18,2)),2,IF(H10&gt;7,1,VLOOKUP(H10,得分!$B$1:$C$8,2))))</f>
        <v>6</v>
      </c>
    </row>
    <row r="11" spans="1:9" s="26" customFormat="1" ht="20.25" customHeight="1">
      <c r="A11" s="6">
        <f t="shared" si="3"/>
        <v>9</v>
      </c>
      <c r="B11" s="6" t="s">
        <v>40</v>
      </c>
      <c r="C11" s="6"/>
      <c r="D11" s="6"/>
      <c r="E11" s="8">
        <f t="shared" si="0"/>
        <v>0</v>
      </c>
      <c r="F11" s="11">
        <v>26.4</v>
      </c>
      <c r="G11" s="9" t="str">
        <f t="shared" si="1"/>
        <v/>
      </c>
      <c r="H11" s="6" t="str">
        <f t="shared" si="2"/>
        <v/>
      </c>
      <c r="I11" s="25">
        <v>0</v>
      </c>
    </row>
    <row r="12" spans="1:9" s="26" customFormat="1" ht="20.25" customHeight="1">
      <c r="A12" s="6">
        <f t="shared" si="3"/>
        <v>10</v>
      </c>
      <c r="B12" s="6" t="s">
        <v>41</v>
      </c>
      <c r="C12" s="6">
        <v>50</v>
      </c>
      <c r="D12" s="6">
        <v>51</v>
      </c>
      <c r="E12" s="8">
        <f t="shared" si="0"/>
        <v>101</v>
      </c>
      <c r="F12" s="11">
        <v>24.6</v>
      </c>
      <c r="G12" s="9">
        <f t="shared" si="1"/>
        <v>76.400000000000006</v>
      </c>
      <c r="H12" s="6">
        <f t="shared" si="2"/>
        <v>7</v>
      </c>
      <c r="I12" s="25">
        <f>IF(H12="","",IF(H12=(LARGE($H$3:$H$18,2)),2,IF(H12&gt;7,1,VLOOKUP(H12,得分!$B$1:$C$8,2))))</f>
        <v>3</v>
      </c>
    </row>
    <row r="13" spans="1:9" s="26" customFormat="1" ht="20.25" customHeight="1">
      <c r="A13" s="6">
        <f t="shared" si="3"/>
        <v>11</v>
      </c>
      <c r="B13" s="6" t="s">
        <v>28</v>
      </c>
      <c r="C13" s="6"/>
      <c r="D13" s="6"/>
      <c r="E13" s="8">
        <f t="shared" si="0"/>
        <v>0</v>
      </c>
      <c r="F13" s="11">
        <v>26.4</v>
      </c>
      <c r="G13" s="9" t="str">
        <f t="shared" si="1"/>
        <v/>
      </c>
      <c r="H13" s="6" t="str">
        <f t="shared" si="2"/>
        <v/>
      </c>
      <c r="I13" s="25">
        <v>0</v>
      </c>
    </row>
    <row r="14" spans="1:9" s="26" customFormat="1" ht="20.25" customHeight="1">
      <c r="A14" s="6">
        <f t="shared" si="3"/>
        <v>12</v>
      </c>
      <c r="B14" s="6" t="s">
        <v>56</v>
      </c>
      <c r="C14" s="6"/>
      <c r="D14" s="6"/>
      <c r="E14" s="8">
        <f t="shared" si="0"/>
        <v>0</v>
      </c>
      <c r="F14" s="11">
        <v>21.2</v>
      </c>
      <c r="G14" s="9" t="str">
        <f t="shared" si="1"/>
        <v/>
      </c>
      <c r="H14" s="6" t="str">
        <f t="shared" si="2"/>
        <v/>
      </c>
      <c r="I14" s="25">
        <v>0</v>
      </c>
    </row>
    <row r="15" spans="1:9" s="26" customFormat="1" ht="20.25" customHeight="1">
      <c r="A15" s="6">
        <f t="shared" si="3"/>
        <v>13</v>
      </c>
      <c r="B15" s="6" t="s">
        <v>29</v>
      </c>
      <c r="C15" s="6"/>
      <c r="D15" s="6"/>
      <c r="E15" s="8">
        <f t="shared" si="0"/>
        <v>0</v>
      </c>
      <c r="F15" s="11">
        <v>20</v>
      </c>
      <c r="G15" s="9" t="str">
        <f t="shared" si="1"/>
        <v/>
      </c>
      <c r="H15" s="6" t="str">
        <f t="shared" si="2"/>
        <v/>
      </c>
      <c r="I15" s="25">
        <v>0</v>
      </c>
    </row>
    <row r="16" spans="1:9" s="26" customFormat="1" ht="20.25" customHeight="1">
      <c r="A16" s="6">
        <f t="shared" si="3"/>
        <v>14</v>
      </c>
      <c r="B16" s="6" t="s">
        <v>42</v>
      </c>
      <c r="C16" s="6">
        <v>43</v>
      </c>
      <c r="D16" s="6">
        <v>44</v>
      </c>
      <c r="E16" s="8">
        <f t="shared" si="0"/>
        <v>87</v>
      </c>
      <c r="F16" s="11">
        <v>14.2</v>
      </c>
      <c r="G16" s="9">
        <f t="shared" si="1"/>
        <v>72.8</v>
      </c>
      <c r="H16" s="6">
        <f t="shared" si="2"/>
        <v>3</v>
      </c>
      <c r="I16" s="25">
        <f>IF(H16="","",IF(H16=(LARGE($H$3:$H$18,2)),2,IF(H16&gt;7,1,VLOOKUP(H16,得分!$B$1:$C$8,2))))</f>
        <v>8</v>
      </c>
    </row>
    <row r="17" spans="1:9" s="26" customFormat="1" ht="20.25" customHeight="1">
      <c r="A17" s="6">
        <f t="shared" si="3"/>
        <v>15</v>
      </c>
      <c r="B17" s="6" t="s">
        <v>31</v>
      </c>
      <c r="C17" s="6">
        <v>49</v>
      </c>
      <c r="D17" s="6">
        <v>46</v>
      </c>
      <c r="E17" s="8">
        <f t="shared" si="0"/>
        <v>95</v>
      </c>
      <c r="F17" s="11">
        <v>16.8</v>
      </c>
      <c r="G17" s="9">
        <f t="shared" si="1"/>
        <v>78.2</v>
      </c>
      <c r="H17" s="6">
        <f t="shared" si="2"/>
        <v>9</v>
      </c>
      <c r="I17" s="25">
        <f>IF(H17="","",IF(H17=(LARGE($H$3:$H$18,2)),2,IF(H17&gt;7,1,VLOOKUP(H17,得分!$B$1:$C$8,2))))</f>
        <v>1</v>
      </c>
    </row>
    <row r="18" spans="1:9" s="26" customFormat="1" ht="20.25" customHeight="1">
      <c r="A18" s="6">
        <f t="shared" si="3"/>
        <v>16</v>
      </c>
      <c r="B18" s="6" t="s">
        <v>32</v>
      </c>
      <c r="C18" s="6">
        <v>45</v>
      </c>
      <c r="D18" s="6">
        <v>44</v>
      </c>
      <c r="E18" s="8">
        <f t="shared" si="0"/>
        <v>89</v>
      </c>
      <c r="F18" s="11">
        <v>20</v>
      </c>
      <c r="G18" s="9">
        <f t="shared" si="1"/>
        <v>69</v>
      </c>
      <c r="H18" s="6">
        <f t="shared" si="2"/>
        <v>1</v>
      </c>
      <c r="I18" s="25">
        <f>IF(H18="","",IF(H18=(LARGE($H$3:$H$18,2)),2,IF(H18&gt;7,1,VLOOKUP(H18,得分!$B$1:$C$8,2))))</f>
        <v>12</v>
      </c>
    </row>
  </sheetData>
  <phoneticPr fontId="1" type="noConversion"/>
  <dataValidations xWindow="201" yWindow="544" count="2">
    <dataValidation imeMode="on" allowBlank="1" showInputMessage="1" showErrorMessage="1" sqref="B3:B12" xr:uid="{00000000-0002-0000-0200-000000000000}"/>
    <dataValidation imeMode="off" allowBlank="1" showInputMessage="1" showErrorMessage="1" sqref="C4:H18" xr:uid="{00000000-0002-0000-0200-000001000000}"/>
  </dataValidations>
  <pageMargins left="0.75" right="0.6" top="1" bottom="1" header="0.5" footer="0.5"/>
  <pageSetup paperSize="9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1"/>
  <dimension ref="A1:I18"/>
  <sheetViews>
    <sheetView showGridLines="0" workbookViewId="0">
      <selection activeCell="I3" sqref="I3"/>
    </sheetView>
  </sheetViews>
  <sheetFormatPr defaultColWidth="8" defaultRowHeight="16.2"/>
  <cols>
    <col min="1" max="1" width="3.69921875" style="23" bestFit="1" customWidth="1"/>
    <col min="2" max="2" width="6.8984375" style="23" customWidth="1"/>
    <col min="3" max="6" width="5.69921875" style="23" customWidth="1"/>
    <col min="7" max="7" width="6.5" style="23" bestFit="1" customWidth="1"/>
    <col min="8" max="9" width="5.69921875" style="23" customWidth="1"/>
    <col min="10" max="16384" width="8" style="23"/>
  </cols>
  <sheetData>
    <row r="1" spans="1:9">
      <c r="A1" s="2"/>
      <c r="B1" s="2" t="s">
        <v>0</v>
      </c>
      <c r="C1" s="3" t="s">
        <v>33</v>
      </c>
      <c r="D1" s="2"/>
      <c r="E1" s="2"/>
      <c r="F1" s="2"/>
      <c r="G1" s="4" t="s">
        <v>1</v>
      </c>
      <c r="H1" s="5">
        <v>36047</v>
      </c>
      <c r="I1" s="27"/>
    </row>
    <row r="2" spans="1:9" ht="31.65" customHeight="1">
      <c r="A2" s="24" t="s">
        <v>2</v>
      </c>
      <c r="B2" s="28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</row>
    <row r="3" spans="1:9" s="26" customFormat="1" ht="20.25" customHeight="1">
      <c r="A3" s="6">
        <v>1</v>
      </c>
      <c r="B3" s="6" t="s">
        <v>34</v>
      </c>
      <c r="C3" s="6"/>
      <c r="D3" s="6"/>
      <c r="E3" s="8">
        <f t="shared" ref="E3:E18" si="0">SUM(C3:D3)</f>
        <v>0</v>
      </c>
      <c r="F3" s="11">
        <v>16</v>
      </c>
      <c r="G3" s="9" t="str">
        <f t="shared" ref="G3:G18" si="1">IF(ISBLANK(C3),"",E3-F3)</f>
        <v/>
      </c>
      <c r="H3" s="6" t="str">
        <f t="shared" ref="H3:H18" si="2">IF(ISBLANK(C3),"",RANK(G3,$G$3:$G$18,1))</f>
        <v/>
      </c>
      <c r="I3" s="25">
        <v>0</v>
      </c>
    </row>
    <row r="4" spans="1:9" s="26" customFormat="1" ht="20.25" customHeight="1">
      <c r="A4" s="6">
        <f t="shared" ref="A4:A18" si="3">A3+1</f>
        <v>2</v>
      </c>
      <c r="B4" s="6" t="s">
        <v>35</v>
      </c>
      <c r="C4" s="6">
        <v>48</v>
      </c>
      <c r="D4" s="6">
        <v>40</v>
      </c>
      <c r="E4" s="8">
        <f t="shared" si="0"/>
        <v>88</v>
      </c>
      <c r="F4" s="11">
        <v>13.4</v>
      </c>
      <c r="G4" s="9">
        <f t="shared" si="1"/>
        <v>74.599999999999994</v>
      </c>
      <c r="H4" s="6">
        <f t="shared" si="2"/>
        <v>5</v>
      </c>
      <c r="I4" s="25">
        <f>IF(H4="","",IF(H4=(LARGE($H$3:$H$18,2)),2,IF(H4&gt;7,1,VLOOKUP(H4,得分!$B$1:$C$8,2))))</f>
        <v>5</v>
      </c>
    </row>
    <row r="5" spans="1:9" s="26" customFormat="1" ht="20.25" customHeight="1">
      <c r="A5" s="6">
        <f t="shared" si="3"/>
        <v>3</v>
      </c>
      <c r="B5" s="6" t="s">
        <v>17</v>
      </c>
      <c r="C5" s="6">
        <v>41</v>
      </c>
      <c r="D5" s="6">
        <v>42</v>
      </c>
      <c r="E5" s="8">
        <f t="shared" si="0"/>
        <v>83</v>
      </c>
      <c r="F5" s="11">
        <v>12.8</v>
      </c>
      <c r="G5" s="9">
        <f t="shared" si="1"/>
        <v>70.2</v>
      </c>
      <c r="H5" s="6">
        <f t="shared" si="2"/>
        <v>1</v>
      </c>
      <c r="I5" s="25">
        <f>IF(H5="","",IF(H5=(LARGE($H$3:$H$18,2)),2,IF(H5&gt;7,1,VLOOKUP(H5,得分!$B$1:$C$8,2))))</f>
        <v>12</v>
      </c>
    </row>
    <row r="6" spans="1:9" s="26" customFormat="1" ht="20.25" customHeight="1">
      <c r="A6" s="6">
        <f t="shared" si="3"/>
        <v>4</v>
      </c>
      <c r="B6" s="6" t="s">
        <v>36</v>
      </c>
      <c r="C6" s="6">
        <v>41</v>
      </c>
      <c r="D6" s="6">
        <v>46</v>
      </c>
      <c r="E6" s="8">
        <f t="shared" si="0"/>
        <v>87</v>
      </c>
      <c r="F6" s="11">
        <v>8.8000000000000007</v>
      </c>
      <c r="G6" s="9">
        <f t="shared" si="1"/>
        <v>78.2</v>
      </c>
      <c r="H6" s="6">
        <f t="shared" si="2"/>
        <v>7</v>
      </c>
      <c r="I6" s="25">
        <f>IF(H6="","",IF(H6=(LARGE($H$3:$H$18,2)),2,IF(H6&gt;7,1,VLOOKUP(H6,得分!$B$1:$C$8,2))))</f>
        <v>3</v>
      </c>
    </row>
    <row r="7" spans="1:9" s="26" customFormat="1" ht="20.25" customHeight="1">
      <c r="A7" s="6">
        <f t="shared" si="3"/>
        <v>5</v>
      </c>
      <c r="B7" s="6" t="s">
        <v>22</v>
      </c>
      <c r="C7" s="6">
        <v>49</v>
      </c>
      <c r="D7" s="6">
        <v>53</v>
      </c>
      <c r="E7" s="8">
        <f t="shared" si="0"/>
        <v>102</v>
      </c>
      <c r="F7" s="11">
        <v>23</v>
      </c>
      <c r="G7" s="9">
        <f t="shared" si="1"/>
        <v>79</v>
      </c>
      <c r="H7" s="6">
        <f t="shared" si="2"/>
        <v>8</v>
      </c>
      <c r="I7" s="25">
        <f>IF(H7="","",IF(H7=(LARGE($H$3:$H$18,2)),2,IF(H7&gt;7,1,VLOOKUP(H7,得分!$B$1:$C$8,2))))</f>
        <v>1</v>
      </c>
    </row>
    <row r="8" spans="1:9" s="26" customFormat="1" ht="20.25" customHeight="1">
      <c r="A8" s="6">
        <f t="shared" si="3"/>
        <v>6</v>
      </c>
      <c r="B8" s="6" t="s">
        <v>37</v>
      </c>
      <c r="C8" s="6">
        <v>56</v>
      </c>
      <c r="D8" s="6">
        <v>52</v>
      </c>
      <c r="E8" s="8">
        <f t="shared" si="0"/>
        <v>108</v>
      </c>
      <c r="F8" s="11">
        <v>17.2</v>
      </c>
      <c r="G8" s="9">
        <f t="shared" si="1"/>
        <v>90.8</v>
      </c>
      <c r="H8" s="6">
        <f t="shared" si="2"/>
        <v>12</v>
      </c>
      <c r="I8" s="25">
        <f>IF(H8="","",IF(H8=(LARGE($H$3:$H$18,2)),2,IF(H8&gt;7,1,VLOOKUP(H8,得分!$B$1:$C$8,2))))</f>
        <v>1</v>
      </c>
    </row>
    <row r="9" spans="1:9" s="26" customFormat="1" ht="20.25" customHeight="1">
      <c r="A9" s="6">
        <f t="shared" si="3"/>
        <v>7</v>
      </c>
      <c r="B9" s="6" t="s">
        <v>38</v>
      </c>
      <c r="C9" s="6">
        <v>49</v>
      </c>
      <c r="D9" s="6">
        <v>42</v>
      </c>
      <c r="E9" s="8">
        <f t="shared" si="0"/>
        <v>91</v>
      </c>
      <c r="F9" s="11">
        <v>8.8000000000000007</v>
      </c>
      <c r="G9" s="9">
        <f t="shared" si="1"/>
        <v>82.2</v>
      </c>
      <c r="H9" s="6">
        <f t="shared" si="2"/>
        <v>9</v>
      </c>
      <c r="I9" s="25">
        <f>IF(H9="","",IF(H9=(LARGE($H$3:$H$18,2)),2,IF(H9&gt;7,1,VLOOKUP(H9,得分!$B$1:$C$8,2))))</f>
        <v>1</v>
      </c>
    </row>
    <row r="10" spans="1:9" s="26" customFormat="1" ht="20.25" customHeight="1">
      <c r="A10" s="6">
        <f t="shared" si="3"/>
        <v>8</v>
      </c>
      <c r="B10" s="6" t="s">
        <v>39</v>
      </c>
      <c r="C10" s="6">
        <v>44</v>
      </c>
      <c r="D10" s="6">
        <v>48</v>
      </c>
      <c r="E10" s="8">
        <f t="shared" si="0"/>
        <v>92</v>
      </c>
      <c r="F10" s="11">
        <v>20</v>
      </c>
      <c r="G10" s="9">
        <f t="shared" si="1"/>
        <v>72</v>
      </c>
      <c r="H10" s="6">
        <f t="shared" si="2"/>
        <v>2</v>
      </c>
      <c r="I10" s="25">
        <f>IF(H10="","",IF(H10=(LARGE($H$3:$H$18,2)),2,IF(H10&gt;7,1,VLOOKUP(H10,得分!$B$1:$C$8,2))))</f>
        <v>10</v>
      </c>
    </row>
    <row r="11" spans="1:9" s="26" customFormat="1" ht="20.25" customHeight="1">
      <c r="A11" s="6">
        <f t="shared" si="3"/>
        <v>9</v>
      </c>
      <c r="B11" s="6" t="s">
        <v>40</v>
      </c>
      <c r="C11" s="6"/>
      <c r="D11" s="6"/>
      <c r="E11" s="8">
        <f t="shared" si="0"/>
        <v>0</v>
      </c>
      <c r="F11" s="11">
        <v>26.4</v>
      </c>
      <c r="G11" s="9" t="str">
        <f t="shared" si="1"/>
        <v/>
      </c>
      <c r="H11" s="6" t="str">
        <f t="shared" si="2"/>
        <v/>
      </c>
      <c r="I11" s="25">
        <v>0</v>
      </c>
    </row>
    <row r="12" spans="1:9" s="26" customFormat="1" ht="20.25" customHeight="1">
      <c r="A12" s="6">
        <f t="shared" si="3"/>
        <v>10</v>
      </c>
      <c r="B12" s="6" t="s">
        <v>41</v>
      </c>
      <c r="C12" s="6">
        <v>50</v>
      </c>
      <c r="D12" s="6">
        <v>49</v>
      </c>
      <c r="E12" s="8">
        <f t="shared" si="0"/>
        <v>99</v>
      </c>
      <c r="F12" s="11">
        <v>24.6</v>
      </c>
      <c r="G12" s="9">
        <f t="shared" si="1"/>
        <v>74.400000000000006</v>
      </c>
      <c r="H12" s="6">
        <f t="shared" si="2"/>
        <v>4</v>
      </c>
      <c r="I12" s="25">
        <f>IF(H12="","",IF(H12=(LARGE($H$3:$H$18,2)),2,IF(H12&gt;7,1,VLOOKUP(H12,得分!$B$1:$C$8,2))))</f>
        <v>6</v>
      </c>
    </row>
    <row r="13" spans="1:9" s="26" customFormat="1" ht="20.25" customHeight="1">
      <c r="A13" s="6">
        <f t="shared" si="3"/>
        <v>11</v>
      </c>
      <c r="B13" s="6" t="s">
        <v>28</v>
      </c>
      <c r="C13" s="6">
        <v>47</v>
      </c>
      <c r="D13" s="6">
        <v>56</v>
      </c>
      <c r="E13" s="8">
        <f t="shared" si="0"/>
        <v>103</v>
      </c>
      <c r="F13" s="11">
        <v>26.4</v>
      </c>
      <c r="G13" s="9">
        <f t="shared" si="1"/>
        <v>76.599999999999994</v>
      </c>
      <c r="H13" s="6">
        <f t="shared" si="2"/>
        <v>6</v>
      </c>
      <c r="I13" s="25">
        <f>IF(H13="","",IF(H13=(LARGE($H$3:$H$18,2)),2,IF(H13&gt;7,1,VLOOKUP(H13,得分!$B$1:$C$8,2))))</f>
        <v>4</v>
      </c>
    </row>
    <row r="14" spans="1:9" s="26" customFormat="1" ht="20.25" customHeight="1">
      <c r="A14" s="6">
        <f t="shared" si="3"/>
        <v>12</v>
      </c>
      <c r="B14" s="6" t="s">
        <v>11</v>
      </c>
      <c r="C14" s="6">
        <v>43</v>
      </c>
      <c r="D14" s="6">
        <v>57</v>
      </c>
      <c r="E14" s="8">
        <f t="shared" si="0"/>
        <v>100</v>
      </c>
      <c r="F14" s="11">
        <v>27.2</v>
      </c>
      <c r="G14" s="9">
        <f t="shared" si="1"/>
        <v>72.8</v>
      </c>
      <c r="H14" s="6">
        <f t="shared" si="2"/>
        <v>3</v>
      </c>
      <c r="I14" s="25">
        <f>IF(H14="","",IF(H14=(LARGE($H$3:$H$18,2)),2,IF(H14&gt;7,1,VLOOKUP(H14,得分!$B$1:$C$8,2))))</f>
        <v>8</v>
      </c>
    </row>
    <row r="15" spans="1:9" s="26" customFormat="1" ht="20.25" customHeight="1">
      <c r="A15" s="6">
        <f t="shared" si="3"/>
        <v>13</v>
      </c>
      <c r="B15" s="6" t="s">
        <v>29</v>
      </c>
      <c r="C15" s="6">
        <v>58</v>
      </c>
      <c r="D15" s="6">
        <v>50</v>
      </c>
      <c r="E15" s="8">
        <f t="shared" si="0"/>
        <v>108</v>
      </c>
      <c r="F15" s="11">
        <v>20</v>
      </c>
      <c r="G15" s="9">
        <f t="shared" si="1"/>
        <v>88</v>
      </c>
      <c r="H15" s="6">
        <f t="shared" si="2"/>
        <v>11</v>
      </c>
      <c r="I15" s="25">
        <f>IF(H15="","",IF(H15=(LARGE($H$3:$H$18,2)),2,IF(H15&gt;7,1,VLOOKUP(H15,得分!$B$1:$C$8,2))))</f>
        <v>2</v>
      </c>
    </row>
    <row r="16" spans="1:9" s="26" customFormat="1" ht="20.25" customHeight="1">
      <c r="A16" s="6">
        <f t="shared" si="3"/>
        <v>14</v>
      </c>
      <c r="B16" s="6" t="s">
        <v>42</v>
      </c>
      <c r="C16" s="6">
        <v>42</v>
      </c>
      <c r="D16" s="6">
        <v>55</v>
      </c>
      <c r="E16" s="8">
        <f t="shared" si="0"/>
        <v>97</v>
      </c>
      <c r="F16" s="11">
        <v>14.2</v>
      </c>
      <c r="G16" s="9">
        <f t="shared" si="1"/>
        <v>82.8</v>
      </c>
      <c r="H16" s="6">
        <f t="shared" si="2"/>
        <v>10</v>
      </c>
      <c r="I16" s="25">
        <f>IF(H16="","",IF(H16=(LARGE($H$3:$H$18,2)),2,IF(H16&gt;7,1,VLOOKUP(H16,得分!$B$1:$C$8,2))))</f>
        <v>1</v>
      </c>
    </row>
    <row r="17" spans="1:9" s="26" customFormat="1" ht="20.25" customHeight="1">
      <c r="A17" s="6">
        <f t="shared" si="3"/>
        <v>15</v>
      </c>
      <c r="B17" s="6" t="s">
        <v>31</v>
      </c>
      <c r="C17" s="6"/>
      <c r="D17" s="6"/>
      <c r="E17" s="8">
        <f t="shared" si="0"/>
        <v>0</v>
      </c>
      <c r="F17" s="11">
        <v>16.8</v>
      </c>
      <c r="G17" s="9" t="str">
        <f t="shared" si="1"/>
        <v/>
      </c>
      <c r="H17" s="6" t="str">
        <f t="shared" si="2"/>
        <v/>
      </c>
      <c r="I17" s="25">
        <v>0</v>
      </c>
    </row>
    <row r="18" spans="1:9" s="26" customFormat="1" ht="20.25" customHeight="1">
      <c r="A18" s="6">
        <f t="shared" si="3"/>
        <v>16</v>
      </c>
      <c r="B18" s="6" t="s">
        <v>32</v>
      </c>
      <c r="C18" s="6"/>
      <c r="D18" s="6"/>
      <c r="E18" s="8">
        <f t="shared" si="0"/>
        <v>0</v>
      </c>
      <c r="F18" s="11">
        <v>15</v>
      </c>
      <c r="G18" s="9" t="str">
        <f t="shared" si="1"/>
        <v/>
      </c>
      <c r="H18" s="6" t="str">
        <f t="shared" si="2"/>
        <v/>
      </c>
      <c r="I18" s="25">
        <v>0</v>
      </c>
    </row>
  </sheetData>
  <phoneticPr fontId="1" type="noConversion"/>
  <dataValidations xWindow="201" yWindow="544" count="2">
    <dataValidation imeMode="on" allowBlank="1" showInputMessage="1" showErrorMessage="1" sqref="B3:B12" xr:uid="{00000000-0002-0000-0300-000000000000}"/>
    <dataValidation imeMode="off" allowBlank="1" showInputMessage="1" showErrorMessage="1" sqref="C4:H18" xr:uid="{00000000-0002-0000-0300-000001000000}"/>
  </dataValidations>
  <pageMargins left="0.75" right="0.6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C17"/>
  <sheetViews>
    <sheetView showGridLines="0" workbookViewId="0">
      <selection activeCell="C2" sqref="C2:C17"/>
    </sheetView>
  </sheetViews>
  <sheetFormatPr defaultRowHeight="16.2"/>
  <cols>
    <col min="11" max="11" width="8.19921875" customWidth="1"/>
  </cols>
  <sheetData>
    <row r="1" spans="1:3">
      <c r="A1" s="19" t="s">
        <v>2</v>
      </c>
      <c r="B1" s="21" t="s">
        <v>3</v>
      </c>
      <c r="C1" s="20" t="s">
        <v>13</v>
      </c>
    </row>
    <row r="2" spans="1:3">
      <c r="A2" s="13">
        <v>1</v>
      </c>
      <c r="B2" s="6" t="s">
        <v>19</v>
      </c>
      <c r="C2" s="14">
        <f>SUM(七月:九月!I3)</f>
        <v>1</v>
      </c>
    </row>
    <row r="3" spans="1:3">
      <c r="A3" s="13">
        <v>2</v>
      </c>
      <c r="B3" s="6" t="s">
        <v>18</v>
      </c>
      <c r="C3" s="14">
        <f>SUM(七月:九月!I4)</f>
        <v>20</v>
      </c>
    </row>
    <row r="4" spans="1:3">
      <c r="A4" s="13">
        <v>3</v>
      </c>
      <c r="B4" s="6" t="s">
        <v>17</v>
      </c>
      <c r="C4" s="14">
        <f>SUM(七月:九月!I5)</f>
        <v>18</v>
      </c>
    </row>
    <row r="5" spans="1:3">
      <c r="A5" s="13">
        <v>4</v>
      </c>
      <c r="B5" s="6" t="s">
        <v>20</v>
      </c>
      <c r="C5" s="14">
        <f>SUM(七月:九月!I6)</f>
        <v>5</v>
      </c>
    </row>
    <row r="6" spans="1:3">
      <c r="A6" s="13">
        <v>5</v>
      </c>
      <c r="B6" s="6" t="s">
        <v>21</v>
      </c>
      <c r="C6" s="14">
        <f>SUM(七月:九月!I7)</f>
        <v>11</v>
      </c>
    </row>
    <row r="7" spans="1:3">
      <c r="A7" s="13">
        <v>6</v>
      </c>
      <c r="B7" s="6" t="s">
        <v>23</v>
      </c>
      <c r="C7" s="14">
        <f>SUM(七月:九月!I8)</f>
        <v>4</v>
      </c>
    </row>
    <row r="8" spans="1:3">
      <c r="A8" s="13">
        <v>7</v>
      </c>
      <c r="B8" s="6" t="s">
        <v>24</v>
      </c>
      <c r="C8" s="14">
        <f>SUM(七月:九月!I9)</f>
        <v>18</v>
      </c>
    </row>
    <row r="9" spans="1:3">
      <c r="A9" s="13">
        <v>8</v>
      </c>
      <c r="B9" s="6" t="s">
        <v>25</v>
      </c>
      <c r="C9" s="14">
        <f>SUM(七月:九月!I10)</f>
        <v>19</v>
      </c>
    </row>
    <row r="10" spans="1:3">
      <c r="A10" s="13">
        <v>9</v>
      </c>
      <c r="B10" s="6" t="s">
        <v>26</v>
      </c>
      <c r="C10" s="14">
        <f>SUM(七月:九月!I11)</f>
        <v>1</v>
      </c>
    </row>
    <row r="11" spans="1:3">
      <c r="A11" s="13">
        <v>10</v>
      </c>
      <c r="B11" s="6" t="s">
        <v>27</v>
      </c>
      <c r="C11" s="14">
        <f>SUM(七月:九月!I12)</f>
        <v>15</v>
      </c>
    </row>
    <row r="12" spans="1:3">
      <c r="A12" s="13">
        <v>11</v>
      </c>
      <c r="B12" s="6" t="s">
        <v>28</v>
      </c>
      <c r="C12" s="14">
        <f>SUM(七月:九月!I13)</f>
        <v>8</v>
      </c>
    </row>
    <row r="13" spans="1:3">
      <c r="A13" s="13">
        <v>12</v>
      </c>
      <c r="B13" s="6" t="s">
        <v>12</v>
      </c>
      <c r="C13" s="14">
        <f>SUM(七月:九月!I14)</f>
        <v>18</v>
      </c>
    </row>
    <row r="14" spans="1:3">
      <c r="A14" s="13">
        <v>13</v>
      </c>
      <c r="B14" s="6" t="s">
        <v>29</v>
      </c>
      <c r="C14" s="14">
        <f>SUM(七月:九月!I15)</f>
        <v>3</v>
      </c>
    </row>
    <row r="15" spans="1:3">
      <c r="A15" s="13">
        <v>14</v>
      </c>
      <c r="B15" s="6" t="s">
        <v>30</v>
      </c>
      <c r="C15" s="14">
        <f>SUM(七月:九月!I16)</f>
        <v>10</v>
      </c>
    </row>
    <row r="16" spans="1:3">
      <c r="A16" s="13">
        <v>15</v>
      </c>
      <c r="B16" s="6" t="s">
        <v>31</v>
      </c>
      <c r="C16" s="14">
        <f>SUM(七月:九月!I17)</f>
        <v>1</v>
      </c>
    </row>
    <row r="17" spans="1:3">
      <c r="A17" s="13">
        <v>16</v>
      </c>
      <c r="B17" s="6" t="s">
        <v>32</v>
      </c>
      <c r="C17" s="14">
        <f>SUM(七月:九月!I18)</f>
        <v>12</v>
      </c>
    </row>
  </sheetData>
  <dataConsolidate/>
  <phoneticPr fontId="1" type="noConversion"/>
  <dataValidations count="1">
    <dataValidation imeMode="on" allowBlank="1" showInputMessage="1" showErrorMessage="1" sqref="B2:B11" xr:uid="{00000000-0002-0000-0400-000000000000}"/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C17"/>
  <sheetViews>
    <sheetView showGridLines="0" workbookViewId="0">
      <selection activeCell="C2" sqref="C2"/>
    </sheetView>
  </sheetViews>
  <sheetFormatPr defaultRowHeight="16.2"/>
  <cols>
    <col min="11" max="11" width="8.19921875" customWidth="1"/>
  </cols>
  <sheetData>
    <row r="1" spans="1:3">
      <c r="A1" s="19" t="s">
        <v>2</v>
      </c>
      <c r="B1" s="18" t="s">
        <v>3</v>
      </c>
      <c r="C1" s="20" t="s">
        <v>16</v>
      </c>
    </row>
    <row r="2" spans="1:3">
      <c r="A2" s="13">
        <v>1</v>
      </c>
      <c r="B2" s="6" t="s">
        <v>19</v>
      </c>
      <c r="C2" s="14"/>
    </row>
    <row r="3" spans="1:3">
      <c r="A3" s="13">
        <v>2</v>
      </c>
      <c r="B3" s="6" t="s">
        <v>18</v>
      </c>
      <c r="C3" s="14"/>
    </row>
    <row r="4" spans="1:3">
      <c r="A4" s="13">
        <v>3</v>
      </c>
      <c r="B4" s="6" t="s">
        <v>17</v>
      </c>
      <c r="C4" s="14"/>
    </row>
    <row r="5" spans="1:3">
      <c r="A5" s="13">
        <v>4</v>
      </c>
      <c r="B5" s="6" t="s">
        <v>20</v>
      </c>
      <c r="C5" s="14"/>
    </row>
    <row r="6" spans="1:3">
      <c r="A6" s="13">
        <v>5</v>
      </c>
      <c r="B6" s="6" t="s">
        <v>21</v>
      </c>
      <c r="C6" s="14"/>
    </row>
    <row r="7" spans="1:3">
      <c r="A7" s="13">
        <v>6</v>
      </c>
      <c r="B7" s="6" t="s">
        <v>23</v>
      </c>
      <c r="C7" s="14"/>
    </row>
    <row r="8" spans="1:3">
      <c r="A8" s="13">
        <v>7</v>
      </c>
      <c r="B8" s="6" t="s">
        <v>24</v>
      </c>
      <c r="C8" s="14"/>
    </row>
    <row r="9" spans="1:3">
      <c r="A9" s="13">
        <v>8</v>
      </c>
      <c r="B9" s="6" t="s">
        <v>25</v>
      </c>
      <c r="C9" s="14"/>
    </row>
    <row r="10" spans="1:3">
      <c r="A10" s="13">
        <v>9</v>
      </c>
      <c r="B10" s="6" t="s">
        <v>26</v>
      </c>
      <c r="C10" s="14"/>
    </row>
    <row r="11" spans="1:3">
      <c r="A11" s="13">
        <v>10</v>
      </c>
      <c r="B11" s="6" t="s">
        <v>27</v>
      </c>
      <c r="C11" s="14"/>
    </row>
    <row r="12" spans="1:3">
      <c r="A12" s="13">
        <v>11</v>
      </c>
      <c r="B12" s="6" t="s">
        <v>28</v>
      </c>
      <c r="C12" s="14"/>
    </row>
    <row r="13" spans="1:3">
      <c r="A13" s="13">
        <v>12</v>
      </c>
      <c r="B13" s="6" t="s">
        <v>12</v>
      </c>
      <c r="C13" s="14"/>
    </row>
    <row r="14" spans="1:3">
      <c r="A14" s="13">
        <v>13</v>
      </c>
      <c r="B14" s="6" t="s">
        <v>29</v>
      </c>
      <c r="C14" s="14"/>
    </row>
    <row r="15" spans="1:3">
      <c r="A15" s="13">
        <v>14</v>
      </c>
      <c r="B15" s="6" t="s">
        <v>30</v>
      </c>
      <c r="C15" s="14"/>
    </row>
    <row r="16" spans="1:3">
      <c r="A16" s="13">
        <v>15</v>
      </c>
      <c r="B16" s="6" t="s">
        <v>31</v>
      </c>
      <c r="C16" s="14"/>
    </row>
    <row r="17" spans="1:3">
      <c r="A17" s="13">
        <v>16</v>
      </c>
      <c r="B17" s="6" t="s">
        <v>32</v>
      </c>
      <c r="C17" s="14"/>
    </row>
  </sheetData>
  <dataConsolidate/>
  <phoneticPr fontId="1" type="noConversion"/>
  <dataValidations count="1">
    <dataValidation imeMode="on" allowBlank="1" showInputMessage="1" showErrorMessage="1" sqref="B2:B11" xr:uid="{00000000-0002-0000-0500-000000000000}"/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2"/>
  <dimension ref="A1:C17"/>
  <sheetViews>
    <sheetView showGridLines="0" zoomScale="90" zoomScaleNormal="90" workbookViewId="0">
      <selection activeCell="G18" sqref="G18"/>
    </sheetView>
  </sheetViews>
  <sheetFormatPr defaultRowHeight="16.2"/>
  <cols>
    <col min="11" max="11" width="8.19921875" customWidth="1"/>
  </cols>
  <sheetData>
    <row r="1" spans="1:3">
      <c r="A1" s="12" t="s">
        <v>2</v>
      </c>
      <c r="B1" s="18" t="s">
        <v>3</v>
      </c>
      <c r="C1" s="15" t="s">
        <v>16</v>
      </c>
    </row>
    <row r="2" spans="1:3">
      <c r="A2" s="13">
        <v>1</v>
      </c>
      <c r="B2" s="6" t="s">
        <v>19</v>
      </c>
      <c r="C2" s="14">
        <v>1</v>
      </c>
    </row>
    <row r="3" spans="1:3">
      <c r="A3" s="13">
        <v>2</v>
      </c>
      <c r="B3" s="6" t="s">
        <v>18</v>
      </c>
      <c r="C3" s="14">
        <v>20</v>
      </c>
    </row>
    <row r="4" spans="1:3">
      <c r="A4" s="13">
        <v>3</v>
      </c>
      <c r="B4" s="6" t="s">
        <v>17</v>
      </c>
      <c r="C4" s="14">
        <v>18</v>
      </c>
    </row>
    <row r="5" spans="1:3">
      <c r="A5" s="13">
        <v>4</v>
      </c>
      <c r="B5" s="6" t="s">
        <v>20</v>
      </c>
      <c r="C5" s="14">
        <v>5</v>
      </c>
    </row>
    <row r="6" spans="1:3">
      <c r="A6" s="13">
        <v>5</v>
      </c>
      <c r="B6" s="6" t="s">
        <v>21</v>
      </c>
      <c r="C6" s="14">
        <v>11</v>
      </c>
    </row>
    <row r="7" spans="1:3">
      <c r="A7" s="13">
        <v>6</v>
      </c>
      <c r="B7" s="6" t="s">
        <v>23</v>
      </c>
      <c r="C7" s="14">
        <v>4</v>
      </c>
    </row>
    <row r="8" spans="1:3">
      <c r="A8" s="13">
        <v>7</v>
      </c>
      <c r="B8" s="6" t="s">
        <v>24</v>
      </c>
      <c r="C8" s="14">
        <v>18</v>
      </c>
    </row>
    <row r="9" spans="1:3">
      <c r="A9" s="13">
        <v>8</v>
      </c>
      <c r="B9" s="6" t="s">
        <v>25</v>
      </c>
      <c r="C9" s="14">
        <v>19</v>
      </c>
    </row>
    <row r="10" spans="1:3">
      <c r="A10" s="13">
        <v>9</v>
      </c>
      <c r="B10" s="6" t="s">
        <v>26</v>
      </c>
      <c r="C10" s="14">
        <v>1</v>
      </c>
    </row>
    <row r="11" spans="1:3">
      <c r="A11" s="13">
        <v>10</v>
      </c>
      <c r="B11" s="6" t="s">
        <v>27</v>
      </c>
      <c r="C11" s="14">
        <v>15</v>
      </c>
    </row>
    <row r="12" spans="1:3">
      <c r="A12" s="13">
        <v>11</v>
      </c>
      <c r="B12" s="6" t="s">
        <v>28</v>
      </c>
      <c r="C12" s="14">
        <v>8</v>
      </c>
    </row>
    <row r="13" spans="1:3">
      <c r="A13" s="13">
        <v>12</v>
      </c>
      <c r="B13" s="6" t="s">
        <v>12</v>
      </c>
      <c r="C13" s="14">
        <v>18</v>
      </c>
    </row>
    <row r="14" spans="1:3">
      <c r="A14" s="13">
        <v>13</v>
      </c>
      <c r="B14" s="6" t="s">
        <v>29</v>
      </c>
      <c r="C14" s="14">
        <v>3</v>
      </c>
    </row>
    <row r="15" spans="1:3">
      <c r="A15" s="13">
        <v>14</v>
      </c>
      <c r="B15" s="6" t="s">
        <v>30</v>
      </c>
      <c r="C15" s="14">
        <v>10</v>
      </c>
    </row>
    <row r="16" spans="1:3">
      <c r="A16" s="13">
        <v>15</v>
      </c>
      <c r="B16" s="6" t="s">
        <v>31</v>
      </c>
      <c r="C16" s="14">
        <v>1</v>
      </c>
    </row>
    <row r="17" spans="1:3">
      <c r="A17" s="13">
        <v>16</v>
      </c>
      <c r="B17" s="6" t="s">
        <v>32</v>
      </c>
      <c r="C17" s="14">
        <v>12</v>
      </c>
    </row>
  </sheetData>
  <dataConsolidate>
    <dataRefs count="3">
      <dataRef ref="I3:I18" sheet="七月"/>
      <dataRef ref="I3:I18" sheet="九月"/>
      <dataRef ref="I3:I18" sheet="八月"/>
    </dataRefs>
  </dataConsolidate>
  <phoneticPr fontId="1" type="noConversion"/>
  <dataValidations count="1">
    <dataValidation imeMode="on" allowBlank="1" showInputMessage="1" showErrorMessage="1" sqref="B2:B11" xr:uid="{00000000-0002-0000-0600-000000000000}"/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21"/>
  <dimension ref="A1:C17"/>
  <sheetViews>
    <sheetView showGridLines="0" workbookViewId="0"/>
  </sheetViews>
  <sheetFormatPr defaultRowHeight="16.2"/>
  <cols>
    <col min="8" max="8" width="8.19921875" customWidth="1"/>
  </cols>
  <sheetData>
    <row r="1" spans="1:3">
      <c r="A1" s="19" t="s">
        <v>2</v>
      </c>
      <c r="B1" s="18" t="s">
        <v>3</v>
      </c>
      <c r="C1" s="20" t="s">
        <v>16</v>
      </c>
    </row>
    <row r="2" spans="1:3">
      <c r="A2" s="13">
        <v>1</v>
      </c>
      <c r="B2" s="6" t="s">
        <v>19</v>
      </c>
      <c r="C2" s="14"/>
    </row>
    <row r="3" spans="1:3">
      <c r="A3" s="13">
        <v>2</v>
      </c>
      <c r="B3" s="6" t="s">
        <v>18</v>
      </c>
      <c r="C3" s="14"/>
    </row>
    <row r="4" spans="1:3">
      <c r="A4" s="13">
        <v>3</v>
      </c>
      <c r="B4" s="6" t="s">
        <v>17</v>
      </c>
      <c r="C4" s="14"/>
    </row>
    <row r="5" spans="1:3">
      <c r="A5" s="13">
        <v>4</v>
      </c>
      <c r="B5" s="6" t="s">
        <v>20</v>
      </c>
      <c r="C5" s="14"/>
    </row>
    <row r="6" spans="1:3">
      <c r="A6" s="13">
        <v>5</v>
      </c>
      <c r="B6" s="6" t="s">
        <v>21</v>
      </c>
      <c r="C6" s="14"/>
    </row>
    <row r="7" spans="1:3">
      <c r="A7" s="13">
        <v>6</v>
      </c>
      <c r="B7" s="6" t="s">
        <v>23</v>
      </c>
      <c r="C7" s="14"/>
    </row>
    <row r="8" spans="1:3">
      <c r="A8" s="13">
        <v>7</v>
      </c>
      <c r="B8" s="6" t="s">
        <v>24</v>
      </c>
      <c r="C8" s="14"/>
    </row>
    <row r="9" spans="1:3">
      <c r="A9" s="13">
        <v>8</v>
      </c>
      <c r="B9" s="6" t="s">
        <v>25</v>
      </c>
      <c r="C9" s="14"/>
    </row>
    <row r="10" spans="1:3">
      <c r="A10" s="13">
        <v>9</v>
      </c>
      <c r="B10" s="6" t="s">
        <v>26</v>
      </c>
      <c r="C10" s="14"/>
    </row>
    <row r="11" spans="1:3">
      <c r="A11" s="13">
        <v>10</v>
      </c>
      <c r="B11" s="6" t="s">
        <v>27</v>
      </c>
      <c r="C11" s="14"/>
    </row>
    <row r="12" spans="1:3">
      <c r="A12" s="13">
        <v>11</v>
      </c>
      <c r="B12" s="6" t="s">
        <v>28</v>
      </c>
      <c r="C12" s="14"/>
    </row>
    <row r="13" spans="1:3">
      <c r="A13" s="13">
        <v>12</v>
      </c>
      <c r="B13" s="6" t="s">
        <v>12</v>
      </c>
      <c r="C13" s="14"/>
    </row>
    <row r="14" spans="1:3">
      <c r="A14" s="13">
        <v>13</v>
      </c>
      <c r="B14" s="6" t="s">
        <v>29</v>
      </c>
      <c r="C14" s="14"/>
    </row>
    <row r="15" spans="1:3">
      <c r="A15" s="13">
        <v>14</v>
      </c>
      <c r="B15" s="6" t="s">
        <v>30</v>
      </c>
      <c r="C15" s="14"/>
    </row>
    <row r="16" spans="1:3">
      <c r="A16" s="13">
        <v>15</v>
      </c>
      <c r="B16" s="6" t="s">
        <v>31</v>
      </c>
      <c r="C16" s="14"/>
    </row>
    <row r="17" spans="1:3">
      <c r="A17" s="13">
        <v>16</v>
      </c>
      <c r="B17" s="6" t="s">
        <v>32</v>
      </c>
      <c r="C17" s="14"/>
    </row>
  </sheetData>
  <dataConsolidate link="1"/>
  <phoneticPr fontId="1" type="noConversion"/>
  <dataValidations count="1">
    <dataValidation imeMode="on" allowBlank="1" showInputMessage="1" showErrorMessage="1" sqref="B2:B11" xr:uid="{00000000-0002-0000-0700-000000000000}"/>
  </dataValidation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2"/>
  <sheetViews>
    <sheetView showGridLines="0" topLeftCell="B1" workbookViewId="0">
      <selection activeCell="M25" sqref="L25:M25"/>
    </sheetView>
  </sheetViews>
  <sheetFormatPr defaultRowHeight="16.2"/>
  <sheetData>
    <row r="1" spans="1:13" ht="26.25" customHeight="1">
      <c r="B1" t="s">
        <v>89</v>
      </c>
      <c r="E1" t="s">
        <v>90</v>
      </c>
      <c r="H1" t="s">
        <v>91</v>
      </c>
    </row>
    <row r="2" spans="1:13">
      <c r="A2" s="13" t="s">
        <v>2</v>
      </c>
      <c r="B2" s="32" t="s">
        <v>3</v>
      </c>
      <c r="C2" s="33" t="s">
        <v>10</v>
      </c>
      <c r="E2" s="33" t="s">
        <v>3</v>
      </c>
      <c r="F2" s="33" t="s">
        <v>10</v>
      </c>
      <c r="H2" s="33" t="s">
        <v>3</v>
      </c>
      <c r="I2" s="33" t="s">
        <v>10</v>
      </c>
      <c r="K2" s="48"/>
      <c r="L2" s="48"/>
      <c r="M2" t="s">
        <v>10</v>
      </c>
    </row>
    <row r="3" spans="1:13">
      <c r="A3" s="13">
        <v>1</v>
      </c>
      <c r="B3" s="6" t="s">
        <v>60</v>
      </c>
      <c r="C3" s="33">
        <v>1</v>
      </c>
      <c r="E3" s="33" t="s">
        <v>69</v>
      </c>
      <c r="F3" s="33">
        <v>3</v>
      </c>
      <c r="H3" s="33" t="s">
        <v>71</v>
      </c>
      <c r="I3" s="33">
        <v>2</v>
      </c>
      <c r="K3" s="48"/>
      <c r="L3" s="48" t="s">
        <v>60</v>
      </c>
      <c r="M3">
        <v>1</v>
      </c>
    </row>
    <row r="4" spans="1:13">
      <c r="A4" s="13">
        <v>2</v>
      </c>
      <c r="B4" s="6" t="s">
        <v>61</v>
      </c>
      <c r="C4" s="33">
        <v>5</v>
      </c>
      <c r="E4" s="33" t="s">
        <v>66</v>
      </c>
      <c r="F4" s="33">
        <v>5</v>
      </c>
      <c r="H4" s="33" t="s">
        <v>75</v>
      </c>
      <c r="I4" s="33" t="s">
        <v>74</v>
      </c>
      <c r="K4" s="48"/>
      <c r="L4" s="48" t="s">
        <v>61</v>
      </c>
      <c r="M4">
        <v>20</v>
      </c>
    </row>
    <row r="5" spans="1:13">
      <c r="A5" s="13">
        <v>3</v>
      </c>
      <c r="B5" s="6" t="s">
        <v>62</v>
      </c>
      <c r="C5" s="33">
        <v>1</v>
      </c>
      <c r="E5" s="33" t="s">
        <v>70</v>
      </c>
      <c r="F5" s="33" t="s">
        <v>74</v>
      </c>
      <c r="H5" s="33" t="s">
        <v>62</v>
      </c>
      <c r="I5" s="33">
        <v>12</v>
      </c>
      <c r="K5" s="48"/>
      <c r="L5" s="48" t="s">
        <v>62</v>
      </c>
      <c r="M5">
        <v>18</v>
      </c>
    </row>
    <row r="6" spans="1:13">
      <c r="A6" s="13">
        <v>4</v>
      </c>
      <c r="B6" s="6" t="s">
        <v>63</v>
      </c>
      <c r="C6" s="33">
        <v>1</v>
      </c>
      <c r="E6" s="33" t="s">
        <v>72</v>
      </c>
      <c r="F6" s="33">
        <v>8</v>
      </c>
      <c r="H6" s="33" t="s">
        <v>64</v>
      </c>
      <c r="I6" s="33">
        <v>1</v>
      </c>
      <c r="K6" s="48"/>
      <c r="L6" s="48" t="s">
        <v>63</v>
      </c>
      <c r="M6">
        <v>5</v>
      </c>
    </row>
    <row r="7" spans="1:13">
      <c r="A7" s="13">
        <v>5</v>
      </c>
      <c r="B7" s="6" t="s">
        <v>64</v>
      </c>
      <c r="C7" s="33">
        <v>8</v>
      </c>
      <c r="E7" s="33" t="s">
        <v>61</v>
      </c>
      <c r="F7" s="33">
        <v>10</v>
      </c>
      <c r="H7" s="33" t="s">
        <v>60</v>
      </c>
      <c r="I7" s="33" t="s">
        <v>74</v>
      </c>
      <c r="K7" s="48"/>
      <c r="L7" s="48" t="s">
        <v>64</v>
      </c>
      <c r="M7">
        <v>11</v>
      </c>
    </row>
    <row r="8" spans="1:13">
      <c r="A8" s="13">
        <v>6</v>
      </c>
      <c r="B8" s="6" t="s">
        <v>65</v>
      </c>
      <c r="C8" s="33">
        <v>2</v>
      </c>
      <c r="E8" s="33" t="s">
        <v>73</v>
      </c>
      <c r="F8" s="33">
        <v>1</v>
      </c>
      <c r="H8" s="33" t="s">
        <v>65</v>
      </c>
      <c r="I8" s="33">
        <v>1</v>
      </c>
      <c r="K8" s="48"/>
      <c r="L8" s="48" t="s">
        <v>65</v>
      </c>
      <c r="M8">
        <v>4</v>
      </c>
    </row>
    <row r="9" spans="1:13">
      <c r="A9" s="13">
        <v>7</v>
      </c>
      <c r="B9" s="6" t="s">
        <v>66</v>
      </c>
      <c r="C9" s="33">
        <v>12</v>
      </c>
      <c r="E9" s="33" t="s">
        <v>63</v>
      </c>
      <c r="F9" s="33">
        <v>1</v>
      </c>
      <c r="H9" s="33" t="s">
        <v>67</v>
      </c>
      <c r="I9" s="33">
        <v>10</v>
      </c>
      <c r="K9" s="48"/>
      <c r="L9" s="48" t="s">
        <v>66</v>
      </c>
      <c r="M9">
        <v>18</v>
      </c>
    </row>
    <row r="10" spans="1:13">
      <c r="A10" s="13">
        <v>8</v>
      </c>
      <c r="B10" s="6" t="s">
        <v>67</v>
      </c>
      <c r="C10" s="33">
        <v>3</v>
      </c>
      <c r="E10" s="33" t="s">
        <v>68</v>
      </c>
      <c r="F10" s="33" t="s">
        <v>74</v>
      </c>
      <c r="H10" s="33" t="s">
        <v>11</v>
      </c>
      <c r="I10" s="33">
        <v>8</v>
      </c>
      <c r="K10" s="48"/>
      <c r="L10" s="48" t="s">
        <v>67</v>
      </c>
      <c r="M10">
        <v>19</v>
      </c>
    </row>
    <row r="11" spans="1:13">
      <c r="A11" s="13">
        <v>9</v>
      </c>
      <c r="B11" s="6" t="s">
        <v>68</v>
      </c>
      <c r="C11" s="33">
        <v>1</v>
      </c>
      <c r="E11" s="33" t="s">
        <v>11</v>
      </c>
      <c r="F11" s="33" t="s">
        <v>74</v>
      </c>
      <c r="H11" s="33" t="s">
        <v>68</v>
      </c>
      <c r="I11" s="33" t="s">
        <v>74</v>
      </c>
      <c r="K11" s="48"/>
      <c r="L11" s="48" t="s">
        <v>68</v>
      </c>
      <c r="M11">
        <v>1</v>
      </c>
    </row>
    <row r="12" spans="1:13">
      <c r="A12" s="13">
        <v>10</v>
      </c>
      <c r="B12" s="6" t="s">
        <v>69</v>
      </c>
      <c r="C12" s="33">
        <v>6</v>
      </c>
      <c r="E12" s="33" t="s">
        <v>67</v>
      </c>
      <c r="F12" s="33">
        <v>6</v>
      </c>
      <c r="H12" s="33" t="s">
        <v>63</v>
      </c>
      <c r="I12" s="33">
        <v>3</v>
      </c>
      <c r="K12" s="48"/>
      <c r="L12" s="48" t="s">
        <v>69</v>
      </c>
      <c r="M12">
        <v>15</v>
      </c>
    </row>
    <row r="13" spans="1:13">
      <c r="A13" s="13">
        <v>11</v>
      </c>
      <c r="B13" s="6" t="s">
        <v>70</v>
      </c>
      <c r="C13" s="33">
        <v>4</v>
      </c>
      <c r="E13" s="33" t="s">
        <v>65</v>
      </c>
      <c r="F13" s="33">
        <v>1</v>
      </c>
      <c r="H13" s="33" t="s">
        <v>73</v>
      </c>
      <c r="I13" s="33" t="s">
        <v>74</v>
      </c>
      <c r="K13" s="48"/>
      <c r="L13" s="48" t="s">
        <v>70</v>
      </c>
      <c r="M13">
        <v>8</v>
      </c>
    </row>
    <row r="14" spans="1:13">
      <c r="A14" s="13">
        <v>12</v>
      </c>
      <c r="B14" s="6" t="s">
        <v>11</v>
      </c>
      <c r="C14" s="33">
        <v>10</v>
      </c>
      <c r="E14" s="33" t="s">
        <v>60</v>
      </c>
      <c r="F14" s="33" t="s">
        <v>74</v>
      </c>
      <c r="H14" s="33" t="s">
        <v>61</v>
      </c>
      <c r="I14" s="33">
        <v>5</v>
      </c>
      <c r="K14" s="48"/>
      <c r="L14" s="48" t="s">
        <v>11</v>
      </c>
      <c r="M14">
        <v>18</v>
      </c>
    </row>
    <row r="15" spans="1:13">
      <c r="A15" s="13">
        <v>13</v>
      </c>
      <c r="B15" s="6" t="s">
        <v>71</v>
      </c>
      <c r="C15" s="33">
        <v>1</v>
      </c>
      <c r="E15" s="33" t="s">
        <v>64</v>
      </c>
      <c r="F15" s="33">
        <v>2</v>
      </c>
      <c r="H15" s="33" t="s">
        <v>72</v>
      </c>
      <c r="I15" s="33">
        <v>1</v>
      </c>
      <c r="K15" s="48"/>
      <c r="L15" s="48" t="s">
        <v>71</v>
      </c>
      <c r="M15">
        <v>3</v>
      </c>
    </row>
    <row r="16" spans="1:13">
      <c r="A16" s="13">
        <v>14</v>
      </c>
      <c r="B16" s="6" t="s">
        <v>72</v>
      </c>
      <c r="C16" s="33">
        <v>1</v>
      </c>
      <c r="E16" s="33" t="s">
        <v>62</v>
      </c>
      <c r="F16" s="33">
        <v>5</v>
      </c>
      <c r="H16" s="33" t="s">
        <v>70</v>
      </c>
      <c r="I16" s="33">
        <v>4</v>
      </c>
      <c r="K16" s="48"/>
      <c r="L16" s="48" t="s">
        <v>72</v>
      </c>
      <c r="M16">
        <v>10</v>
      </c>
    </row>
    <row r="17" spans="1:13">
      <c r="A17" s="13">
        <v>15</v>
      </c>
      <c r="B17" s="6" t="s">
        <v>73</v>
      </c>
      <c r="C17" s="33" t="s">
        <v>74</v>
      </c>
      <c r="E17" s="33" t="s">
        <v>75</v>
      </c>
      <c r="F17" s="33">
        <v>12</v>
      </c>
      <c r="H17" s="33" t="s">
        <v>66</v>
      </c>
      <c r="I17" s="33">
        <v>1</v>
      </c>
      <c r="K17" s="48"/>
      <c r="L17" s="48" t="s">
        <v>73</v>
      </c>
      <c r="M17">
        <v>1</v>
      </c>
    </row>
    <row r="18" spans="1:13">
      <c r="A18" s="13">
        <v>16</v>
      </c>
      <c r="B18" s="6" t="s">
        <v>75</v>
      </c>
      <c r="C18" s="33" t="s">
        <v>74</v>
      </c>
      <c r="E18" s="33" t="s">
        <v>71</v>
      </c>
      <c r="F18" s="33" t="s">
        <v>74</v>
      </c>
      <c r="H18" s="33" t="s">
        <v>69</v>
      </c>
      <c r="I18" s="33">
        <v>6</v>
      </c>
      <c r="K18" s="48"/>
      <c r="L18" s="48" t="s">
        <v>75</v>
      </c>
      <c r="M18">
        <v>12</v>
      </c>
    </row>
    <row r="22" spans="1:13">
      <c r="E22" t="s">
        <v>76</v>
      </c>
    </row>
  </sheetData>
  <sortState xmlns:xlrd2="http://schemas.microsoft.com/office/spreadsheetml/2017/richdata2" ref="H3:K18">
    <sortCondition descending="1" ref="H5"/>
  </sortState>
  <dataConsolidate leftLabels="1" topLabels="1">
    <dataRefs count="3">
      <dataRef ref="B2:C18" sheet="合併彙算-排序不一"/>
      <dataRef ref="E2:F18" sheet="合併彙算-排序不一"/>
      <dataRef ref="H2:I18" sheet="合併彙算-排序不一"/>
    </dataRefs>
  </dataConsolidate>
  <phoneticPr fontId="1" type="noConversion"/>
  <dataValidations count="1">
    <dataValidation imeMode="on" allowBlank="1" showInputMessage="1" showErrorMessage="1" sqref="B3:B12" xr:uid="{00000000-0002-0000-0800-000000000000}"/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得分</vt:lpstr>
      <vt:lpstr>七月</vt:lpstr>
      <vt:lpstr>八月</vt:lpstr>
      <vt:lpstr>九月</vt:lpstr>
      <vt:lpstr>一般公式</vt:lpstr>
      <vt:lpstr>使用函數</vt:lpstr>
      <vt:lpstr>合併彙算</vt:lpstr>
      <vt:lpstr>合併彙算與資料連結</vt:lpstr>
      <vt:lpstr>合併彙算-排序不一</vt:lpstr>
      <vt:lpstr>工作表1</vt:lpstr>
      <vt:lpstr>顯示大綱符號</vt:lpstr>
      <vt:lpstr>格式不一合併彙算</vt:lpstr>
    </vt:vector>
  </TitlesOfParts>
  <Company>長庚大學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陳偉忠</dc:creator>
  <cp:lastModifiedBy>黃至祥</cp:lastModifiedBy>
  <cp:lastPrinted>1999-05-28T07:35:49Z</cp:lastPrinted>
  <dcterms:created xsi:type="dcterms:W3CDTF">1999-05-28T07:01:54Z</dcterms:created>
  <dcterms:modified xsi:type="dcterms:W3CDTF">2021-06-08T05:53:55Z</dcterms:modified>
</cp:coreProperties>
</file>