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D:\google cloud\雲端存放區\c-project\second semester\algorithm\matrix\"/>
    </mc:Choice>
  </mc:AlternateContent>
  <xr:revisionPtr revIDLastSave="0" documentId="13_ncr:1_{3D85E57E-CCC7-4428-939E-4F8B21BC4CF2}" xr6:coauthVersionLast="46" xr6:coauthVersionMax="46" xr10:uidLastSave="{00000000-0000-0000-0000-000000000000}"/>
  <bookViews>
    <workbookView xWindow="-110" yWindow="-110" windowWidth="19420" windowHeight="10420" xr2:uid="{00000000-000D-0000-FFFF-FFFF00000000}"/>
  </bookViews>
  <sheets>
    <sheet name="Edges" sheetId="1" r:id="rId1"/>
    <sheet name="Do Not Delete" sheetId="4" state="hidden" r:id="rId2"/>
    <sheet name="Vertices" sheetId="3"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<sst xmlns="http://schemas.openxmlformats.org/spreadsheetml/2006/main" count="223" uniqueCount="181">
  <si>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</si>
  <si>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</si>
  <si>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</si>
  <si>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</si>
  <si>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</si>
  <si>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</si>
  <si>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</si>
  <si>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</si>
  <si>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</si>
  <si>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</si>
  <si>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</si>
  <si>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</si>
  <si>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</si>
  <si>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</si>
  <si>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</si>
  <si>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</si>
  <si>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</si>
  <si>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</si>
  <si>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</si>
  <si>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</si>
  <si>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</si>
  <si>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</si>
  <si>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</si>
  <si>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</si>
  <si>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</si>
  <si>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</si>
  <si>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</si>
  <si>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</si>
  <si>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</si>
  <si>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</si>
  <si>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</si>
  <si>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</si>
  <si>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</si>
  <si>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</si>
  <si>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</si>
  <si>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</si>
  <si>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</si>
  <si>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</si>
  <si>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</si>
  <si>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</si>
  <si>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</si>
  <si>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</si>
  <si>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</si>
  <si>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</si>
  <si>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</si>
  <si>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</si>
  <si>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</si>
  <si>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</si>
  <si>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</si>
  <si>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</si>
  <si>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</si>
  <si>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</si>
  <si>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</si>
  <si>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</si>
  <si>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</si>
  <si>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</si>
  <si>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</si>
  <si>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</si>
  <si>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</si>
  <si>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</si>
  <si>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</si>
  <si>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</si>
  <si>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</si>
  <si>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</si>
  <si>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</si>
  <si>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</si>
  <si>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</si>
  <si>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</si>
  <si>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</si>
  <si>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</si>
  <si>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</si>
  <si>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</si>
  <si>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</si>
  <si>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</si>
  <si>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</si>
  <si>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</si>
  <si>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</si>
  <si>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</si>
  <si>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</si>
  <si>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</si>
  <si>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</si>
  <si>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</si>
  <si>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</si>
  <si>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</si>
  <si>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</si>
  <si>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</si>
  <si>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</si>
  <si>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</si>
  <si>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</si>
  <si>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</si>
  <si>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</si>
  <si>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</si>
  <si>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</si>
  <si>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</si>
  <si>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</si>
  <si>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</si>
  <si>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</si>
  <si>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</si>
  <si>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</si>
  <si>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</si>
  <si>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</si>
  <si>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</si>
  <si>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</si>
  <si>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</si>
  <si>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</si>
  <si>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</si>
  <si>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</si>
  <si>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</si>
  <si>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</si>
  <si>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</si>
  <si>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</si>
  <si>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</si>
  <si>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</si>
  <si>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</si>
  <si>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</si>
  <si>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</si>
  <si>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</si>
  <si>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</si>
  <si>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</si>
  <si>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</si>
  <si>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</si>
  <si>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</si>
  <si>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</si>
  <si>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</si>
  <si>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</si>
  <si>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</si>
  <si>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</si>
  <si>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</si>
  <si>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</si>
  <si>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</si>
  <si>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</si>
  <si>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</si>
  <si>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</si>
  <si>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</si>
  <si>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</si>
  <si>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</si>
  <si>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</si>
  <si>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</si>
  <si>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</si>
  <si>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</si>
  <si>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</si>
  <si>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</si>
  <si>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</si>
  <si>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</si>
  <si>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</si>
  <si>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</si>
  <si>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</si>
  <si>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</si>
  <si>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</si>
  <si>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</si>
  <si>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</si>
  <si>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</si>
  <si>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</si>
  <si>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</si>
  <si>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</si>
  <si>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</si>
  <si>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</si>
  <si>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</si>
  <si>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</si>
  <si>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</si>
  <si>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</si>
  <si>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</si>
  <si>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</si>
  <si>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</si>
  <si>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</si>
  <si>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</si>
  <si>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</si>
  <si>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</si>
  <si>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</si>
  <si>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Template Version</t>
    <phoneticPr fontId="11" type="noConversion"/>
  </si>
  <si>
    <t>Graph Directedness</t>
    <phoneticPr fontId="11" type="noConversion"/>
  </si>
  <si>
    <t>Auto Layout on Open</t>
    <phoneticPr fontId="11" type="noConversion"/>
  </si>
  <si>
    <t>Workbook Settings 1</t>
    <phoneticPr fontId="11" type="noConversion"/>
  </si>
  <si>
    <t>Workbook Settings Cell Count</t>
    <phoneticPr fontId="11" type="noConversion"/>
  </si>
  <si>
    <t>Autofill Workbook Results</t>
    <phoneticPr fontId="11" type="noConversion"/>
  </si>
  <si>
    <t>▓0▓0▓0▓True▓Black▓Black▓▓▓0▓0▓0▓0▓0▓False▓▓0▓0▓0▓0▓0▓False▓▓0▓0▓0▓True▓Black▓Black▓▓▓0▓0▓0▓0▓0▓False▓▓0▓0▓0▓0▓0▓False▓▓0▓0▓0▓0▓0▓False▓▓0▓0▓0▓0▓0▓False</t>
  </si>
  <si>
    <t>Graph History</t>
    <phoneticPr fontId="11" type="noConversion"/>
  </si>
  <si>
    <t>Edge Weight</t>
    <phoneticPr fontId="11" type="noConversion"/>
  </si>
  <si>
    <t>Directed</t>
  </si>
  <si>
    <t>LayoutAlgorithm░The graph was laid out using the Fruchterman-Reingold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</si>
  <si>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name="ExportToNodeXLGraphGalleryUserSettings"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&lt;ExportToNodeXLGraphGalleryUserSettings&gt;_x000D_
      &lt;setting name="Author" serializeAs="String"&gt;_x000D_
        &lt;value&gt;xx8897&lt;/value&gt;_x000D_
      &lt;/setting&gt;_x000D_
      &lt;setting name="ExportGraphML" serializeAs="String"&gt;_x000D_
        &lt;value&gt;True&lt;/value&gt;_x000D_
      &lt;/setting&gt;_x000D_
      &lt;setting name="SpaceDelimitedTags" serializeAs="String"&gt;_x000D_
        &lt;value /&gt;_x000D_
      &lt;/setting&gt;_x000D_
      &lt;setting name="UseCredentials" serializeAs="String"&gt;_x000D_
        &lt;value&gt;False&lt;/value&gt;_x000D_
      &lt;/setting&gt;_x000D_
      &lt;setting name="ExportWorkbookAndSettings" serializeAs="String"&gt;_x000D_
        &lt;value&gt;False&lt;/value&gt;_x000D_
      &lt;/setting&gt;_x000D_
      &lt;setting name="UseFixedAspectRatio" serializeAs="String"&gt;_x000D_
        &lt;value&gt;False&lt;/value&gt;_x000D_
      &lt;/setting&gt;_x000D_
    &lt;/ExportToNodeXLGraphGalleryUserSettings&gt;_x000D_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</si>
</sst>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
    <numFmt numFmtId="177" formatCode="#,##0.0"/>
    <numFmt numFmtId="178" formatCode="#,##0.000"/>
    <numFmt numFmtId="179" formatCode="0.000"/>
  </numFmts>
  <fonts count="13" x14ac:knownFonts="1">
    <font>
      <sz val="11"/>
      <color theme="1"/>
      <name val="新細明體"/>
      <family val="2"/>
      <scheme val="minor"/>
    </font>
    <font>
      <b/>
      <sz val="11"/>
      <color theme="1"/>
      <name val="新細明體"/>
      <family val="2"/>
      <scheme val="minor"/>
    </font>
    <font>
      <b/>
      <sz val="8"/>
      <color indexed="81"/>
      <name val="Tahoma"/>
      <family val="2"/>
    </font>
    <font>
      <sz val="8"/>
      <color indexed="81"/>
      <name val="Tahoma"/>
      <family val="2"/>
    </font>
    <font>
      <u/>
      <sz val="8"/>
      <color indexed="81"/>
      <name val="Tahoma"/>
      <family val="2"/>
    </font>
    <font>
      <sz val="11"/>
      <color theme="1"/>
      <name val="新細明體"/>
      <family val="2"/>
      <scheme val="minor"/>
    </font>
    <font>
      <sz val="11"/>
      <color theme="0"/>
      <name val="新細明體"/>
      <family val="2"/>
      <scheme val="minor"/>
    </font>
    <font>
      <b/>
      <sz val="11"/>
      <color theme="0"/>
      <name val="新細明體"/>
      <family val="2"/>
      <scheme val="minor"/>
    </font>
    <font>
      <b/>
      <sz val="9"/>
      <color indexed="81"/>
      <name val="Tahoma"/>
      <family val="2"/>
    </font>
    <font>
      <sz val="9"/>
      <color indexed="81"/>
      <name val="Tahoma"/>
      <family val="2"/>
    </font>
    <font>
      <sz val="11"/>
      <color theme="1"/>
      <name val="新細明體"/>
      <family val="1"/>
      <charset val="136"/>
      <scheme val="minor"/>
    </font>
    <font>
      <sz val="9"/>
      <name val="新細明體"/>
      <family val="3"/>
      <charset val="136"/>
      <scheme val="minor"/>
    </font>
    <font>
      <sz val="11"/>
      <color theme="1"/>
      <name val="新細明體"/>
      <family val="1"/>
      <charset val="136"/>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0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0" fillId="4" borderId="1" xfId="5" applyNumberFormat="1" applyFon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12" fillId="5" borderId="1" xfId="4" applyNumberFormat="1" applyFont="1" applyAlignment="1">
      <alignment wrapText="1"/>
    </xf>
    <xf numFmtId="0" fontId="0" fillId="2" borderId="1" xfId="1" applyNumberFormat="1" applyFont="1"/>
    <xf numFmtId="0" fontId="12" fillId="2" borderId="1" xfId="1" applyNumberFormat="1" applyFont="1" applyAlignment="1">
      <alignment wrapText="1"/>
    </xf>
    <xf numFmtId="49" fontId="0" fillId="0" borderId="0" xfId="3" applyNumberFormat="1" applyFont="1" applyAlignment="1"/>
    <xf numFmtId="0" fontId="0" fillId="0" borderId="0" xfId="0" applyAlignment="1"/>
    <xf numFmtId="0" fontId="0" fillId="0" borderId="0" xfId="0" applyFill="1" applyAlignment="1"/>
    <xf numFmtId="176" fontId="0" fillId="5" borderId="1" xfId="4" applyNumberFormat="1" applyFont="1"/>
    <xf numFmtId="176" fontId="0" fillId="3" borderId="1" xfId="7" applyNumberFormat="1" applyFont="1"/>
    <xf numFmtId="177" fontId="0" fillId="3" borderId="1" xfId="7" applyNumberFormat="1" applyFont="1"/>
    <xf numFmtId="178" fontId="0" fillId="3" borderId="1" xfId="7" applyNumberFormat="1" applyFont="1"/>
    <xf numFmtId="1" fontId="12" fillId="4" borderId="1" xfId="5" applyNumberFormat="1" applyFont="1" applyAlignment="1"/>
    <xf numFmtId="179" fontId="12"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76"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2" fillId="4" borderId="11" xfId="5" applyNumberFormat="1" applyFont="1" applyBorder="1" applyAlignment="1"/>
    <xf numFmtId="179" fontId="12"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一般" xfId="0" builtinId="0"/>
  </cellStyles>
  <dxfs count="100">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76"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9"/>
      <tableStyleElement type="headerRow" dxfId="98"/>
    </tableStyle>
    <tableStyle name="NodeXL Table" pivot="0" count="1" xr9:uid="{00000000-0011-0000-FFFF-FFFF01000000}">
      <tableStyleElement type="headerRow" dxfId="9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29E-4154-A299-74DF4418F767}"/>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EEC-4553-A3F8-E135892CE898}"/>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337-4C20-A237-24D28018299F}"/>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CB9-4BC6-A3D1-651F58C86860}"/>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01C-47F3-97D0-02958C663A3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4C2-4454-9F94-AE0AD8BF6052}"/>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1C7-4E27-B474-A6D8C4D6793D}"/>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FA6-4109-9208-D02A23DA122D}"/>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DAC-4377-A908-B24169EF488F}"/>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O16" totalsRowShown="0" headerRowDxfId="96" dataDxfId="95">
  <autoFilter ref="A2:O16" xr:uid="{00000000-0009-0000-0100-000001000000}"/>
  <tableColumns count="15">
    <tableColumn id="1" xr3:uid="{00000000-0010-0000-0000-000001000000}" name="Vertex 1" dataDxfId="94" dataCellStyle="NodeXL Required"/>
    <tableColumn id="2" xr3:uid="{00000000-0010-0000-0000-000002000000}" name="Vertex 2" dataDxfId="93" dataCellStyle="NodeXL Required"/>
    <tableColumn id="3" xr3:uid="{00000000-0010-0000-0000-000003000000}" name="Color" dataDxfId="92" dataCellStyle="NodeXL Visual Property"/>
    <tableColumn id="4" xr3:uid="{00000000-0010-0000-0000-000004000000}" name="Width" dataDxfId="91" dataCellStyle="NodeXL Visual Property"/>
    <tableColumn id="11" xr3:uid="{00000000-0010-0000-0000-00000B000000}" name="Style" dataDxfId="90" dataCellStyle="NodeXL Visual Property"/>
    <tableColumn id="5" xr3:uid="{00000000-0010-0000-0000-000005000000}" name="Opacity" dataDxfId="89" dataCellStyle="NodeXL Visual Property"/>
    <tableColumn id="6" xr3:uid="{00000000-0010-0000-0000-000006000000}" name="Visibility" dataDxfId="88" dataCellStyle="NodeXL Visual Property"/>
    <tableColumn id="10" xr3:uid="{00000000-0010-0000-0000-00000A000000}" name="Label" dataDxfId="87" dataCellStyle="NodeXL Label"/>
    <tableColumn id="12" xr3:uid="{00000000-0010-0000-0000-00000C000000}" name="Label Text Color" dataDxfId="86" dataCellStyle="NodeXL Label"/>
    <tableColumn id="13" xr3:uid="{00000000-0010-0000-0000-00000D000000}" name="Label Font Size" dataDxfId="85" dataCellStyle="NodeXL Label"/>
    <tableColumn id="14" xr3:uid="{00000000-0010-0000-0000-00000E000000}" name="Reciprocated?" dataDxfId="84" dataCellStyle="NodeXL Graph Metric"/>
    <tableColumn id="7" xr3:uid="{00000000-0010-0000-0000-000007000000}" name="ID" dataDxfId="83" dataCellStyle="NodeXL Do Not Edit"/>
    <tableColumn id="9" xr3:uid="{00000000-0010-0000-0000-000009000000}" name="Dynamic Filter" dataDxfId="82" dataCellStyle="NodeXL Do Not Edit"/>
    <tableColumn id="8" xr3:uid="{00000000-0010-0000-0000-000008000000}" name="Add Your Own Columns Here" dataDxfId="81" dataCellStyle="NodeXL Other Column"/>
    <tableColumn id="15" xr3:uid="{DCD1DE8C-C6C6-4A5D-8C41-1CDA6A7D000A}" name="Edge Weight" dataDxfId="80" dataCellStyle="一般"/>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7" totalsRowShown="0" headerRowDxfId="79" dataDxfId="78">
  <autoFilter ref="A2:AC7"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Label"/>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3"/>
  <sheetViews>
    <sheetView tabSelected="1" workbookViewId="0">
      <pane xSplit="2" ySplit="2" topLeftCell="C3" activePane="bottomRight" state="frozen"/>
      <selection pane="topRight" activeCell="C1" sqref="C1"/>
      <selection pane="bottomLeft" activeCell="A3" sqref="A3"/>
      <selection pane="bottomRight" activeCell="A2" sqref="A2:O2"/>
    </sheetView>
  </sheetViews>
  <sheetFormatPr defaultRowHeight="14.5" x14ac:dyDescent="0.3"/>
  <cols>
    <col min="1" max="2" width="10.3984375" style="1" customWidth="1"/>
    <col min="3" max="3" width="7.8984375" style="3" bestFit="1" customWidth="1"/>
    <col min="4" max="4" width="8.69921875" style="2" bestFit="1" customWidth="1"/>
    <col min="5" max="5" width="7.69921875" style="2" bestFit="1" customWidth="1"/>
    <col min="6" max="6" width="9.8984375" style="2" bestFit="1" customWidth="1"/>
    <col min="7" max="7" width="11" style="3" bestFit="1" customWidth="1"/>
    <col min="8" max="8" width="8" style="1" bestFit="1" customWidth="1"/>
    <col min="9" max="9" width="12.296875" style="3" bestFit="1" customWidth="1"/>
    <col min="10" max="10" width="12.3984375" style="3" bestFit="1" customWidth="1"/>
    <col min="11" max="11" width="15.59765625" style="3" hidden="1" customWidth="1"/>
    <col min="12" max="12" width="11" hidden="1" customWidth="1"/>
    <col min="13" max="13" width="10.8984375" hidden="1" customWidth="1"/>
    <col min="14" max="14" width="16" bestFit="1" customWidth="1"/>
    <col min="15" max="15" width="10" bestFit="1" customWidth="1"/>
  </cols>
  <sheetData>
    <row r="1" spans="1:15" x14ac:dyDescent="0.3">
      <c r="C1" s="18" t="s">
        <v>37</v>
      </c>
      <c r="D1" s="19"/>
      <c r="E1" s="19"/>
      <c r="F1" s="19"/>
      <c r="G1" s="18"/>
      <c r="H1" s="16" t="s">
        <v>41</v>
      </c>
      <c r="I1" s="66"/>
      <c r="J1" s="66"/>
      <c r="K1" s="35" t="s">
        <v>40</v>
      </c>
      <c r="L1" s="20" t="s">
        <v>38</v>
      </c>
      <c r="M1" s="20"/>
      <c r="N1" s="17" t="s">
        <v>39</v>
      </c>
    </row>
    <row r="2" spans="1:15" ht="30" customHeight="1" x14ac:dyDescent="0.3">
      <c r="A2" s="11" t="s">
        <v>0</v>
      </c>
      <c r="B2" s="11" t="s">
        <v>1</v>
      </c>
      <c r="C2" s="13" t="s">
        <v>2</v>
      </c>
      <c r="D2" s="13" t="s">
        <v>3</v>
      </c>
      <c r="E2" s="13" t="s">
        <v>127</v>
      </c>
      <c r="F2" s="13" t="s">
        <v>4</v>
      </c>
      <c r="G2" s="13" t="s">
        <v>11</v>
      </c>
      <c r="H2" s="11" t="s">
        <v>44</v>
      </c>
      <c r="I2" s="13" t="s">
        <v>157</v>
      </c>
      <c r="J2" s="13" t="s">
        <v>158</v>
      </c>
      <c r="K2" s="13" t="s">
        <v>162</v>
      </c>
      <c r="L2" s="13" t="s">
        <v>12</v>
      </c>
      <c r="M2" s="13" t="s">
        <v>36</v>
      </c>
      <c r="N2" s="13" t="s">
        <v>25</v>
      </c>
      <c r="O2" s="13" t="s">
        <v>177</v>
      </c>
    </row>
    <row r="3" spans="1:15" ht="15" customHeight="1" x14ac:dyDescent="0.3">
      <c r="A3" s="84"/>
      <c r="B3" s="84"/>
      <c r="C3" s="54"/>
      <c r="D3" s="55"/>
      <c r="E3" s="67"/>
      <c r="F3" s="56"/>
      <c r="G3" s="54"/>
      <c r="H3" s="58"/>
      <c r="I3" s="57"/>
      <c r="J3" s="57"/>
      <c r="K3" s="69"/>
      <c r="L3" s="63">
        <v>3</v>
      </c>
      <c r="M3" s="63"/>
      <c r="N3" s="64"/>
      <c r="O3" s="85">
        <v>1</v>
      </c>
    </row>
    <row r="4" spans="1:15" ht="15" customHeight="1" x14ac:dyDescent="0.3">
      <c r="A4" s="84"/>
      <c r="B4" s="84"/>
      <c r="C4" s="54"/>
      <c r="D4" s="55"/>
      <c r="E4" s="81"/>
      <c r="F4" s="56"/>
      <c r="G4" s="54"/>
      <c r="H4" s="58"/>
      <c r="I4" s="57"/>
      <c r="J4" s="57"/>
      <c r="K4" s="69"/>
      <c r="L4" s="83">
        <v>4</v>
      </c>
      <c r="M4" s="83"/>
      <c r="N4" s="64"/>
      <c r="O4" s="86">
        <v>1</v>
      </c>
    </row>
    <row r="5" spans="1:15" x14ac:dyDescent="0.3">
      <c r="A5" s="84"/>
      <c r="B5" s="84"/>
      <c r="C5" s="54"/>
      <c r="D5" s="55"/>
      <c r="E5" s="81"/>
      <c r="F5" s="56"/>
      <c r="G5" s="54"/>
      <c r="H5" s="58"/>
      <c r="I5" s="57"/>
      <c r="J5" s="57"/>
      <c r="K5" s="69"/>
      <c r="L5" s="83">
        <v>5</v>
      </c>
      <c r="M5" s="83"/>
      <c r="N5" s="64"/>
      <c r="O5" s="86">
        <v>1</v>
      </c>
    </row>
    <row r="6" spans="1:15" x14ac:dyDescent="0.3">
      <c r="A6" s="84"/>
      <c r="B6" s="84"/>
      <c r="C6" s="54"/>
      <c r="D6" s="55"/>
      <c r="E6" s="81"/>
      <c r="F6" s="56"/>
      <c r="G6" s="54"/>
      <c r="H6" s="58"/>
      <c r="I6" s="57"/>
      <c r="J6" s="57"/>
      <c r="K6" s="69"/>
      <c r="L6" s="83">
        <v>6</v>
      </c>
      <c r="M6" s="83"/>
      <c r="N6" s="64"/>
      <c r="O6" s="86">
        <v>1</v>
      </c>
    </row>
    <row r="7" spans="1:15" x14ac:dyDescent="0.3">
      <c r="A7" s="84"/>
      <c r="B7" s="84"/>
      <c r="C7" s="54"/>
      <c r="D7" s="55"/>
      <c r="E7" s="81"/>
      <c r="F7" s="56"/>
      <c r="G7" s="54"/>
      <c r="H7" s="58"/>
      <c r="I7" s="57"/>
      <c r="J7" s="57"/>
      <c r="K7" s="69"/>
      <c r="L7" s="83">
        <v>7</v>
      </c>
      <c r="M7" s="83"/>
      <c r="N7" s="64"/>
      <c r="O7" s="86">
        <v>1</v>
      </c>
    </row>
    <row r="8" spans="1:15" x14ac:dyDescent="0.3">
      <c r="A8" s="84"/>
      <c r="B8" s="84"/>
      <c r="C8" s="54"/>
      <c r="D8" s="55"/>
      <c r="E8" s="81"/>
      <c r="F8" s="56"/>
      <c r="G8" s="54"/>
      <c r="H8" s="58"/>
      <c r="I8" s="57"/>
      <c r="J8" s="57"/>
      <c r="K8" s="69"/>
      <c r="L8" s="83">
        <v>8</v>
      </c>
      <c r="M8" s="83"/>
      <c r="N8" s="64"/>
      <c r="O8" s="86">
        <v>1</v>
      </c>
    </row>
    <row r="9" spans="1:15" x14ac:dyDescent="0.3">
      <c r="A9" s="84"/>
      <c r="B9" s="84"/>
      <c r="C9" s="54"/>
      <c r="D9" s="55"/>
      <c r="E9" s="81"/>
      <c r="F9" s="56"/>
      <c r="G9" s="54"/>
      <c r="H9" s="58"/>
      <c r="I9" s="57"/>
      <c r="J9" s="57"/>
      <c r="K9" s="69"/>
      <c r="L9" s="83">
        <v>9</v>
      </c>
      <c r="M9" s="83"/>
      <c r="N9" s="64"/>
      <c r="O9" s="86">
        <v>1</v>
      </c>
    </row>
    <row r="10" spans="1:15" x14ac:dyDescent="0.3">
      <c r="A10" s="84"/>
      <c r="B10" s="84"/>
      <c r="C10" s="54"/>
      <c r="D10" s="55"/>
      <c r="E10" s="81"/>
      <c r="F10" s="56"/>
      <c r="G10" s="54"/>
      <c r="H10" s="58"/>
      <c r="I10" s="57"/>
      <c r="J10" s="57"/>
      <c r="K10" s="69"/>
      <c r="L10" s="83">
        <v>10</v>
      </c>
      <c r="M10" s="83"/>
      <c r="N10" s="64"/>
      <c r="O10" s="86">
        <v>1</v>
      </c>
    </row>
    <row r="11" spans="1:15" x14ac:dyDescent="0.3">
      <c r="A11" s="84"/>
      <c r="B11" s="84"/>
      <c r="C11" s="54"/>
      <c r="D11" s="55"/>
      <c r="E11" s="81"/>
      <c r="F11" s="56"/>
      <c r="G11" s="54"/>
      <c r="H11" s="58"/>
      <c r="I11" s="57"/>
      <c r="J11" s="57"/>
      <c r="K11" s="69"/>
      <c r="L11" s="83">
        <v>11</v>
      </c>
      <c r="M11" s="83"/>
      <c r="N11" s="64"/>
      <c r="O11" s="86">
        <v>1</v>
      </c>
    </row>
    <row r="12" spans="1:15" x14ac:dyDescent="0.3">
      <c r="A12" s="84"/>
      <c r="B12" s="84"/>
      <c r="C12" s="54"/>
      <c r="D12" s="55"/>
      <c r="E12" s="81"/>
      <c r="F12" s="56"/>
      <c r="G12" s="54"/>
      <c r="H12" s="58"/>
      <c r="I12" s="57"/>
      <c r="J12" s="57"/>
      <c r="K12" s="69"/>
      <c r="L12" s="83">
        <v>12</v>
      </c>
      <c r="M12" s="83"/>
      <c r="N12" s="64"/>
      <c r="O12" s="86">
        <v>1</v>
      </c>
    </row>
    <row r="13" spans="1:15" x14ac:dyDescent="0.3">
      <c r="A13" s="84"/>
      <c r="B13" s="84"/>
      <c r="C13" s="54"/>
      <c r="D13" s="55"/>
      <c r="E13" s="81"/>
      <c r="F13" s="56"/>
      <c r="G13" s="54"/>
      <c r="H13" s="58"/>
      <c r="I13" s="57"/>
      <c r="J13" s="57"/>
      <c r="K13" s="69"/>
      <c r="L13" s="83">
        <v>13</v>
      </c>
      <c r="M13" s="83"/>
      <c r="N13" s="64"/>
      <c r="O13" s="86">
        <v>1</v>
      </c>
    </row>
    <row r="14" spans="1:15" x14ac:dyDescent="0.3">
      <c r="A14" s="84"/>
      <c r="B14" s="84"/>
      <c r="C14" s="54"/>
      <c r="D14" s="55"/>
      <c r="E14" s="81"/>
      <c r="F14" s="56"/>
      <c r="G14" s="54"/>
      <c r="H14" s="58"/>
      <c r="I14" s="57"/>
      <c r="J14" s="57"/>
      <c r="K14" s="69"/>
      <c r="L14" s="83">
        <v>14</v>
      </c>
      <c r="M14" s="83"/>
      <c r="N14" s="64"/>
      <c r="O14" s="86">
        <v>1</v>
      </c>
    </row>
    <row r="15" spans="1:15" x14ac:dyDescent="0.3">
      <c r="A15" s="84"/>
      <c r="B15" s="84"/>
      <c r="C15" s="54"/>
      <c r="D15" s="55"/>
      <c r="E15" s="81"/>
      <c r="F15" s="56"/>
      <c r="G15" s="54"/>
      <c r="H15" s="58"/>
      <c r="I15" s="57"/>
      <c r="J15" s="57"/>
      <c r="K15" s="69"/>
      <c r="L15" s="83">
        <v>15</v>
      </c>
      <c r="M15" s="83"/>
      <c r="N15" s="64"/>
      <c r="O15" s="86">
        <v>1</v>
      </c>
    </row>
    <row r="16" spans="1:15" x14ac:dyDescent="0.3">
      <c r="A16" s="84"/>
      <c r="B16" s="84"/>
      <c r="C16" s="54"/>
      <c r="D16" s="55"/>
      <c r="E16" s="81"/>
      <c r="F16" s="56"/>
      <c r="G16" s="54"/>
      <c r="H16" s="58"/>
      <c r="I16" s="57"/>
      <c r="J16" s="57"/>
      <c r="K16" s="69"/>
      <c r="L16" s="83">
        <v>16</v>
      </c>
      <c r="M16" s="83"/>
      <c r="N16" s="64"/>
      <c r="O16" s="86">
        <v>1</v>
      </c>
    </row>
    <row r="23" spans="13:13" x14ac:dyDescent="0.3">
      <c r="M23" s="7"/>
    </row>
  </sheetData>
  <dataConsolidate/>
  <phoneticPr fontId="11"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6"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6" xr:uid="{00000000-0002-0000-0000-000001000000}"/>
    <dataValidation allowBlank="1" showErrorMessage="1" sqref="N2:N16"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6"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6" xr:uid="{00000000-0002-0000-0000-000004000000}"/>
    <dataValidation allowBlank="1" showInputMessage="1" promptTitle="Edge Color" prompt="To select an optional edge color, right-click and select Select Color on the right-click menu." sqref="C3:C16" xr:uid="{00000000-0002-0000-0000-000005000000}"/>
    <dataValidation allowBlank="1" showInputMessage="1" errorTitle="Invalid Edge Width" error="The optional edge width must be a whole number between 1 and 10." promptTitle="Edge Width" prompt="Enter an optional edge width between 1 and 10." sqref="D3:D16"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6"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6" xr:uid="{00000000-0002-0000-0000-000008000000}">
      <formula1>ValidEdgeVisibilities</formula1>
    </dataValidation>
    <dataValidation allowBlank="1" showInputMessage="1" showErrorMessage="1" promptTitle="Vertex 1 Name" prompt="Enter the name of the edge's first vertex." sqref="A3:A16" xr:uid="{00000000-0002-0000-0000-000009000000}"/>
    <dataValidation allowBlank="1" showInputMessage="1" showErrorMessage="1" promptTitle="Vertex 2 Name" prompt="Enter the name of the edge's second vertex." sqref="B3:B16"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6"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6"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6"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
  <cols>
    <col min="1" max="1" width="10.8984375" style="3" bestFit="1" customWidth="1"/>
    <col min="2" max="2" width="16.8984375" style="3" bestFit="1" customWidth="1"/>
    <col min="4" max="5" width="9.09765625" customWidth="1"/>
  </cols>
  <sheetData>
    <row r="1" spans="1:1" x14ac:dyDescent="0.3">
      <c r="A1" s="3" t="s">
        <v>47</v>
      </c>
    </row>
    <row r="2" spans="1:1" ht="15" customHeight="1" x14ac:dyDescent="0.3"/>
    <row r="3" spans="1:1" ht="15" customHeight="1" x14ac:dyDescent="0.3">
      <c r="A3" s="32" t="s">
        <v>48</v>
      </c>
    </row>
    <row r="21" spans="4:4" x14ac:dyDescent="0.3">
      <c r="D21" s="7"/>
    </row>
  </sheetData>
  <dataConsolidate/>
  <phoneticPr fontId="11"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7"/>
  <sheetViews>
    <sheetView workbookViewId="0">
      <pane xSplit="1" ySplit="2" topLeftCell="B3" activePane="bottomRight" state="frozen"/>
      <selection pane="topRight" activeCell="B1" sqref="B1"/>
      <selection pane="bottomLeft" activeCell="A3" sqref="A3"/>
      <selection pane="bottomRight" activeCell="A3" sqref="A3:A7"/>
    </sheetView>
  </sheetViews>
  <sheetFormatPr defaultRowHeight="14.5" x14ac:dyDescent="0.3"/>
  <cols>
    <col min="1" max="1" width="9.09765625" style="1"/>
    <col min="2" max="2" width="7.8984375" customWidth="1"/>
    <col min="3" max="3" width="8.59765625" customWidth="1"/>
    <col min="4" max="4" width="6.69921875" customWidth="1"/>
    <col min="5" max="5" width="9.8984375" customWidth="1"/>
    <col min="6" max="6" width="7.69921875" customWidth="1"/>
    <col min="7" max="7" width="11" customWidth="1"/>
    <col min="8" max="8" width="8.59765625" customWidth="1"/>
    <col min="9" max="9" width="9.69921875" customWidth="1"/>
    <col min="10" max="10" width="10.59765625" style="3" customWidth="1"/>
    <col min="11" max="11" width="9.09765625" customWidth="1"/>
    <col min="12" max="12" width="9.09765625" hidden="1" customWidth="1"/>
    <col min="13" max="14" width="4.296875" hidden="1" customWidth="1"/>
    <col min="15" max="15" width="10.296875" hidden="1" customWidth="1"/>
    <col min="16" max="16" width="6.3984375" hidden="1" customWidth="1"/>
    <col min="17" max="17" width="8.296875" hidden="1" customWidth="1"/>
    <col min="18" max="18" width="9.59765625" hidden="1" customWidth="1"/>
    <col min="19" max="19" width="9.296875" hidden="1" customWidth="1"/>
    <col min="20" max="20" width="9.59765625" hidden="1" customWidth="1"/>
    <col min="21" max="23" width="14.296875" hidden="1" customWidth="1"/>
    <col min="24" max="24" width="11.8984375" hidden="1" customWidth="1"/>
    <col min="25" max="25" width="14.3984375" hidden="1" customWidth="1"/>
    <col min="26" max="26" width="18.296875" hidden="1" customWidth="1"/>
    <col min="27" max="27" width="5" style="3" hidden="1" customWidth="1"/>
    <col min="28" max="28" width="16" style="3" hidden="1" customWidth="1"/>
    <col min="29" max="29" width="16" style="6" bestFit="1" customWidth="1"/>
    <col min="30" max="30" width="14.296875" style="2" customWidth="1"/>
    <col min="31" max="32" width="14.296875" style="3" customWidth="1"/>
    <col min="33" max="33" width="11.8984375" style="3" customWidth="1"/>
    <col min="34" max="34" width="14.3984375" style="3" customWidth="1"/>
    <col min="35" max="35" width="5" customWidth="1"/>
    <col min="36" max="36" width="16" customWidth="1"/>
    <col min="37" max="37" width="16" bestFit="1" customWidth="1"/>
    <col min="38" max="39" width="9.09765625" customWidth="1"/>
  </cols>
  <sheetData>
    <row r="1" spans="1:34" x14ac:dyDescent="0.3">
      <c r="B1" s="25" t="s">
        <v>37</v>
      </c>
      <c r="C1" s="18"/>
      <c r="D1" s="18"/>
      <c r="E1" s="18"/>
      <c r="F1" s="18"/>
      <c r="G1" s="18"/>
      <c r="H1" s="27" t="s">
        <v>41</v>
      </c>
      <c r="I1" s="26"/>
      <c r="J1" s="26"/>
      <c r="K1" s="26"/>
      <c r="L1" s="29" t="s">
        <v>42</v>
      </c>
      <c r="M1" s="28"/>
      <c r="N1" s="28"/>
      <c r="O1" s="28"/>
      <c r="P1" s="28"/>
      <c r="Q1" s="28"/>
      <c r="R1" s="24" t="s">
        <v>40</v>
      </c>
      <c r="S1" s="21"/>
      <c r="T1" s="22"/>
      <c r="U1" s="23"/>
      <c r="V1" s="21"/>
      <c r="W1" s="21"/>
      <c r="X1" s="21"/>
      <c r="Y1" s="21"/>
      <c r="Z1" s="21"/>
      <c r="AA1" s="30" t="s">
        <v>38</v>
      </c>
      <c r="AB1" s="20"/>
      <c r="AC1" s="31" t="s">
        <v>39</v>
      </c>
      <c r="AD1"/>
      <c r="AE1"/>
      <c r="AF1"/>
      <c r="AG1"/>
      <c r="AH1"/>
    </row>
    <row r="2" spans="1:34" ht="30" customHeight="1" x14ac:dyDescent="0.3">
      <c r="A2" s="11" t="s">
        <v>5</v>
      </c>
      <c r="B2" s="8" t="s">
        <v>2</v>
      </c>
      <c r="C2" s="8" t="s">
        <v>8</v>
      </c>
      <c r="D2" s="9" t="s">
        <v>43</v>
      </c>
      <c r="E2" s="10" t="s">
        <v>4</v>
      </c>
      <c r="F2" s="8" t="s">
        <v>46</v>
      </c>
      <c r="G2" s="8" t="s">
        <v>11</v>
      </c>
      <c r="H2" s="8" t="s">
        <v>44</v>
      </c>
      <c r="I2" s="8" t="s">
        <v>45</v>
      </c>
      <c r="J2" s="8" t="s">
        <v>75</v>
      </c>
      <c r="K2" s="8" t="s">
        <v>10</v>
      </c>
      <c r="L2" s="8" t="s">
        <v>26</v>
      </c>
      <c r="M2" s="8" t="s">
        <v>15</v>
      </c>
      <c r="N2" s="8" t="s">
        <v>16</v>
      </c>
      <c r="O2" s="8" t="s">
        <v>13</v>
      </c>
      <c r="P2" s="8" t="s">
        <v>27</v>
      </c>
      <c r="Q2" s="8" t="s">
        <v>28</v>
      </c>
      <c r="R2" s="13" t="s">
        <v>29</v>
      </c>
      <c r="S2" s="13" t="s">
        <v>30</v>
      </c>
      <c r="T2" s="13" t="s">
        <v>31</v>
      </c>
      <c r="U2" s="13" t="s">
        <v>32</v>
      </c>
      <c r="V2" s="13" t="s">
        <v>33</v>
      </c>
      <c r="W2" s="13" t="s">
        <v>34</v>
      </c>
      <c r="X2" s="13" t="s">
        <v>134</v>
      </c>
      <c r="Y2" s="13" t="s">
        <v>35</v>
      </c>
      <c r="Z2" s="13" t="s">
        <v>167</v>
      </c>
      <c r="AA2" s="11" t="s">
        <v>12</v>
      </c>
      <c r="AB2" s="11" t="s">
        <v>36</v>
      </c>
      <c r="AC2" s="8" t="s">
        <v>25</v>
      </c>
      <c r="AD2" s="3"/>
      <c r="AF2"/>
      <c r="AG2"/>
      <c r="AH2"/>
    </row>
    <row r="3" spans="1:34" ht="15" customHeight="1" x14ac:dyDescent="0.3">
      <c r="A3" s="50"/>
      <c r="B3" s="54"/>
      <c r="C3" s="54"/>
      <c r="D3" s="55"/>
      <c r="E3" s="56"/>
      <c r="F3" s="54"/>
      <c r="G3" s="54"/>
      <c r="H3" s="58"/>
      <c r="I3" s="57"/>
      <c r="J3" s="57"/>
      <c r="K3" s="58"/>
      <c r="L3" s="60"/>
      <c r="M3" s="61">
        <v>5219.03955078125</v>
      </c>
      <c r="N3" s="61">
        <v>9690.8046875</v>
      </c>
      <c r="O3" s="59"/>
      <c r="P3" s="62"/>
      <c r="Q3" s="62"/>
      <c r="R3" s="51"/>
      <c r="S3" s="51"/>
      <c r="T3" s="51"/>
      <c r="U3" s="51"/>
      <c r="V3" s="52"/>
      <c r="W3" s="52"/>
      <c r="X3" s="53"/>
      <c r="Y3" s="52"/>
      <c r="Z3" s="52"/>
      <c r="AA3" s="63">
        <v>3</v>
      </c>
      <c r="AB3" s="63"/>
      <c r="AC3" s="64"/>
      <c r="AD3" s="3"/>
      <c r="AF3"/>
      <c r="AG3"/>
      <c r="AH3"/>
    </row>
    <row r="4" spans="1:34" x14ac:dyDescent="0.3">
      <c r="A4" s="14"/>
      <c r="B4" s="15"/>
      <c r="C4" s="15"/>
      <c r="D4" s="87"/>
      <c r="E4" s="80"/>
      <c r="F4" s="15"/>
      <c r="G4" s="15"/>
      <c r="H4" s="16"/>
      <c r="I4" s="68"/>
      <c r="J4" s="68"/>
      <c r="K4" s="16"/>
      <c r="L4" s="88"/>
      <c r="M4" s="89">
        <v>9537.896484375</v>
      </c>
      <c r="N4" s="89">
        <v>3616.087890625</v>
      </c>
      <c r="O4" s="79"/>
      <c r="P4" s="90"/>
      <c r="Q4" s="90"/>
      <c r="R4" s="91"/>
      <c r="S4" s="91"/>
      <c r="T4" s="91"/>
      <c r="U4" s="91"/>
      <c r="V4" s="92"/>
      <c r="W4" s="92"/>
      <c r="X4" s="92"/>
      <c r="Y4" s="92"/>
      <c r="Z4" s="52"/>
      <c r="AA4" s="82">
        <v>4</v>
      </c>
      <c r="AB4" s="82"/>
      <c r="AC4" s="93"/>
    </row>
    <row r="5" spans="1:34" x14ac:dyDescent="0.3">
      <c r="A5" s="14"/>
      <c r="B5" s="15"/>
      <c r="C5" s="15"/>
      <c r="D5" s="87"/>
      <c r="E5" s="80"/>
      <c r="F5" s="15"/>
      <c r="G5" s="15"/>
      <c r="H5" s="16"/>
      <c r="I5" s="68"/>
      <c r="J5" s="68"/>
      <c r="K5" s="16"/>
      <c r="L5" s="88"/>
      <c r="M5" s="89">
        <v>9668.30859375</v>
      </c>
      <c r="N5" s="89">
        <v>6732.12109375</v>
      </c>
      <c r="O5" s="79"/>
      <c r="P5" s="90"/>
      <c r="Q5" s="90"/>
      <c r="R5" s="91"/>
      <c r="S5" s="91"/>
      <c r="T5" s="91"/>
      <c r="U5" s="91"/>
      <c r="V5" s="92"/>
      <c r="W5" s="92"/>
      <c r="X5" s="92"/>
      <c r="Y5" s="92"/>
      <c r="Z5" s="52"/>
      <c r="AA5" s="82">
        <v>5</v>
      </c>
      <c r="AB5" s="82"/>
      <c r="AC5" s="93"/>
    </row>
    <row r="6" spans="1:34" x14ac:dyDescent="0.3">
      <c r="A6" s="14"/>
      <c r="B6" s="15"/>
      <c r="C6" s="15"/>
      <c r="D6" s="87"/>
      <c r="E6" s="80"/>
      <c r="F6" s="15"/>
      <c r="G6" s="15"/>
      <c r="H6" s="16"/>
      <c r="I6" s="68"/>
      <c r="J6" s="68"/>
      <c r="K6" s="16"/>
      <c r="L6" s="88"/>
      <c r="M6" s="89">
        <v>6246.0498046875</v>
      </c>
      <c r="N6" s="89">
        <v>285.52255249023438</v>
      </c>
      <c r="O6" s="79"/>
      <c r="P6" s="90"/>
      <c r="Q6" s="90"/>
      <c r="R6" s="91"/>
      <c r="S6" s="91"/>
      <c r="T6" s="91"/>
      <c r="U6" s="91"/>
      <c r="V6" s="92"/>
      <c r="W6" s="92"/>
      <c r="X6" s="92"/>
      <c r="Y6" s="92"/>
      <c r="Z6" s="52"/>
      <c r="AA6" s="82">
        <v>6</v>
      </c>
      <c r="AB6" s="82"/>
      <c r="AC6" s="93"/>
    </row>
    <row r="7" spans="1:34" x14ac:dyDescent="0.3">
      <c r="A7" s="94"/>
      <c r="B7" s="95"/>
      <c r="C7" s="95"/>
      <c r="D7" s="96"/>
      <c r="E7" s="97"/>
      <c r="F7" s="95"/>
      <c r="G7" s="95"/>
      <c r="H7" s="98"/>
      <c r="I7" s="99"/>
      <c r="J7" s="99"/>
      <c r="K7" s="98"/>
      <c r="L7" s="100"/>
      <c r="M7" s="101">
        <v>330.69180297851563</v>
      </c>
      <c r="N7" s="101">
        <v>4746.76806640625</v>
      </c>
      <c r="O7" s="102"/>
      <c r="P7" s="103"/>
      <c r="Q7" s="103"/>
      <c r="R7" s="104"/>
      <c r="S7" s="104"/>
      <c r="T7" s="104"/>
      <c r="U7" s="104"/>
      <c r="V7" s="105"/>
      <c r="W7" s="105"/>
      <c r="X7" s="105"/>
      <c r="Y7" s="105"/>
      <c r="Z7" s="106"/>
      <c r="AA7" s="107">
        <v>7</v>
      </c>
      <c r="AB7" s="107"/>
      <c r="AC7" s="108"/>
    </row>
  </sheetData>
  <dataConsolidate/>
  <phoneticPr fontId="11"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 xr:uid="{00000000-0002-0000-0100-000007000000}"/>
    <dataValidation allowBlank="1" showInputMessage="1" errorTitle="Invalid Vertex Image Key" promptTitle="Vertex Tooltip" prompt="Enter optional text that will pop up when the mouse is hovered over the vertex." sqref="K3:K7"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 xr:uid="{00000000-0002-0000-0100-00000B000000}"/>
    <dataValidation allowBlank="1" showInputMessage="1" promptTitle="Vertex Label Fill Color" prompt="To select an optional fill color for the Label shape, right-click and select Select Color on the right-click menu." sqref="I3:I7" xr:uid="{00000000-0002-0000-0100-00000C000000}"/>
    <dataValidation allowBlank="1" showInputMessage="1" errorTitle="Invalid Vertex Image Key" promptTitle="Vertex Image File" prompt="Enter the path to an image file.  Hover over the column header for examples." sqref="F3:F7" xr:uid="{00000000-0002-0000-0100-00000D000000}"/>
    <dataValidation allowBlank="1" showInputMessage="1" promptTitle="Vertex Color" prompt="To select an optional vertex color, right-click and select Select Color on the right-click menu." sqref="B3:B7"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7"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7"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 xr:uid="{00000000-0002-0000-0100-000012000000}">
      <formula1>ValidVertexLabelPositions</formula1>
    </dataValidation>
    <dataValidation allowBlank="1" showInputMessage="1" showErrorMessage="1" promptTitle="Vertex Name" prompt="Enter the name of the vertex." sqref="A3:A7"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
  <cols>
    <col min="1" max="1" width="9.3984375" style="1" bestFit="1" customWidth="1"/>
    <col min="2" max="2" width="14.296875" bestFit="1" customWidth="1"/>
    <col min="3" max="3" width="15" bestFit="1" customWidth="1"/>
    <col min="4" max="4" width="11.09765625" bestFit="1" customWidth="1"/>
    <col min="5" max="5" width="13" bestFit="1" customWidth="1"/>
    <col min="6" max="6" width="8" bestFit="1" customWidth="1"/>
    <col min="7" max="8" width="13.59765625" hidden="1" customWidth="1"/>
    <col min="9" max="9" width="11" hidden="1" customWidth="1"/>
    <col min="10" max="10" width="12.59765625" hidden="1" customWidth="1"/>
    <col min="11" max="11" width="11" hidden="1" customWidth="1"/>
    <col min="12" max="12" width="9.69921875" hidden="1" customWidth="1"/>
    <col min="13" max="13" width="13.09765625" hidden="1" customWidth="1"/>
    <col min="14" max="15" width="8.3984375" hidden="1" customWidth="1"/>
    <col min="16" max="16" width="18.296875" hidden="1" customWidth="1"/>
    <col min="17" max="17" width="14.8984375" hidden="1" customWidth="1"/>
    <col min="18" max="18" width="14.59765625" hidden="1" customWidth="1"/>
    <col min="19" max="21" width="24.09765625" hidden="1" customWidth="1"/>
    <col min="22" max="22" width="21.296875" hidden="1" customWidth="1"/>
    <col min="23" max="23" width="19.296875" hidden="1" customWidth="1"/>
    <col min="24" max="24" width="10" hidden="1" customWidth="1"/>
    <col min="25" max="25" width="13" customWidth="1"/>
  </cols>
  <sheetData>
    <row r="1" spans="1:24" x14ac:dyDescent="0.3">
      <c r="B1" s="70" t="s">
        <v>37</v>
      </c>
      <c r="C1" s="71"/>
      <c r="D1" s="71"/>
      <c r="E1" s="72"/>
      <c r="F1" s="68" t="s">
        <v>41</v>
      </c>
      <c r="G1" s="73" t="s">
        <v>42</v>
      </c>
      <c r="H1" s="74"/>
      <c r="I1" s="75" t="s">
        <v>38</v>
      </c>
      <c r="J1" s="76"/>
      <c r="K1" s="77" t="s">
        <v>40</v>
      </c>
      <c r="L1" s="78"/>
      <c r="M1" s="78"/>
      <c r="N1" s="78"/>
      <c r="O1" s="78"/>
      <c r="P1" s="78"/>
      <c r="Q1" s="78"/>
      <c r="R1" s="78"/>
      <c r="S1" s="78"/>
      <c r="T1" s="78"/>
      <c r="U1" s="78"/>
      <c r="V1" s="78"/>
      <c r="W1" s="78"/>
      <c r="X1" s="78"/>
    </row>
    <row r="2" spans="1:24" s="13" customFormat="1" ht="30" customHeight="1" x14ac:dyDescent="0.3">
      <c r="A2" s="11" t="s">
        <v>141</v>
      </c>
      <c r="B2" s="13" t="s">
        <v>20</v>
      </c>
      <c r="C2" s="13" t="s">
        <v>19</v>
      </c>
      <c r="D2" s="13" t="s">
        <v>11</v>
      </c>
      <c r="E2" s="13" t="s">
        <v>142</v>
      </c>
      <c r="F2" s="13" t="s">
        <v>44</v>
      </c>
      <c r="G2" s="13" t="s">
        <v>164</v>
      </c>
      <c r="H2" s="13" t="s">
        <v>165</v>
      </c>
      <c r="I2" s="13" t="s">
        <v>12</v>
      </c>
      <c r="J2" s="13" t="s">
        <v>163</v>
      </c>
      <c r="K2" s="13" t="s">
        <v>143</v>
      </c>
      <c r="L2" s="13" t="s">
        <v>145</v>
      </c>
      <c r="M2" s="13" t="s">
        <v>146</v>
      </c>
      <c r="N2" s="13" t="s">
        <v>147</v>
      </c>
      <c r="O2" s="13" t="s">
        <v>148</v>
      </c>
      <c r="P2" s="13" t="s">
        <v>167</v>
      </c>
      <c r="Q2" s="13" t="s">
        <v>168</v>
      </c>
      <c r="R2" s="13" t="s">
        <v>149</v>
      </c>
      <c r="S2" s="13" t="s">
        <v>150</v>
      </c>
      <c r="T2" s="13" t="s">
        <v>151</v>
      </c>
      <c r="U2" s="13" t="s">
        <v>152</v>
      </c>
      <c r="V2" s="13" t="s">
        <v>153</v>
      </c>
      <c r="W2" s="13" t="s">
        <v>154</v>
      </c>
      <c r="X2" s="13" t="s">
        <v>155</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phoneticPr fontId="11" type="noConversion"/>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
  <cols>
    <col min="1" max="1" width="9.3984375" style="1" bestFit="1" customWidth="1"/>
    <col min="2" max="2" width="9.09765625" style="1"/>
    <col min="3" max="3" width="11.59765625" bestFit="1" customWidth="1"/>
    <col min="4" max="4" width="9.09765625" customWidth="1"/>
  </cols>
  <sheetData>
    <row r="1" spans="1:3" x14ac:dyDescent="0.3">
      <c r="A1" s="1" t="s">
        <v>141</v>
      </c>
      <c r="B1" s="1" t="s">
        <v>5</v>
      </c>
      <c r="C1" s="1" t="s">
        <v>144</v>
      </c>
    </row>
    <row r="2" spans="1:3" x14ac:dyDescent="0.3">
      <c r="C2" s="3"/>
    </row>
  </sheetData>
  <dataConsolidate/>
  <phoneticPr fontId="11" type="noConversion"/>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5" x14ac:dyDescent="0.3"/>
  <cols>
    <col min="1" max="1" width="43.09765625" customWidth="1"/>
    <col min="2" max="2" width="13.8984375" customWidth="1"/>
    <col min="3" max="3" width="9.09765625" customWidth="1"/>
    <col min="4" max="4" width="12.8984375" hidden="1" customWidth="1"/>
    <col min="5" max="5" width="19.69921875" hidden="1" customWidth="1"/>
    <col min="6" max="6" width="15.59765625" hidden="1" customWidth="1"/>
    <col min="7" max="7" width="22.09765625" hidden="1" customWidth="1"/>
    <col min="8" max="8" width="17.09765625" hidden="1" customWidth="1"/>
    <col min="9" max="9" width="23.8984375" hidden="1" customWidth="1"/>
    <col min="10" max="10" width="28.296875" hidden="1" customWidth="1"/>
    <col min="11" max="11" width="34.8984375" hidden="1" customWidth="1"/>
    <col min="12" max="12" width="25" hidden="1" customWidth="1"/>
    <col min="13" max="13" width="31.59765625" hidden="1" customWidth="1"/>
    <col min="14" max="14" width="26.59765625" hidden="1" customWidth="1"/>
    <col min="15" max="17" width="33.296875" hidden="1" customWidth="1"/>
    <col min="18" max="18" width="26.59765625" hidden="1" customWidth="1"/>
    <col min="19" max="19" width="33" hidden="1" customWidth="1"/>
    <col min="20" max="20" width="19.59765625" hidden="1" customWidth="1"/>
    <col min="21" max="21" width="26.09765625" hidden="1" customWidth="1"/>
    <col min="22" max="22" width="9.09765625" hidden="1" customWidth="1"/>
    <col min="23" max="23" width="34.09765625" hidden="1" customWidth="1"/>
    <col min="24" max="24" width="25.09765625" hidden="1" customWidth="1"/>
  </cols>
  <sheetData>
    <row r="1" spans="1:24" ht="15" customHeight="1" thickBot="1" x14ac:dyDescent="0.35">
      <c r="A1" s="13" t="s">
        <v>159</v>
      </c>
      <c r="B1" s="13" t="s">
        <v>17</v>
      </c>
      <c r="D1" t="s">
        <v>76</v>
      </c>
      <c r="E1" t="s">
        <v>77</v>
      </c>
      <c r="F1" s="37" t="s">
        <v>83</v>
      </c>
      <c r="G1" s="38" t="s">
        <v>84</v>
      </c>
      <c r="H1" s="37" t="s">
        <v>89</v>
      </c>
      <c r="I1" s="38" t="s">
        <v>90</v>
      </c>
      <c r="J1" s="37" t="s">
        <v>95</v>
      </c>
      <c r="K1" s="38" t="s">
        <v>96</v>
      </c>
      <c r="L1" s="37" t="s">
        <v>101</v>
      </c>
      <c r="M1" s="38" t="s">
        <v>102</v>
      </c>
      <c r="N1" s="37" t="s">
        <v>107</v>
      </c>
      <c r="O1" s="38" t="s">
        <v>108</v>
      </c>
      <c r="P1" s="38" t="s">
        <v>135</v>
      </c>
      <c r="Q1" s="38" t="s">
        <v>136</v>
      </c>
      <c r="R1" s="37" t="s">
        <v>113</v>
      </c>
      <c r="S1" s="37" t="s">
        <v>114</v>
      </c>
      <c r="T1" s="37" t="s">
        <v>119</v>
      </c>
      <c r="U1" s="38" t="s">
        <v>120</v>
      </c>
      <c r="W1" t="s">
        <v>124</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121</v>
      </c>
      <c r="X2">
        <f>ROWS(HistogramBins[Degree Bin]) - 1</f>
        <v>43</v>
      </c>
    </row>
    <row r="3" spans="1:24" x14ac:dyDescent="0.3">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122</v>
      </c>
      <c r="X3" t="s">
        <v>82</v>
      </c>
    </row>
    <row r="4" spans="1:24" x14ac:dyDescent="0.3">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123</v>
      </c>
      <c r="X4" s="12" t="s">
        <v>125</v>
      </c>
    </row>
    <row r="5" spans="1:24" x14ac:dyDescent="0.3">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160</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78</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79</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80</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81</v>
      </c>
      <c r="B46" s="49" t="str">
        <f>IFERROR(MEDIAN(Vertices[Degree]),NoMetricMessage)</f>
        <v>Not Available</v>
      </c>
    </row>
    <row r="57" spans="1:2" x14ac:dyDescent="0.3">
      <c r="A57" s="35" t="s">
        <v>85</v>
      </c>
      <c r="B57" s="48" t="str">
        <f>IF(COUNT(Vertices[In-Degree])&gt;0, F2, NoMetricMessage)</f>
        <v>Not Available</v>
      </c>
    </row>
    <row r="58" spans="1:2" x14ac:dyDescent="0.3">
      <c r="A58" s="35" t="s">
        <v>86</v>
      </c>
      <c r="B58" s="48" t="str">
        <f>IF(COUNT(Vertices[In-Degree])&gt;0, F45, NoMetricMessage)</f>
        <v>Not Available</v>
      </c>
    </row>
    <row r="59" spans="1:2" x14ac:dyDescent="0.3">
      <c r="A59" s="35" t="s">
        <v>87</v>
      </c>
      <c r="B59" s="49" t="str">
        <f>IFERROR(AVERAGE(Vertices[In-Degree]),NoMetricMessage)</f>
        <v>Not Available</v>
      </c>
    </row>
    <row r="60" spans="1:2" x14ac:dyDescent="0.3">
      <c r="A60" s="35" t="s">
        <v>88</v>
      </c>
      <c r="B60" s="49" t="str">
        <f>IFERROR(MEDIAN(Vertices[In-Degree]),NoMetricMessage)</f>
        <v>Not Available</v>
      </c>
    </row>
    <row r="71" spans="1:2" x14ac:dyDescent="0.3">
      <c r="A71" s="35" t="s">
        <v>91</v>
      </c>
      <c r="B71" s="48" t="str">
        <f>IF(COUNT(Vertices[Out-Degree])&gt;0, H2, NoMetricMessage)</f>
        <v>Not Available</v>
      </c>
    </row>
    <row r="72" spans="1:2" x14ac:dyDescent="0.3">
      <c r="A72" s="35" t="s">
        <v>92</v>
      </c>
      <c r="B72" s="48" t="str">
        <f>IF(COUNT(Vertices[Out-Degree])&gt;0, H45, NoMetricMessage)</f>
        <v>Not Available</v>
      </c>
    </row>
    <row r="73" spans="1:2" x14ac:dyDescent="0.3">
      <c r="A73" s="35" t="s">
        <v>93</v>
      </c>
      <c r="B73" s="49" t="str">
        <f>IFERROR(AVERAGE(Vertices[Out-Degree]),NoMetricMessage)</f>
        <v>Not Available</v>
      </c>
    </row>
    <row r="74" spans="1:2" x14ac:dyDescent="0.3">
      <c r="A74" s="35" t="s">
        <v>94</v>
      </c>
      <c r="B74" s="49" t="str">
        <f>IFERROR(MEDIAN(Vertices[Out-Degree]),NoMetricMessage)</f>
        <v>Not Available</v>
      </c>
    </row>
    <row r="85" spans="1:2" x14ac:dyDescent="0.3">
      <c r="A85" s="35" t="s">
        <v>97</v>
      </c>
      <c r="B85" s="49" t="str">
        <f>IF(COUNT(Vertices[Betweenness Centrality])&gt;0, J2, NoMetricMessage)</f>
        <v>Not Available</v>
      </c>
    </row>
    <row r="86" spans="1:2" x14ac:dyDescent="0.3">
      <c r="A86" s="35" t="s">
        <v>98</v>
      </c>
      <c r="B86" s="49" t="str">
        <f>IF(COUNT(Vertices[Betweenness Centrality])&gt;0, J45, NoMetricMessage)</f>
        <v>Not Available</v>
      </c>
    </row>
    <row r="87" spans="1:2" x14ac:dyDescent="0.3">
      <c r="A87" s="35" t="s">
        <v>99</v>
      </c>
      <c r="B87" s="49" t="str">
        <f>IFERROR(AVERAGE(Vertices[Betweenness Centrality]),NoMetricMessage)</f>
        <v>Not Available</v>
      </c>
    </row>
    <row r="88" spans="1:2" x14ac:dyDescent="0.3">
      <c r="A88" s="35" t="s">
        <v>100</v>
      </c>
      <c r="B88" s="49" t="str">
        <f>IFERROR(MEDIAN(Vertices[Betweenness Centrality]),NoMetricMessage)</f>
        <v>Not Available</v>
      </c>
    </row>
    <row r="99" spans="1:2" x14ac:dyDescent="0.3">
      <c r="A99" s="35" t="s">
        <v>103</v>
      </c>
      <c r="B99" s="49" t="str">
        <f>IF(COUNT(Vertices[Closeness Centrality])&gt;0, L2, NoMetricMessage)</f>
        <v>Not Available</v>
      </c>
    </row>
    <row r="100" spans="1:2" x14ac:dyDescent="0.3">
      <c r="A100" s="35" t="s">
        <v>104</v>
      </c>
      <c r="B100" s="49" t="str">
        <f>IF(COUNT(Vertices[Closeness Centrality])&gt;0, L45, NoMetricMessage)</f>
        <v>Not Available</v>
      </c>
    </row>
    <row r="101" spans="1:2" x14ac:dyDescent="0.3">
      <c r="A101" s="35" t="s">
        <v>105</v>
      </c>
      <c r="B101" s="49" t="str">
        <f>IFERROR(AVERAGE(Vertices[Closeness Centrality]),NoMetricMessage)</f>
        <v>Not Available</v>
      </c>
    </row>
    <row r="102" spans="1:2" x14ac:dyDescent="0.3">
      <c r="A102" s="35" t="s">
        <v>106</v>
      </c>
      <c r="B102" s="49" t="str">
        <f>IFERROR(MEDIAN(Vertices[Closeness Centrality]),NoMetricMessage)</f>
        <v>Not Available</v>
      </c>
    </row>
    <row r="113" spans="1:2" x14ac:dyDescent="0.3">
      <c r="A113" s="35" t="s">
        <v>109</v>
      </c>
      <c r="B113" s="49" t="str">
        <f>IF(COUNT(Vertices[Eigenvector Centrality])&gt;0, N2, NoMetricMessage)</f>
        <v>Not Available</v>
      </c>
    </row>
    <row r="114" spans="1:2" x14ac:dyDescent="0.3">
      <c r="A114" s="35" t="s">
        <v>110</v>
      </c>
      <c r="B114" s="49" t="str">
        <f>IF(COUNT(Vertices[Eigenvector Centrality])&gt;0, N45, NoMetricMessage)</f>
        <v>Not Available</v>
      </c>
    </row>
    <row r="115" spans="1:2" x14ac:dyDescent="0.3">
      <c r="A115" s="35" t="s">
        <v>111</v>
      </c>
      <c r="B115" s="49" t="str">
        <f>IFERROR(AVERAGE(Vertices[Eigenvector Centrality]),NoMetricMessage)</f>
        <v>Not Available</v>
      </c>
    </row>
    <row r="116" spans="1:2" x14ac:dyDescent="0.3">
      <c r="A116" s="35" t="s">
        <v>112</v>
      </c>
      <c r="B116" s="49" t="str">
        <f>IFERROR(MEDIAN(Vertices[Eigenvector Centrality]),NoMetricMessage)</f>
        <v>Not Available</v>
      </c>
    </row>
    <row r="127" spans="1:2" x14ac:dyDescent="0.3">
      <c r="A127" s="35" t="s">
        <v>137</v>
      </c>
      <c r="B127" s="49" t="str">
        <f>IF(COUNT(Vertices[PageRank])&gt;0, P2, NoMetricMessage)</f>
        <v>Not Available</v>
      </c>
    </row>
    <row r="128" spans="1:2" x14ac:dyDescent="0.3">
      <c r="A128" s="35" t="s">
        <v>138</v>
      </c>
      <c r="B128" s="49" t="str">
        <f>IF(COUNT(Vertices[PageRank])&gt;0, P45, NoMetricMessage)</f>
        <v>Not Available</v>
      </c>
    </row>
    <row r="129" spans="1:2" x14ac:dyDescent="0.3">
      <c r="A129" s="35" t="s">
        <v>139</v>
      </c>
      <c r="B129" s="49" t="str">
        <f>IFERROR(AVERAGE(Vertices[PageRank]),NoMetricMessage)</f>
        <v>Not Available</v>
      </c>
    </row>
    <row r="130" spans="1:2" x14ac:dyDescent="0.3">
      <c r="A130" s="35" t="s">
        <v>140</v>
      </c>
      <c r="B130" s="49" t="str">
        <f>IFERROR(MEDIAN(Vertices[PageRank]),NoMetricMessage)</f>
        <v>Not Available</v>
      </c>
    </row>
    <row r="141" spans="1:2" x14ac:dyDescent="0.3">
      <c r="A141" s="35" t="s">
        <v>115</v>
      </c>
      <c r="B141" s="49" t="str">
        <f>IF(COUNT(Vertices[Clustering Coefficient])&gt;0, R2, NoMetricMessage)</f>
        <v>Not Available</v>
      </c>
    </row>
    <row r="142" spans="1:2" x14ac:dyDescent="0.3">
      <c r="A142" s="35" t="s">
        <v>116</v>
      </c>
      <c r="B142" s="49" t="str">
        <f>IF(COUNT(Vertices[Clustering Coefficient])&gt;0, R45, NoMetricMessage)</f>
        <v>Not Available</v>
      </c>
    </row>
    <row r="143" spans="1:2" x14ac:dyDescent="0.3">
      <c r="A143" s="35" t="s">
        <v>117</v>
      </c>
      <c r="B143" s="49" t="str">
        <f>IFERROR(AVERAGE(Vertices[Clustering Coefficient]),NoMetricMessage)</f>
        <v>Not Available</v>
      </c>
    </row>
    <row r="144" spans="1:2" x14ac:dyDescent="0.3">
      <c r="A144" s="35" t="s">
        <v>118</v>
      </c>
      <c r="B144" s="49" t="str">
        <f>IFERROR(MEDIAN(Vertices[Clustering Coefficient]),NoMetricMessage)</f>
        <v>Not Available</v>
      </c>
    </row>
  </sheetData>
  <dataConsolidate/>
  <phoneticPr fontId="11" type="noConversion"/>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
  <cols>
    <col min="1" max="1" width="10.3984375" style="1" bestFit="1" customWidth="1"/>
    <col min="2" max="2" width="12.3984375" style="1" bestFit="1" customWidth="1"/>
    <col min="3" max="3" width="22.8984375" bestFit="1" customWidth="1"/>
    <col min="4" max="4" width="16.8984375" bestFit="1" customWidth="1"/>
    <col min="5" max="6" width="16.8984375" customWidth="1"/>
    <col min="7" max="7" width="14.296875" bestFit="1" customWidth="1"/>
    <col min="8" max="8" width="14.296875" customWidth="1"/>
    <col min="10" max="10" width="39.09765625" bestFit="1" customWidth="1"/>
    <col min="11" max="11" width="10.8984375" bestFit="1" customWidth="1"/>
    <col min="13" max="13" width="8.3984375" bestFit="1" customWidth="1"/>
    <col min="14" max="14" width="10" bestFit="1" customWidth="1"/>
    <col min="15" max="15" width="11.8984375" bestFit="1" customWidth="1"/>
    <col min="16" max="16" width="12.09765625" bestFit="1" customWidth="1"/>
  </cols>
  <sheetData>
    <row r="1" spans="1:18" s="4" customFormat="1" ht="36" customHeight="1" x14ac:dyDescent="0.3">
      <c r="A1" s="5" t="s">
        <v>6</v>
      </c>
      <c r="B1" s="5" t="s">
        <v>128</v>
      </c>
      <c r="C1" s="4" t="s">
        <v>7</v>
      </c>
      <c r="D1" s="4" t="s">
        <v>9</v>
      </c>
      <c r="E1" s="4" t="s">
        <v>161</v>
      </c>
      <c r="F1" s="5" t="s">
        <v>166</v>
      </c>
      <c r="G1" s="4" t="s">
        <v>14</v>
      </c>
      <c r="H1" s="4" t="s">
        <v>65</v>
      </c>
      <c r="J1" s="4" t="s">
        <v>18</v>
      </c>
      <c r="K1" s="4" t="s">
        <v>17</v>
      </c>
      <c r="M1" s="4" t="s">
        <v>21</v>
      </c>
      <c r="N1" s="4" t="s">
        <v>22</v>
      </c>
      <c r="O1" s="4" t="s">
        <v>23</v>
      </c>
      <c r="P1" s="4" t="s">
        <v>24</v>
      </c>
    </row>
    <row r="2" spans="1:18" x14ac:dyDescent="0.3">
      <c r="A2" s="1" t="s">
        <v>49</v>
      </c>
      <c r="B2" s="1" t="s">
        <v>129</v>
      </c>
      <c r="C2" t="s">
        <v>52</v>
      </c>
      <c r="D2" t="s">
        <v>53</v>
      </c>
      <c r="E2" t="s">
        <v>53</v>
      </c>
      <c r="F2" s="1" t="s">
        <v>49</v>
      </c>
      <c r="G2" t="s">
        <v>63</v>
      </c>
      <c r="H2" t="s">
        <v>156</v>
      </c>
      <c r="J2" t="s">
        <v>169</v>
      </c>
      <c r="K2">
        <v>108</v>
      </c>
    </row>
    <row r="3" spans="1:18" x14ac:dyDescent="0.3">
      <c r="A3" s="1" t="s">
        <v>50</v>
      </c>
      <c r="B3" s="1" t="s">
        <v>130</v>
      </c>
      <c r="C3" t="s">
        <v>50</v>
      </c>
      <c r="D3" t="s">
        <v>54</v>
      </c>
      <c r="E3" t="s">
        <v>54</v>
      </c>
      <c r="F3" s="1" t="s">
        <v>50</v>
      </c>
      <c r="G3" t="s">
        <v>64</v>
      </c>
      <c r="H3" t="s">
        <v>66</v>
      </c>
      <c r="J3" t="s">
        <v>170</v>
      </c>
      <c r="K3" t="s">
        <v>178</v>
      </c>
    </row>
    <row r="4" spans="1:18" x14ac:dyDescent="0.3">
      <c r="A4" s="1" t="s">
        <v>51</v>
      </c>
      <c r="B4" s="1" t="s">
        <v>131</v>
      </c>
      <c r="C4" t="s">
        <v>51</v>
      </c>
      <c r="D4" t="s">
        <v>55</v>
      </c>
      <c r="E4" t="s">
        <v>55</v>
      </c>
      <c r="F4" s="1" t="s">
        <v>51</v>
      </c>
      <c r="G4">
        <v>0</v>
      </c>
      <c r="H4" t="s">
        <v>67</v>
      </c>
      <c r="J4" s="12" t="s">
        <v>171</v>
      </c>
      <c r="K4" s="12"/>
    </row>
    <row r="5" spans="1:18" ht="409.5" x14ac:dyDescent="0.3">
      <c r="A5">
        <v>1</v>
      </c>
      <c r="B5" s="1" t="s">
        <v>132</v>
      </c>
      <c r="C5" t="s">
        <v>49</v>
      </c>
      <c r="D5" t="s">
        <v>56</v>
      </c>
      <c r="E5" t="s">
        <v>56</v>
      </c>
      <c r="F5">
        <v>1</v>
      </c>
      <c r="G5">
        <v>1</v>
      </c>
      <c r="H5" t="s">
        <v>68</v>
      </c>
      <c r="J5" t="s">
        <v>172</v>
      </c>
      <c r="K5" s="13" t="s">
        <v>180</v>
      </c>
    </row>
    <row r="6" spans="1:18" x14ac:dyDescent="0.3">
      <c r="A6">
        <v>0</v>
      </c>
      <c r="B6" s="1" t="s">
        <v>133</v>
      </c>
      <c r="C6">
        <v>1</v>
      </c>
      <c r="D6" t="s">
        <v>57</v>
      </c>
      <c r="E6" t="s">
        <v>57</v>
      </c>
      <c r="F6">
        <v>0</v>
      </c>
      <c r="H6" t="s">
        <v>69</v>
      </c>
      <c r="J6" t="s">
        <v>173</v>
      </c>
      <c r="K6">
        <v>1</v>
      </c>
      <c r="R6" t="s">
        <v>126</v>
      </c>
    </row>
    <row r="7" spans="1:18" x14ac:dyDescent="0.3">
      <c r="A7">
        <v>2</v>
      </c>
      <c r="B7">
        <v>1</v>
      </c>
      <c r="C7">
        <v>0</v>
      </c>
      <c r="D7" t="s">
        <v>58</v>
      </c>
      <c r="E7" t="s">
        <v>58</v>
      </c>
      <c r="F7">
        <v>2</v>
      </c>
      <c r="H7" t="s">
        <v>70</v>
      </c>
      <c r="J7" t="s">
        <v>174</v>
      </c>
      <c r="K7" t="s">
        <v>175</v>
      </c>
    </row>
    <row r="8" spans="1:18" x14ac:dyDescent="0.3">
      <c r="A8"/>
      <c r="B8">
        <v>2</v>
      </c>
      <c r="C8">
        <v>2</v>
      </c>
      <c r="D8" t="s">
        <v>59</v>
      </c>
      <c r="E8" t="s">
        <v>59</v>
      </c>
      <c r="H8" t="s">
        <v>71</v>
      </c>
      <c r="J8" t="s">
        <v>176</v>
      </c>
      <c r="K8" t="s">
        <v>179</v>
      </c>
    </row>
    <row r="9" spans="1:18" x14ac:dyDescent="0.3">
      <c r="A9"/>
      <c r="B9">
        <v>3</v>
      </c>
      <c r="C9">
        <v>4</v>
      </c>
      <c r="D9" t="s">
        <v>60</v>
      </c>
      <c r="E9" t="s">
        <v>60</v>
      </c>
      <c r="H9" t="s">
        <v>72</v>
      </c>
    </row>
    <row r="10" spans="1:18" x14ac:dyDescent="0.3">
      <c r="A10"/>
      <c r="B10">
        <v>4</v>
      </c>
      <c r="D10" t="s">
        <v>61</v>
      </c>
      <c r="E10" t="s">
        <v>61</v>
      </c>
      <c r="H10" t="s">
        <v>73</v>
      </c>
    </row>
    <row r="11" spans="1:18" x14ac:dyDescent="0.3">
      <c r="A11"/>
      <c r="B11">
        <v>5</v>
      </c>
      <c r="D11" t="s">
        <v>44</v>
      </c>
      <c r="E11">
        <v>1</v>
      </c>
      <c r="H11" t="s">
        <v>74</v>
      </c>
    </row>
    <row r="12" spans="1:18" x14ac:dyDescent="0.3">
      <c r="A12"/>
      <c r="B12"/>
      <c r="D12" t="s">
        <v>62</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honeticPr fontId="11" type="noConversion"/>
  <pageMargins left="0.7" right="0.7" top="0.75" bottom="0.75" header="0.3" footer="0.3"/>
  <pageSetup orientation="portrait"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73E197E7-B0DE-4131-8E80-CFD6AFD840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13</vt:i4>
      </vt:variant>
    </vt:vector>
  </HeadingPairs>
  <TitlesOfParts>
    <vt:vector size="20" baseType="lpstr">
      <vt:lpstr>Edges</vt:lpstr>
      <vt:lpstr>Do Not Delete</vt:lpstr>
      <vt:lpstr>Vertices</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黃至祥</dc:creator>
  <cp:lastModifiedBy>黃至祥</cp:lastModifiedBy>
  <dcterms:created xsi:type="dcterms:W3CDTF">2008-01-30T00:41:58Z</dcterms:created>
  <dcterms:modified xsi:type="dcterms:W3CDTF">2021-05-20T07:33:09Z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