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A7AD" lockStructure="1"/>
  <bookViews>
    <workbookView windowWidth="18650" windowHeight="8110"/>
  </bookViews>
  <sheets>
    <sheet name="目录" sheetId="16" r:id="rId1"/>
    <sheet name="01-基本信息（电动曲臂直臂共用）" sheetId="6" r:id="rId2"/>
    <sheet name="02-工况数据（电动曲臂使用）" sheetId="7" r:id="rId3"/>
    <sheet name="03-驱动器信息信息上报（电动曲臂直臂共用）" sheetId="11" r:id="rId4"/>
    <sheet name="04-锂电池信息上报（电动曲臂直臂共用）" sheetId="12" r:id="rId5"/>
    <sheet name="05-充电器信息上报（电动曲臂直臂共用）" sheetId="13" r:id="rId6"/>
    <sheet name="06-工况数据-（柴动和电动直臂使用）" sheetId="10" r:id="rId7"/>
    <sheet name="07-基本信息（柴动曲臂直臂共用））" sheetId="8" r:id="rId8"/>
    <sheet name="08-工况数据（柴动曲臂使用）" sheetId="9" r:id="rId9"/>
    <sheet name="09-发动机数据" sheetId="14" r:id="rId10"/>
    <sheet name="10-国环数据" sheetId="15" r:id="rId11"/>
  </sheets>
  <calcPr calcId="144525"/>
</workbook>
</file>

<file path=xl/sharedStrings.xml><?xml version="1.0" encoding="utf-8"?>
<sst xmlns="http://schemas.openxmlformats.org/spreadsheetml/2006/main" count="2056" uniqueCount="908">
  <si>
    <t>柳工高空作业平台国四T-BOX终端通信协议</t>
  </si>
  <si>
    <t>目 录</t>
  </si>
  <si>
    <t>01-基本信息（电动曲臂直臂共用）</t>
  </si>
  <si>
    <t>02-工况数据（电动曲臂使用）</t>
  </si>
  <si>
    <t>03-驱动器信息信息上报（电动曲臂直臂共用）</t>
  </si>
  <si>
    <t>04-锂电池信息上报（电动曲臂直臂共用）</t>
  </si>
  <si>
    <t>05-充电器信息上报（电动曲臂直臂共用）</t>
  </si>
  <si>
    <t>06-工况数据-（柴动和电动直臂使用）</t>
  </si>
  <si>
    <t>07-基本信息（柴动曲臂直臂共用））</t>
  </si>
  <si>
    <t>08-工况数据（柴动曲臂使用）</t>
  </si>
  <si>
    <t>09-发动机数据</t>
  </si>
  <si>
    <t>10-国环数据</t>
  </si>
  <si>
    <r>
      <rPr>
        <sz val="12"/>
        <rFont val="微软雅黑"/>
        <charset val="134"/>
      </rPr>
      <t xml:space="preserve">                                                                                    </t>
    </r>
    <r>
      <rPr>
        <sz val="16"/>
        <rFont val="微软雅黑"/>
        <charset val="134"/>
      </rPr>
      <t xml:space="preserve">  高空作业平台国四项目组</t>
    </r>
  </si>
  <si>
    <t xml:space="preserve">                                                                                            编制：王升、肖波</t>
  </si>
  <si>
    <t xml:space="preserve">                                                                                            会签：</t>
  </si>
  <si>
    <t xml:space="preserve">                                                                                            批准：</t>
  </si>
  <si>
    <r>
      <rPr>
        <sz val="11"/>
        <color theme="1"/>
        <rFont val="宋体"/>
        <charset val="134"/>
        <scheme val="minor"/>
      </rPr>
      <t xml:space="preserve">                                                       </t>
    </r>
    <r>
      <rPr>
        <sz val="14"/>
        <color rgb="FF000000"/>
        <rFont val="宋体"/>
        <charset val="134"/>
      </rPr>
      <t xml:space="preserve"> 2022/4/29</t>
    </r>
  </si>
  <si>
    <t>No.</t>
  </si>
  <si>
    <t>参数名称</t>
  </si>
  <si>
    <t>开始位置*</t>
  </si>
  <si>
    <t>长度</t>
  </si>
  <si>
    <t>数值范围</t>
  </si>
  <si>
    <t>单位</t>
  </si>
  <si>
    <t>描述</t>
  </si>
  <si>
    <t>CAN ID</t>
  </si>
  <si>
    <t>数据位置*</t>
  </si>
  <si>
    <t>备注</t>
  </si>
  <si>
    <t>bits</t>
  </si>
  <si>
    <t>bytes</t>
  </si>
  <si>
    <t>转台控制箱控制器-型号</t>
  </si>
  <si>
    <t>0-IMC T4775D;
1-IMC T3940；
2-PC7100-2</t>
  </si>
  <si>
    <t>0x380</t>
  </si>
  <si>
    <t>版本高位</t>
  </si>
  <si>
    <t>转台台控制箱控制器-软件版本，按照位置依次组合。</t>
  </si>
  <si>
    <t>年</t>
  </si>
  <si>
    <t>月</t>
  </si>
  <si>
    <t>日</t>
  </si>
  <si>
    <t>版本低位</t>
  </si>
  <si>
    <t>平台控制箱控制器-型号</t>
  </si>
  <si>
    <t>0-IMC T2840;
1-HIC-010704-005-C39J04;
2-PC7100-1;
4-IO-C-1528N</t>
  </si>
  <si>
    <t>0x2D9</t>
  </si>
  <si>
    <t>平台台控制箱控制器-软件版本，按照位置依次组合。</t>
  </si>
  <si>
    <t>工作小时</t>
  </si>
  <si>
    <t>0～4294967294</t>
  </si>
  <si>
    <t>h</t>
  </si>
  <si>
    <t>0.1h/bit  0xFFFFFFFF无效值</t>
  </si>
  <si>
    <t>0x223</t>
  </si>
  <si>
    <t>1~4</t>
  </si>
  <si>
    <t>电池电压</t>
  </si>
  <si>
    <t>0-64255</t>
  </si>
  <si>
    <t>V</t>
  </si>
  <si>
    <t>0.1 V/bit  0xFFFF无效值</t>
  </si>
  <si>
    <t>0x55A</t>
  </si>
  <si>
    <t>1~2</t>
  </si>
  <si>
    <t>下控制箱控制器-供方代码</t>
  </si>
  <si>
    <t>0-威卡；
1-北谷电子</t>
  </si>
  <si>
    <t>平台控制箱控制器-供方代码</t>
  </si>
  <si>
    <t>电池类型</t>
  </si>
  <si>
    <t>0——锂电池；
1——铅酸电池</t>
  </si>
  <si>
    <t>动力类型</t>
  </si>
  <si>
    <t>0——电动；
1——柴油；
2——混动</t>
  </si>
  <si>
    <t>驱动器</t>
  </si>
  <si>
    <t>0——不存在；
1——柯蒂斯；
2——ZAPI</t>
  </si>
  <si>
    <t>钥匙开关位置</t>
  </si>
  <si>
    <t>0——转台；
1——平台</t>
  </si>
  <si>
    <t>0x25B</t>
  </si>
  <si>
    <t>左前行走电机</t>
  </si>
  <si>
    <t>0——不存在配置；
1——存在配置</t>
  </si>
  <si>
    <t>右前行走电机</t>
  </si>
  <si>
    <t>左后行走电机</t>
  </si>
  <si>
    <t>泵电机</t>
  </si>
  <si>
    <t>机型</t>
  </si>
  <si>
    <t>0-3000，直臂类型号；
3001-6000，曲臂类型号</t>
  </si>
  <si>
    <t>4~5</t>
  </si>
  <si>
    <t>驱动器个数</t>
  </si>
  <si>
    <t>0-250</t>
  </si>
  <si>
    <t>注：</t>
  </si>
  <si>
    <t>1、命令码为：0xE808</t>
  </si>
  <si>
    <t>2、回传频率：每间隔5分钟回传一次平台</t>
  </si>
  <si>
    <t>高速挡行走时长</t>
  </si>
  <si>
    <t>0～4211081215</t>
  </si>
  <si>
    <t>0x1DA</t>
  </si>
  <si>
    <t>低速挡行走时长</t>
  </si>
  <si>
    <t>5~8</t>
  </si>
  <si>
    <t>爬坡挡行走时长</t>
  </si>
  <si>
    <t>0x2DA</t>
  </si>
  <si>
    <t>举升状态下行走时长</t>
  </si>
  <si>
    <t>主动力主臂变幅时长</t>
  </si>
  <si>
    <t>0x3DA</t>
  </si>
  <si>
    <t>主动力主臂伸缩时长</t>
  </si>
  <si>
    <t>主动力副臂变幅时长</t>
  </si>
  <si>
    <t>0x4DA</t>
  </si>
  <si>
    <t>主动力飞臂变幅时长</t>
  </si>
  <si>
    <t>主动力工作平台回转时长</t>
  </si>
  <si>
    <t>0x1DB</t>
  </si>
  <si>
    <t>应急泵主臂变幅时长</t>
  </si>
  <si>
    <t>应急泵主臂伸缩时长</t>
  </si>
  <si>
    <t>0x2DB</t>
  </si>
  <si>
    <t>应急泵副臂变幅时长</t>
  </si>
  <si>
    <t>应急泵飞臂变幅时长</t>
  </si>
  <si>
    <t>0x3DB</t>
  </si>
  <si>
    <t>应急泵工作平台回转时长</t>
  </si>
  <si>
    <t>工作平台手动调平次数</t>
  </si>
  <si>
    <t>次</t>
  </si>
  <si>
    <t>1次/bit  0xFFFFFFFF无效值</t>
  </si>
  <si>
    <t>0x1D9</t>
  </si>
  <si>
    <t>转台回转时长</t>
  </si>
  <si>
    <t>0~40kg工作时长</t>
  </si>
  <si>
    <t>0x4DB</t>
  </si>
  <si>
    <t>40~100kg工作时长</t>
  </si>
  <si>
    <t>100~200kg工作时长</t>
  </si>
  <si>
    <t>0x1DC</t>
  </si>
  <si>
    <t>200-300kg工作时长</t>
  </si>
  <si>
    <t>300-454kg工作时长</t>
  </si>
  <si>
    <t>0x2DC</t>
  </si>
  <si>
    <t>主臂角度</t>
  </si>
  <si>
    <t>0～64255</t>
  </si>
  <si>
    <t>°</t>
  </si>
  <si>
    <t>0.1°/bit offset -60° 0xFFFF无效值</t>
  </si>
  <si>
    <t>0x35B</t>
  </si>
  <si>
    <t>转台X轴角度</t>
  </si>
  <si>
    <t>0x213</t>
  </si>
  <si>
    <t>3~4</t>
  </si>
  <si>
    <t>转台Y轴角度</t>
  </si>
  <si>
    <t>5~6</t>
  </si>
  <si>
    <t>载荷</t>
  </si>
  <si>
    <t>kg</t>
  </si>
  <si>
    <t>0.1kg/bit  0xFFFF无效值</t>
  </si>
  <si>
    <t>0x45B</t>
  </si>
  <si>
    <t>工作状态</t>
  </si>
  <si>
    <t>0——举升;
1——收拢;</t>
  </si>
  <si>
    <t>前方区域</t>
  </si>
  <si>
    <t>0——前方;
1——后方</t>
  </si>
  <si>
    <t>使能状态</t>
  </si>
  <si>
    <t>0——触发;
1——不触发</t>
  </si>
  <si>
    <t>载荷模式</t>
  </si>
  <si>
    <t>0——重载;
1——轻载;
0X FF表示无此选项</t>
  </si>
  <si>
    <t>1、命令码为：0xE809</t>
  </si>
  <si>
    <t>03-驱动器信息（电动曲臂直臂共用）</t>
  </si>
  <si>
    <t>偏移</t>
  </si>
  <si>
    <t>精度</t>
  </si>
  <si>
    <t>左前行走电机转速</t>
  </si>
  <si>
    <t>1rpm/bit</t>
  </si>
  <si>
    <t>rpm</t>
  </si>
  <si>
    <t>1rpm/bit 0xFFFF无效值</t>
  </si>
  <si>
    <t>0x226</t>
  </si>
  <si>
    <t>左前行走电机电流</t>
  </si>
  <si>
    <t>1A/bit</t>
  </si>
  <si>
    <t>A</t>
  </si>
  <si>
    <t>1A/bit 0xFFFF无效值</t>
  </si>
  <si>
    <t>左后行走电机转速</t>
  </si>
  <si>
    <t>0x459</t>
  </si>
  <si>
    <t>左后行走电机电流</t>
  </si>
  <si>
    <t>右前行走电机转速</t>
  </si>
  <si>
    <t>0x326</t>
  </si>
  <si>
    <t>右前行走电机电流</t>
  </si>
  <si>
    <t>右后行走电机转速</t>
  </si>
  <si>
    <t>0x559</t>
  </si>
  <si>
    <t>右后行走电机电流</t>
  </si>
  <si>
    <t>泵电机转速</t>
  </si>
  <si>
    <t>0x25A</t>
  </si>
  <si>
    <t>泵电机电流</t>
  </si>
  <si>
    <t>泵电机电压</t>
  </si>
  <si>
    <t>7~8</t>
  </si>
  <si>
    <t>左前行走电机温度</t>
  </si>
  <si>
    <t>1℃/bit</t>
  </si>
  <si>
    <t>℃</t>
  </si>
  <si>
    <t>1℃/bit offset-60℃  0xFFFF无效值</t>
  </si>
  <si>
    <t>0X35A</t>
  </si>
  <si>
    <t>左后行走电机温度</t>
  </si>
  <si>
    <t>右前行走电机温度</t>
  </si>
  <si>
    <t>右后行走电机温度</t>
  </si>
  <si>
    <t>左前驱动器温度</t>
  </si>
  <si>
    <t>0x227</t>
  </si>
  <si>
    <t>右前驱动器温度</t>
  </si>
  <si>
    <t>0x327</t>
  </si>
  <si>
    <t>左后驱动器温度</t>
  </si>
  <si>
    <t>0x45A</t>
  </si>
  <si>
    <t>右后驱动器温度</t>
  </si>
  <si>
    <t>左前行走电机刹车状态</t>
  </si>
  <si>
    <t>0——开启，
1——关闭</t>
  </si>
  <si>
    <t>左后行走电机刹车状态</t>
  </si>
  <si>
    <t>右前行走电机刹车状态</t>
  </si>
  <si>
    <t>右后行走电机刹车状态</t>
  </si>
  <si>
    <t>1、命令码为：0xE80C</t>
  </si>
  <si>
    <t>04- 锂电池信息上报（电动曲臂直臂共用）</t>
  </si>
  <si>
    <t>电池组最高单体电压</t>
  </si>
  <si>
    <t>/</t>
  </si>
  <si>
    <t>1mV/bit  0xFFFF无效值</t>
  </si>
  <si>
    <t>0x1D7</t>
  </si>
  <si>
    <t>电池组最低单体电压</t>
  </si>
  <si>
    <t>电池组最高温</t>
  </si>
  <si>
    <t>-40 - 125℃</t>
  </si>
  <si>
    <t>1℃/bit  offset-40℃ 0xFF无效值</t>
  </si>
  <si>
    <t>电池组最低温</t>
  </si>
  <si>
    <t>电池组总压</t>
  </si>
  <si>
    <t>0.1V/bit  0xFFFF无效值</t>
  </si>
  <si>
    <t>0x2D7</t>
  </si>
  <si>
    <t>电池组电流</t>
  </si>
  <si>
    <t>0.1A/bit  offset：-320A 0xFFFF无效值</t>
  </si>
  <si>
    <t>S0C</t>
  </si>
  <si>
    <t>1%/bit    0xFF无效值</t>
  </si>
  <si>
    <t>SOH</t>
  </si>
  <si>
    <t>电池允许持续放电电流</t>
  </si>
  <si>
    <t>0A-650A</t>
  </si>
  <si>
    <t>0.1A/bit  0xFFFF无效值</t>
  </si>
  <si>
    <t>放电继电器状态</t>
  </si>
  <si>
    <t>1——吸合;0——断开</t>
  </si>
  <si>
    <t>0x3D7</t>
  </si>
  <si>
    <t>充电继电器状态</t>
  </si>
  <si>
    <t>充电连接状态</t>
  </si>
  <si>
    <t>充电状态</t>
  </si>
  <si>
    <t>0——未充电;1——正在充电;2——充电完成;3——充电故障</t>
  </si>
  <si>
    <t>1.4~1.5</t>
  </si>
  <si>
    <t>加热继电器状态</t>
  </si>
  <si>
    <t>继电器粘连</t>
  </si>
  <si>
    <t>0——正常;1——粘连</t>
  </si>
  <si>
    <t>预充电继电器状态</t>
  </si>
  <si>
    <t>充电循环次数</t>
  </si>
  <si>
    <t>2~3</t>
  </si>
  <si>
    <t>放电循环次数</t>
  </si>
  <si>
    <t>故障代码</t>
  </si>
  <si>
    <t>故障等级</t>
  </si>
  <si>
    <t>0：无故障
1：一级故障；
2：二级故障
4：三级故障
其它：无效值</t>
  </si>
  <si>
    <t>8.1~8.3</t>
  </si>
  <si>
    <t>动力电池电池组最低电压单体组号</t>
  </si>
  <si>
    <t>0x4D7</t>
  </si>
  <si>
    <t>动力电池电池组最高电压组单体号</t>
  </si>
  <si>
    <t>动力电池电池组最高温度单体组号</t>
  </si>
  <si>
    <t>动力电池电池组最低温度单体组号</t>
  </si>
  <si>
    <t>预留</t>
  </si>
  <si>
    <t>厂家</t>
  </si>
  <si>
    <t>0——潍柴;1——格林美</t>
  </si>
  <si>
    <t>电池冷却方式</t>
  </si>
  <si>
    <t>0——风冷</t>
  </si>
  <si>
    <t>累计充电电量</t>
  </si>
  <si>
    <t>0.1Ah/bit 0xFFFFFFFF无效值</t>
  </si>
  <si>
    <t>0x1D8</t>
  </si>
  <si>
    <t>累计放电电量</t>
  </si>
  <si>
    <t>累计充电时间</t>
  </si>
  <si>
    <t>0.1h/bit 0xFFFFFFFF无效值</t>
  </si>
  <si>
    <t>0x8D8</t>
  </si>
  <si>
    <t>累计工作时间</t>
  </si>
  <si>
    <t>BMS正极绝缘值</t>
  </si>
  <si>
    <t>1kΩ/bit  0xFFFF无效值</t>
  </si>
  <si>
    <t>0x3D8</t>
  </si>
  <si>
    <t>BMS负极绝缘值</t>
  </si>
  <si>
    <t>单次充电电量</t>
  </si>
  <si>
    <t>0.1Ah/bit 0xFFFF无效值</t>
  </si>
  <si>
    <t>电池包额定总能量</t>
  </si>
  <si>
    <t>0.1kwh/bit  0xFFFF无效值</t>
  </si>
  <si>
    <t>0x4D8</t>
  </si>
  <si>
    <t>电池包额定容量</t>
  </si>
  <si>
    <t>累计动能回馈电量</t>
  </si>
  <si>
    <t>电池唤醒信号</t>
  </si>
  <si>
    <t>1——高电平，0为低电平</t>
  </si>
  <si>
    <t>断电反馈信号</t>
  </si>
  <si>
    <t>1——断电，0为做不处理</t>
  </si>
  <si>
    <t>0x257</t>
  </si>
  <si>
    <t>1、命令码为：0xE80B</t>
  </si>
  <si>
    <t>输出端电压</t>
  </si>
  <si>
    <r>
      <rPr>
        <sz val="11"/>
        <rFont val="Times New Roman"/>
        <charset val="134"/>
      </rPr>
      <t>0</t>
    </r>
    <r>
      <rPr>
        <sz val="11"/>
        <rFont val="宋体"/>
        <charset val="134"/>
      </rPr>
      <t>～</t>
    </r>
    <r>
      <rPr>
        <sz val="11"/>
        <rFont val="Times New Roman"/>
        <charset val="134"/>
      </rPr>
      <t>64255</t>
    </r>
  </si>
  <si>
    <r>
      <rPr>
        <sz val="11"/>
        <rFont val="Times New Roman"/>
        <charset val="134"/>
      </rPr>
      <t>0.01V/bit   0xFFFF</t>
    </r>
    <r>
      <rPr>
        <sz val="11"/>
        <rFont val="宋体"/>
        <charset val="134"/>
      </rPr>
      <t>无效值</t>
    </r>
  </si>
  <si>
    <t>1、识别CAN ID = 0x1CECFF3C的第6、7、8字节的内容为0x00 0xF1 0x04；
2、读取CAN ID = 0x1CEBFF3C 的CAN数据内容。</t>
  </si>
  <si>
    <t>输出电流</t>
  </si>
  <si>
    <t>0.01A/bit 0xFFFF无效值</t>
  </si>
  <si>
    <t>当前电量值</t>
  </si>
  <si>
    <t>解析方式参见表1中的内容</t>
  </si>
  <si>
    <t>充电阶段代码</t>
  </si>
  <si>
    <t>解析方式参见表2中的内容</t>
  </si>
  <si>
    <t>电池温度值</t>
  </si>
  <si>
    <r>
      <rPr>
        <sz val="11"/>
        <rFont val="Times New Roman"/>
        <charset val="134"/>
      </rPr>
      <t>1</t>
    </r>
    <r>
      <rPr>
        <sz val="11"/>
        <rFont val="宋体"/>
        <charset val="134"/>
      </rPr>
      <t>℃</t>
    </r>
    <r>
      <rPr>
        <sz val="11"/>
        <rFont val="Times New Roman"/>
        <charset val="134"/>
      </rPr>
      <t>/bit  offset-10</t>
    </r>
    <r>
      <rPr>
        <sz val="11"/>
        <rFont val="宋体"/>
        <charset val="134"/>
      </rPr>
      <t>℃</t>
    </r>
    <r>
      <rPr>
        <sz val="11"/>
        <rFont val="Times New Roman"/>
        <charset val="134"/>
      </rPr>
      <t xml:space="preserve"> 0xFF</t>
    </r>
    <r>
      <rPr>
        <sz val="11"/>
        <rFont val="宋体"/>
        <charset val="134"/>
      </rPr>
      <t>无效值</t>
    </r>
  </si>
  <si>
    <t>充电器机内温度值</t>
  </si>
  <si>
    <t>市电电压值</t>
  </si>
  <si>
    <t>11~12</t>
  </si>
  <si>
    <t>市电频率值</t>
  </si>
  <si>
    <t>Hz</t>
  </si>
  <si>
    <t>1Hz/bit 0xFFFF无效值</t>
  </si>
  <si>
    <t>机型参数代码（电流）</t>
  </si>
  <si>
    <t>1A/bit 0xFF无效值</t>
  </si>
  <si>
    <t>机型参数代码（电压）</t>
  </si>
  <si>
    <t>1V/bit 0xFF无效值</t>
  </si>
  <si>
    <t>控制状态查询</t>
  </si>
  <si>
    <t>解析方式参见表3中的内容</t>
  </si>
  <si>
    <t>当前曲线号</t>
  </si>
  <si>
    <t>17~18</t>
  </si>
  <si>
    <t>当前固件版本号</t>
  </si>
  <si>
    <t>Version</t>
  </si>
  <si>
    <t>Version_0.01/bit  0xFF无效值</t>
  </si>
  <si>
    <t>估算电量值</t>
  </si>
  <si>
    <t>%</t>
  </si>
  <si>
    <t>1%/bit  0xFF无效值</t>
  </si>
  <si>
    <t>事件类型</t>
  </si>
  <si>
    <t>解析方式参见表4中的内容</t>
  </si>
  <si>
    <t>21~22</t>
  </si>
  <si>
    <t>23~24</t>
  </si>
  <si>
    <t>时</t>
  </si>
  <si>
    <t>分</t>
  </si>
  <si>
    <t>充电次数</t>
  </si>
  <si>
    <t>1次/bit   0xFF无效值</t>
  </si>
  <si>
    <t>累计充电时长</t>
  </si>
  <si>
    <t>30~33</t>
  </si>
  <si>
    <t>1、命令码为：0xE802</t>
  </si>
  <si>
    <t>表1：故障代码解析</t>
  </si>
  <si>
    <t>表2：充电阶段代码解析</t>
  </si>
  <si>
    <t>表3：控制状态代码解析</t>
  </si>
  <si>
    <t>表4：事件类型代码解析</t>
  </si>
  <si>
    <t>代码</t>
  </si>
  <si>
    <t>代码解析</t>
  </si>
  <si>
    <t>事件名称</t>
  </si>
  <si>
    <t>正常</t>
  </si>
  <si>
    <t>BULK Stage</t>
  </si>
  <si>
    <t>充电器处于自主控制状态</t>
  </si>
  <si>
    <t>开始充电</t>
  </si>
  <si>
    <t>GPXC3024</t>
  </si>
  <si>
    <t>没有检测到电池</t>
  </si>
  <si>
    <t>Absorption Stage</t>
  </si>
  <si>
    <t>充电器处于BMS控制状态</t>
  </si>
  <si>
    <t>充电完成</t>
  </si>
  <si>
    <t>GPSC4072</t>
  </si>
  <si>
    <t>市电异常</t>
  </si>
  <si>
    <t>Finish Stage</t>
  </si>
  <si>
    <t>充电器执行配置参数指令</t>
  </si>
  <si>
    <t>电池高温保护</t>
  </si>
  <si>
    <t>GPSC7524</t>
  </si>
  <si>
    <t>机器高温保护</t>
  </si>
  <si>
    <t>End Charging</t>
  </si>
  <si>
    <t>充电器锁定配置参数指令</t>
  </si>
  <si>
    <t>GPSC3024</t>
  </si>
  <si>
    <t>充电器无法启动输出(无AC输入)</t>
  </si>
  <si>
    <t>USB进入电源模式</t>
  </si>
  <si>
    <t>GPSC3548</t>
  </si>
  <si>
    <t>机器内部故障</t>
  </si>
  <si>
    <t>充电器中断输出(原因请查看故障代码)</t>
  </si>
  <si>
    <t>U盘更新曲线参数</t>
  </si>
  <si>
    <t>GPSC2572</t>
  </si>
  <si>
    <t>输出端检测到高电压</t>
  </si>
  <si>
    <t>市电掉电</t>
  </si>
  <si>
    <t>GPSC5048</t>
  </si>
  <si>
    <t>地址声明错误</t>
  </si>
  <si>
    <t>电池静置电压&lt;1.67V/Cell</t>
  </si>
  <si>
    <t>GPSC6048</t>
  </si>
  <si>
    <t>触发EQ事件</t>
  </si>
  <si>
    <t>GPSC6024</t>
  </si>
  <si>
    <t>充电过程市电异常</t>
  </si>
  <si>
    <t>GPSC3624</t>
  </si>
  <si>
    <t>转为浮充模式</t>
  </si>
  <si>
    <t>GPSC2548</t>
  </si>
  <si>
    <t>市电突变</t>
  </si>
  <si>
    <t>GPSC1548</t>
  </si>
  <si>
    <t>固件更新</t>
  </si>
  <si>
    <t>GPSC3536</t>
  </si>
  <si>
    <t>外部控制开关闭合</t>
  </si>
  <si>
    <t>GPSC2036</t>
  </si>
  <si>
    <t>外部控制开关打开</t>
  </si>
  <si>
    <t>导出数据</t>
  </si>
  <si>
    <t>GPSC2536</t>
  </si>
  <si>
    <t>在途数据截取</t>
  </si>
  <si>
    <t>GPSC8080</t>
  </si>
  <si>
    <t>BMS启动输出</t>
  </si>
  <si>
    <t>GPSC4080</t>
  </si>
  <si>
    <t>BMS关闭输出</t>
  </si>
  <si>
    <t>按键改曲线</t>
  </si>
  <si>
    <t>CANBUS写入了曲线</t>
  </si>
  <si>
    <t>06-工况数据（柴动和电动直臂使用）</t>
  </si>
  <si>
    <t>0.1°/bit offset-60° 0xFFFF无效值</t>
  </si>
  <si>
    <t>平台幅度</t>
  </si>
  <si>
    <t>平台高度</t>
  </si>
  <si>
    <t>m</t>
  </si>
  <si>
    <t>0.01m/bit 0xFFFF无效值</t>
  </si>
  <si>
    <t>主臂长度</t>
  </si>
  <si>
    <t>工作平台角度</t>
  </si>
  <si>
    <t>0——重载;
1——轻载;
0xFF表示无此选项</t>
  </si>
  <si>
    <t>1、命令码为：0xE80D</t>
  </si>
  <si>
    <t>07-柴动基本信息</t>
  </si>
  <si>
    <t>L</t>
  </si>
  <si>
    <t>燃油液位</t>
  </si>
  <si>
    <t>0.4/bit，0xFF表示无效</t>
  </si>
  <si>
    <t>0x218</t>
  </si>
  <si>
    <t>1、命令码为：0xE80E</t>
  </si>
  <si>
    <t>08-工况数据-柴动曲臂使用</t>
  </si>
  <si>
    <t>0.1h</t>
  </si>
  <si>
    <t>主动力一号臂变幅时长</t>
  </si>
  <si>
    <t>0x3DC</t>
  </si>
  <si>
    <t>主动力一号臂伸缩时长</t>
  </si>
  <si>
    <t>主动力二号臂变幅时长</t>
  </si>
  <si>
    <t>0x4DC</t>
  </si>
  <si>
    <t>主动力二号臂伸缩时长</t>
  </si>
  <si>
    <t>应急泵一号臂变幅时长</t>
  </si>
  <si>
    <t>0x259</t>
  </si>
  <si>
    <t>应急泵一号臂伸缩时长</t>
  </si>
  <si>
    <t>应急泵二号臂变幅时长</t>
  </si>
  <si>
    <t>0x359</t>
  </si>
  <si>
    <t>应急泵二号臂伸缩时长</t>
  </si>
  <si>
    <t>1次</t>
  </si>
  <si>
    <t>0~100kg工作时长</t>
  </si>
  <si>
    <t>二号臂角度</t>
  </si>
  <si>
    <t>0.1°</t>
  </si>
  <si>
    <t>0.1kg</t>
  </si>
  <si>
    <t>0——举升;1——收拢;</t>
  </si>
  <si>
    <t>0——前方;1——后方</t>
  </si>
  <si>
    <t>0——触发;1——不触发</t>
  </si>
  <si>
    <t>0——重载;1——轻载;0X FF表示无此选项</t>
  </si>
  <si>
    <t>一号臂35°</t>
  </si>
  <si>
    <t>0——触发；1——不触发</t>
  </si>
  <si>
    <t>一号臂65°</t>
  </si>
  <si>
    <t>一号臂68°</t>
  </si>
  <si>
    <t>1、命令码为：0xE80F</t>
  </si>
  <si>
    <t>数据来源
（未注明来源，默认为发动机ECM)</t>
  </si>
  <si>
    <t>广播/请求
Broadcast
/Request</t>
  </si>
  <si>
    <t>PGN</t>
  </si>
  <si>
    <t>数据位置</t>
  </si>
  <si>
    <t>SPN</t>
  </si>
  <si>
    <t>数据处理方式</t>
  </si>
  <si>
    <t>A1</t>
  </si>
  <si>
    <t>标定校验码</t>
  </si>
  <si>
    <t>0~4294967295</t>
  </si>
  <si>
    <t>count</t>
  </si>
  <si>
    <t>1 count/bit 0~4294967295count
0xFFFFFFFF无效</t>
  </si>
  <si>
    <t>00</t>
  </si>
  <si>
    <t>1、请求帧ID=0x18EAFF21/0x18EA0021
2、00 D3 00
3、发送频率：10s</t>
  </si>
  <si>
    <t>0xXXD30000</t>
  </si>
  <si>
    <t>54016
[DM19]</t>
  </si>
  <si>
    <t>1-4</t>
  </si>
  <si>
    <t>A2</t>
  </si>
  <si>
    <t>标定文件标识码</t>
  </si>
  <si>
    <r>
      <rPr>
        <sz val="10"/>
        <rFont val="宋体"/>
        <charset val="134"/>
      </rPr>
      <t xml:space="preserve">ASCII
</t>
    </r>
    <r>
      <rPr>
        <sz val="10"/>
        <color indexed="10"/>
        <rFont val="宋体"/>
        <charset val="134"/>
      </rPr>
      <t>,0xFFFFFFFFFFFFFFFFFFFFFFFFFFFFFFFF无效</t>
    </r>
  </si>
  <si>
    <t>54016 [DM19]</t>
  </si>
  <si>
    <t>5-20</t>
  </si>
  <si>
    <t xml:space="preserve">平台将收到的数据值为0x00的数据删除，然后将剩余的数据保留。
</t>
  </si>
  <si>
    <t>A3</t>
  </si>
  <si>
    <t>软件认证区域数</t>
  </si>
  <si>
    <t>0~250</t>
  </si>
  <si>
    <t>step</t>
  </si>
  <si>
    <r>
      <rPr>
        <sz val="10"/>
        <rFont val="宋体"/>
        <charset val="134"/>
      </rPr>
      <t xml:space="preserve">1 step/bit 0~250step
</t>
    </r>
    <r>
      <rPr>
        <sz val="10"/>
        <color indexed="10"/>
        <rFont val="宋体"/>
        <charset val="134"/>
      </rPr>
      <t>0xFF无效</t>
    </r>
  </si>
  <si>
    <t>1、请求帧ID=0x18EAFF21/0x18EA0021
2、DA FE 00
3、发送频率：10s</t>
  </si>
  <si>
    <t>0xXXFEDA00</t>
  </si>
  <si>
    <t>1</t>
  </si>
  <si>
    <t>A4</t>
  </si>
  <si>
    <t>软件版本</t>
  </si>
  <si>
    <r>
      <rPr>
        <sz val="10"/>
        <rFont val="宋体"/>
        <charset val="134"/>
      </rPr>
      <t xml:space="preserve">ASCII
</t>
    </r>
    <r>
      <rPr>
        <sz val="10"/>
        <color indexed="10"/>
        <rFont val="宋体"/>
        <charset val="134"/>
      </rPr>
      <t>0xFFFFFFFFFFFFFFFF无效</t>
    </r>
  </si>
  <si>
    <t>2~9</t>
  </si>
  <si>
    <t>康明斯数字化CD信息传输：Software Identification由6个字段拼接组成：软件版本*ECM序列号*软件数据标识*标定版本号*ECM标识*产品 ID*</t>
  </si>
  <si>
    <t>A5</t>
  </si>
  <si>
    <t>ECM序列号</t>
  </si>
  <si>
    <r>
      <rPr>
        <sz val="10"/>
        <rFont val="宋体"/>
        <charset val="134"/>
      </rPr>
      <t xml:space="preserve">ASCII
</t>
    </r>
    <r>
      <rPr>
        <sz val="10"/>
        <color indexed="10"/>
        <rFont val="宋体"/>
        <charset val="134"/>
      </rPr>
      <t>0xFFFFFFFFFFFFFFFFFF无效</t>
    </r>
  </si>
  <si>
    <t>11~18</t>
  </si>
  <si>
    <t>A6</t>
  </si>
  <si>
    <t>软件数据标识</t>
  </si>
  <si>
    <r>
      <rPr>
        <sz val="10"/>
        <rFont val="宋体"/>
        <charset val="134"/>
      </rPr>
      <t xml:space="preserve">ASCII
</t>
    </r>
    <r>
      <rPr>
        <sz val="10"/>
        <color indexed="10"/>
        <rFont val="宋体"/>
        <charset val="134"/>
      </rPr>
      <t>0xFFFFFFFFFFFFFFFFFFFF无效</t>
    </r>
  </si>
  <si>
    <t>20~31</t>
  </si>
  <si>
    <t>A7</t>
  </si>
  <si>
    <t>标定版本号</t>
  </si>
  <si>
    <t>33~40</t>
  </si>
  <si>
    <t>A8</t>
  </si>
  <si>
    <t>ECM标识</t>
  </si>
  <si>
    <t>42~43</t>
  </si>
  <si>
    <t>A9</t>
  </si>
  <si>
    <t>产品 ID</t>
  </si>
  <si>
    <r>
      <rPr>
        <sz val="10"/>
        <rFont val="宋体"/>
        <charset val="134"/>
      </rPr>
      <t xml:space="preserve">ASCII
</t>
    </r>
    <r>
      <rPr>
        <sz val="10"/>
        <color indexed="10"/>
        <rFont val="宋体"/>
        <charset val="134"/>
      </rPr>
      <t>0xFFFFFF无效</t>
    </r>
  </si>
  <si>
    <t>45~47</t>
  </si>
  <si>
    <t>A10</t>
  </si>
  <si>
    <t>标记</t>
  </si>
  <si>
    <r>
      <rPr>
        <sz val="10"/>
        <rFont val="宋体"/>
        <charset val="134"/>
      </rPr>
      <t xml:space="preserve">ASCII
</t>
    </r>
    <r>
      <rPr>
        <sz val="10"/>
        <color indexed="10"/>
        <rFont val="宋体"/>
        <charset val="134"/>
      </rPr>
      <t>0xFFFFFFFFFF无效</t>
    </r>
  </si>
  <si>
    <t>1、请求帧ID=0x18EAFF21/0x18EA0021
2、EB FE 00
3、发送频率：10s</t>
  </si>
  <si>
    <t>0xXXFEEB00</t>
  </si>
  <si>
    <t>1-5</t>
  </si>
  <si>
    <t>A11</t>
  </si>
  <si>
    <t>型号</t>
  </si>
  <si>
    <r>
      <rPr>
        <sz val="10"/>
        <rFont val="宋体"/>
        <charset val="134"/>
      </rPr>
      <t xml:space="preserve">ASCII
</t>
    </r>
    <r>
      <rPr>
        <sz val="10"/>
        <color indexed="10"/>
        <rFont val="宋体"/>
        <charset val="134"/>
      </rPr>
      <t>,0xFFFFFFFFFFFFFFFFFFFFFFFFFFFFFFFFFF无效</t>
    </r>
  </si>
  <si>
    <t>7~23</t>
  </si>
  <si>
    <t>A12</t>
  </si>
  <si>
    <t>发动机序列号</t>
  </si>
  <si>
    <r>
      <rPr>
        <sz val="10"/>
        <rFont val="宋体"/>
        <charset val="134"/>
      </rPr>
      <t xml:space="preserve">ASCII
</t>
    </r>
    <r>
      <rPr>
        <sz val="10"/>
        <color indexed="10"/>
        <rFont val="宋体"/>
        <charset val="134"/>
      </rPr>
      <t>,0xFFFFFFFFFFFFFFFF无效</t>
    </r>
  </si>
  <si>
    <t>25~32</t>
  </si>
  <si>
    <t>A13</t>
  </si>
  <si>
    <t>单元编号</t>
  </si>
  <si>
    <r>
      <rPr>
        <sz val="10"/>
        <rFont val="宋体"/>
        <charset val="134"/>
      </rPr>
      <t xml:space="preserve">ASCII
</t>
    </r>
    <r>
      <rPr>
        <sz val="10"/>
        <color indexed="10"/>
        <rFont val="宋体"/>
        <charset val="134"/>
      </rPr>
      <t>,0xFFFFFFFFFFFFFFFFFFFF无效</t>
    </r>
  </si>
  <si>
    <t>34~43</t>
  </si>
  <si>
    <t>A14</t>
  </si>
  <si>
    <t>油门开度</t>
  </si>
  <si>
    <r>
      <rPr>
        <sz val="10"/>
        <rFont val="宋体"/>
        <charset val="134"/>
      </rPr>
      <t>0.4%/bit；0 ~ 100%</t>
    </r>
    <r>
      <rPr>
        <sz val="10"/>
        <color indexed="10"/>
        <rFont val="宋体"/>
        <charset val="134"/>
      </rPr>
      <t>,0xFF无效</t>
    </r>
  </si>
  <si>
    <t>0xXXF00330/0xXXF00300</t>
  </si>
  <si>
    <t>A15</t>
  </si>
  <si>
    <t>发动机负荷率</t>
  </si>
  <si>
    <r>
      <rPr>
        <sz val="10"/>
        <rFont val="宋体"/>
        <charset val="134"/>
      </rPr>
      <t>1%/bit　0 ~ 250%</t>
    </r>
    <r>
      <rPr>
        <sz val="10"/>
        <color indexed="10"/>
        <rFont val="宋体"/>
        <charset val="134"/>
      </rPr>
      <t>,0xFF无效</t>
    </r>
  </si>
  <si>
    <t>0xXXF00300</t>
  </si>
  <si>
    <t>A16</t>
  </si>
  <si>
    <t>发动机转速</t>
  </si>
  <si>
    <t>0~64255</t>
  </si>
  <si>
    <r>
      <rPr>
        <sz val="10"/>
        <rFont val="宋体"/>
        <charset val="134"/>
      </rPr>
      <t>0.125 rpm/bit, 0 ～ 8031rpm</t>
    </r>
    <r>
      <rPr>
        <sz val="10"/>
        <color indexed="10"/>
        <rFont val="宋体"/>
        <charset val="134"/>
      </rPr>
      <t>,0xFFFF无效</t>
    </r>
  </si>
  <si>
    <t>0xXXF00400</t>
  </si>
  <si>
    <t>A17</t>
  </si>
  <si>
    <t>发动机扭矩模式</t>
  </si>
  <si>
    <t>0~15</t>
  </si>
  <si>
    <r>
      <rPr>
        <sz val="10"/>
        <rFont val="Arial"/>
        <charset val="0"/>
      </rPr>
      <t>0-</t>
    </r>
    <r>
      <rPr>
        <sz val="10"/>
        <rFont val="宋体"/>
        <charset val="134"/>
      </rPr>
      <t>默认模式</t>
    </r>
    <r>
      <rPr>
        <sz val="10"/>
        <rFont val="Arial"/>
        <charset val="0"/>
      </rPr>
      <t xml:space="preserve">
1-</t>
    </r>
    <r>
      <rPr>
        <sz val="10"/>
        <rFont val="宋体"/>
        <charset val="134"/>
      </rPr>
      <t>加速踏板</t>
    </r>
    <r>
      <rPr>
        <sz val="10"/>
        <rFont val="Arial"/>
        <charset val="0"/>
      </rPr>
      <t>/</t>
    </r>
    <r>
      <rPr>
        <sz val="10"/>
        <rFont val="宋体"/>
        <charset val="134"/>
      </rPr>
      <t>操作者选择</t>
    </r>
    <r>
      <rPr>
        <sz val="10"/>
        <rFont val="Arial"/>
        <charset val="0"/>
      </rPr>
      <t xml:space="preserve">
2-</t>
    </r>
    <r>
      <rPr>
        <sz val="10"/>
        <rFont val="宋体"/>
        <charset val="134"/>
      </rPr>
      <t>巡航控制</t>
    </r>
    <r>
      <rPr>
        <sz val="10"/>
        <rFont val="Arial"/>
        <charset val="0"/>
      </rPr>
      <t xml:space="preserve">
3-P~</t>
    </r>
    <r>
      <rPr>
        <sz val="10"/>
        <rFont val="宋体"/>
        <charset val="134"/>
      </rPr>
      <t>调速器</t>
    </r>
    <r>
      <rPr>
        <sz val="10"/>
        <rFont val="Arial"/>
        <charset val="0"/>
      </rPr>
      <t xml:space="preserve">
4-</t>
    </r>
    <r>
      <rPr>
        <sz val="10"/>
        <rFont val="宋体"/>
        <charset val="134"/>
      </rPr>
      <t>车速调节器</t>
    </r>
    <r>
      <rPr>
        <sz val="10"/>
        <rFont val="Arial"/>
        <charset val="0"/>
      </rPr>
      <t xml:space="preserve">
5-ASR</t>
    </r>
    <r>
      <rPr>
        <sz val="10"/>
        <rFont val="宋体"/>
        <charset val="134"/>
      </rPr>
      <t>控制</t>
    </r>
    <r>
      <rPr>
        <sz val="10"/>
        <rFont val="Arial"/>
        <charset val="0"/>
      </rPr>
      <t xml:space="preserve">
6-</t>
    </r>
    <r>
      <rPr>
        <sz val="10"/>
        <rFont val="宋体"/>
        <charset val="134"/>
      </rPr>
      <t>传动系统控制</t>
    </r>
    <r>
      <rPr>
        <sz val="10"/>
        <rFont val="Arial"/>
        <charset val="0"/>
      </rPr>
      <t xml:space="preserve">
7-ABS </t>
    </r>
    <r>
      <rPr>
        <sz val="10"/>
        <rFont val="宋体"/>
        <charset val="134"/>
      </rPr>
      <t>控制</t>
    </r>
    <r>
      <rPr>
        <sz val="10"/>
        <rFont val="Arial"/>
        <charset val="0"/>
      </rPr>
      <t xml:space="preserve">
8-</t>
    </r>
    <r>
      <rPr>
        <sz val="10"/>
        <rFont val="宋体"/>
        <charset val="134"/>
      </rPr>
      <t>扭矩限制</t>
    </r>
    <r>
      <rPr>
        <sz val="10"/>
        <rFont val="Arial"/>
        <charset val="0"/>
      </rPr>
      <t xml:space="preserve">
9-</t>
    </r>
    <r>
      <rPr>
        <sz val="10"/>
        <rFont val="宋体"/>
        <charset val="134"/>
      </rPr>
      <t>高速调速器</t>
    </r>
    <r>
      <rPr>
        <sz val="10"/>
        <rFont val="Arial"/>
        <charset val="0"/>
      </rPr>
      <t xml:space="preserve">
10-</t>
    </r>
    <r>
      <rPr>
        <sz val="10"/>
        <rFont val="宋体"/>
        <charset val="134"/>
      </rPr>
      <t>制动系统</t>
    </r>
    <r>
      <rPr>
        <sz val="10"/>
        <rFont val="Arial"/>
        <charset val="0"/>
      </rPr>
      <t xml:space="preserve">
11-</t>
    </r>
    <r>
      <rPr>
        <sz val="10"/>
        <rFont val="宋体"/>
        <charset val="134"/>
      </rPr>
      <t>远程加速器</t>
    </r>
    <r>
      <rPr>
        <sz val="10"/>
        <rFont val="Arial"/>
        <charset val="0"/>
      </rPr>
      <t xml:space="preserve">
12-</t>
    </r>
    <r>
      <rPr>
        <sz val="10"/>
        <rFont val="宋体"/>
        <charset val="134"/>
      </rPr>
      <t>服务工序</t>
    </r>
    <r>
      <rPr>
        <sz val="10"/>
        <rFont val="Arial"/>
        <charset val="0"/>
      </rPr>
      <t xml:space="preserve">
</t>
    </r>
    <r>
      <rPr>
        <sz val="10"/>
        <color indexed="10"/>
        <rFont val="Arial"/>
        <charset val="0"/>
      </rPr>
      <t>15-</t>
    </r>
    <r>
      <rPr>
        <sz val="10"/>
        <color indexed="10"/>
        <rFont val="宋体"/>
        <charset val="134"/>
      </rPr>
      <t>不可用</t>
    </r>
  </si>
  <si>
    <t>1.1-1.4</t>
  </si>
  <si>
    <t>A18</t>
  </si>
  <si>
    <t>掉速率选择</t>
  </si>
  <si>
    <r>
      <rPr>
        <sz val="10"/>
        <rFont val="宋体"/>
        <charset val="134"/>
      </rPr>
      <t xml:space="preserve">0 - No Alternate (5%)
1 - Droop 1 (9%)
2 - Droop 2 (12%)
</t>
    </r>
    <r>
      <rPr>
        <sz val="10"/>
        <color indexed="10"/>
        <rFont val="宋体"/>
        <charset val="134"/>
      </rPr>
      <t>15-不可用</t>
    </r>
  </si>
  <si>
    <t>0xXXFDCB30</t>
  </si>
  <si>
    <t xml:space="preserve">3.1~3.4    </t>
  </si>
  <si>
    <t>A19</t>
  </si>
  <si>
    <t>扭矩曲线选择</t>
  </si>
  <si>
    <t>0~255</t>
  </si>
  <si>
    <r>
      <rPr>
        <sz val="10"/>
        <rFont val="宋体"/>
        <charset val="134"/>
      </rPr>
      <t xml:space="preserve">0-快速模式
1-标准模式
</t>
    </r>
    <r>
      <rPr>
        <sz val="10"/>
        <color indexed="10"/>
        <rFont val="宋体"/>
        <charset val="134"/>
      </rPr>
      <t>0xFF无效</t>
    </r>
  </si>
  <si>
    <t xml:space="preserve">  0xXXFDCB00</t>
  </si>
  <si>
    <t>A20</t>
  </si>
  <si>
    <t>发动机工作小时</t>
  </si>
  <si>
    <t>0～65535</t>
  </si>
  <si>
    <t>hr</t>
  </si>
  <si>
    <r>
      <rPr>
        <sz val="10"/>
        <rFont val="宋体"/>
        <charset val="134"/>
      </rPr>
      <t>0.05hr/bit, 0 ~ 210554060.75hr，</t>
    </r>
    <r>
      <rPr>
        <sz val="10"/>
        <color indexed="10"/>
        <rFont val="宋体"/>
        <charset val="134"/>
      </rPr>
      <t>0xFFFFFFFF无效</t>
    </r>
  </si>
  <si>
    <t>请求帧；
1、请求帧ID=0x18EA0021
2、请求帧数据：E5 FE 00
3、发送频率：10s</t>
  </si>
  <si>
    <t>0xXXFEE500</t>
  </si>
  <si>
    <t>A21</t>
  </si>
  <si>
    <t>冷却液温度</t>
  </si>
  <si>
    <r>
      <rPr>
        <sz val="10"/>
        <rFont val="宋体"/>
        <charset val="134"/>
      </rPr>
      <t>1℃/bit, -40 Offset, -40℃～+210℃，</t>
    </r>
    <r>
      <rPr>
        <sz val="10"/>
        <color indexed="10"/>
        <rFont val="宋体"/>
        <charset val="134"/>
      </rPr>
      <t>0xFF无效</t>
    </r>
  </si>
  <si>
    <t>0xXXFEEE00</t>
  </si>
  <si>
    <t>A22</t>
  </si>
  <si>
    <t>发动机机油油位</t>
  </si>
  <si>
    <r>
      <rPr>
        <sz val="10"/>
        <rFont val="宋体"/>
        <charset val="134"/>
      </rPr>
      <t>0.4%/bit, 0～100% (表示开关量时，字节数取值为0 或250)，</t>
    </r>
    <r>
      <rPr>
        <sz val="10"/>
        <color indexed="10"/>
        <rFont val="宋体"/>
        <charset val="134"/>
      </rPr>
      <t>0xFF无效</t>
    </r>
  </si>
  <si>
    <t>0xXXFEEF00</t>
  </si>
  <si>
    <t>A23</t>
  </si>
  <si>
    <t>发动机机油压力</t>
  </si>
  <si>
    <t>0～1000</t>
  </si>
  <si>
    <t>kPa</t>
  </si>
  <si>
    <r>
      <rPr>
        <sz val="10"/>
        <rFont val="宋体"/>
        <charset val="134"/>
      </rPr>
      <t>4kPa/bit,0～1000 kPa (表示开关量时，字节数取值为0 或250)，</t>
    </r>
    <r>
      <rPr>
        <sz val="10"/>
        <color indexed="10"/>
        <rFont val="宋体"/>
        <charset val="134"/>
      </rPr>
      <t>0xFF无效</t>
    </r>
  </si>
  <si>
    <t>A24</t>
  </si>
  <si>
    <t>ECU上电时长</t>
  </si>
  <si>
    <t>0xXXFEB100</t>
  </si>
  <si>
    <t>5-8</t>
  </si>
  <si>
    <t>A25</t>
  </si>
  <si>
    <t>累计怠速时长</t>
  </si>
  <si>
    <t>hour</t>
  </si>
  <si>
    <t>请求帧；
1、请求帧ID=0x18EA0021
2、请求帧数据：DC FE 00
3、发送频率：10s</t>
  </si>
  <si>
    <t>0xXXFEDC00</t>
  </si>
  <si>
    <t>A26</t>
  </si>
  <si>
    <t>累计怠速油耗量</t>
  </si>
  <si>
    <r>
      <rPr>
        <sz val="10"/>
        <rFont val="宋体"/>
        <charset val="134"/>
      </rPr>
      <t>0.5 L/bit, 0 offset, 0 ~ 2,105,540,607.5 L，</t>
    </r>
    <r>
      <rPr>
        <sz val="10"/>
        <color indexed="10"/>
        <rFont val="宋体"/>
        <charset val="134"/>
      </rPr>
      <t>0xFFFFFFFF无效</t>
    </r>
  </si>
  <si>
    <t>A27</t>
  </si>
  <si>
    <t>大气绝对压力</t>
  </si>
  <si>
    <r>
      <rPr>
        <sz val="10"/>
        <rFont val="宋体"/>
        <charset val="134"/>
      </rPr>
      <t>0.5 kPa/bit, 0 offset，0 ~ 125 kPa，</t>
    </r>
    <r>
      <rPr>
        <sz val="10"/>
        <color indexed="10"/>
        <rFont val="宋体"/>
        <charset val="134"/>
      </rPr>
      <t>0xFF无效</t>
    </r>
  </si>
  <si>
    <t>0xXXFEF500</t>
  </si>
  <si>
    <t>A28</t>
  </si>
  <si>
    <t>环境温度</t>
  </si>
  <si>
    <r>
      <rPr>
        <sz val="10"/>
        <rFont val="宋体"/>
        <charset val="134"/>
      </rPr>
      <t>0.03125℃/bit, -273 Offset, -273℃～+1734.96875℃，</t>
    </r>
    <r>
      <rPr>
        <sz val="10"/>
        <color indexed="10"/>
        <rFont val="宋体"/>
        <charset val="134"/>
      </rPr>
      <t>0xFFFF无效</t>
    </r>
  </si>
  <si>
    <t>A29</t>
  </si>
  <si>
    <t>进气歧管压力</t>
  </si>
  <si>
    <r>
      <rPr>
        <sz val="10"/>
        <rFont val="宋体"/>
        <charset val="134"/>
      </rPr>
      <t>2 kPa/bit, 0 offset，0 ~ 500 kPa，</t>
    </r>
    <r>
      <rPr>
        <sz val="10"/>
        <color indexed="10"/>
        <rFont val="宋体"/>
        <charset val="134"/>
      </rPr>
      <t>0xFF无效</t>
    </r>
  </si>
  <si>
    <t>0xXXFEF600</t>
  </si>
  <si>
    <t>A30</t>
  </si>
  <si>
    <t>进气歧管温度</t>
  </si>
  <si>
    <r>
      <rPr>
        <sz val="10"/>
        <rFont val="宋体"/>
        <charset val="134"/>
      </rPr>
      <t xml:space="preserve">1℃/1bit ,  -40℃ offset , </t>
    </r>
    <r>
      <rPr>
        <sz val="10"/>
        <color indexed="10"/>
        <rFont val="宋体"/>
        <charset val="134"/>
      </rPr>
      <t>0xFF无效</t>
    </r>
  </si>
  <si>
    <t>A31</t>
  </si>
  <si>
    <t>发动机计算扭矩百分比(只显示整数)</t>
  </si>
  <si>
    <r>
      <rPr>
        <sz val="10"/>
        <rFont val="宋体"/>
        <charset val="134"/>
      </rPr>
      <t>1%/bit,-125% 偏移, 工作范围 0～125%，</t>
    </r>
    <r>
      <rPr>
        <sz val="10"/>
        <color indexed="10"/>
        <rFont val="宋体"/>
        <charset val="134"/>
      </rPr>
      <t>0xFF无效</t>
    </r>
  </si>
  <si>
    <t>A32</t>
  </si>
  <si>
    <t>发动机计算扭矩百分比(只显示小数)</t>
  </si>
  <si>
    <t>0~7</t>
  </si>
  <si>
    <r>
      <rPr>
        <sz val="10"/>
        <rFont val="Arial"/>
        <charset val="0"/>
      </rPr>
      <t>0.125 %/bit     0 ~ 0.875%</t>
    </r>
    <r>
      <rPr>
        <sz val="10"/>
        <rFont val="宋体"/>
        <charset val="134"/>
      </rPr>
      <t>，</t>
    </r>
    <r>
      <rPr>
        <sz val="10"/>
        <color indexed="10"/>
        <rFont val="Arial"/>
        <charset val="0"/>
      </rPr>
      <t>0xFF</t>
    </r>
    <r>
      <rPr>
        <sz val="10"/>
        <color indexed="10"/>
        <rFont val="宋体"/>
        <charset val="134"/>
      </rPr>
      <t>无效</t>
    </r>
  </si>
  <si>
    <t>1.5~1.8</t>
  </si>
  <si>
    <t>A33</t>
  </si>
  <si>
    <t>DPF热管理</t>
  </si>
  <si>
    <t>0~3</t>
  </si>
  <si>
    <r>
      <rPr>
        <sz val="10"/>
        <rFont val="宋体"/>
        <charset val="134"/>
      </rPr>
      <t xml:space="preserve">0-不激活
1-激活
2-未定义
</t>
    </r>
    <r>
      <rPr>
        <sz val="10"/>
        <color indexed="10"/>
        <rFont val="宋体"/>
        <charset val="134"/>
      </rPr>
      <t>3-无关</t>
    </r>
  </si>
  <si>
    <t>61443</t>
  </si>
  <si>
    <t>6.5-6.6</t>
  </si>
  <si>
    <t>A34</t>
  </si>
  <si>
    <t>燃油含水指示</t>
  </si>
  <si>
    <r>
      <rPr>
        <sz val="10"/>
        <rFont val="宋体"/>
        <charset val="134"/>
      </rPr>
      <t>0-否,1-是,2-未定义,</t>
    </r>
    <r>
      <rPr>
        <sz val="10"/>
        <color indexed="10"/>
        <rFont val="宋体"/>
        <charset val="134"/>
      </rPr>
      <t>3-不可用</t>
    </r>
  </si>
  <si>
    <t>0xXXFEFF00</t>
  </si>
  <si>
    <t>1.1~1.2</t>
  </si>
  <si>
    <t>A35</t>
  </si>
  <si>
    <t>驾驶员请求发动机(输出)扭矩百分比</t>
  </si>
  <si>
    <r>
      <rPr>
        <sz val="10"/>
        <rFont val="宋体"/>
        <charset val="134"/>
      </rPr>
      <t>1 %/bit  -125%Offset, -125%～+125%，</t>
    </r>
    <r>
      <rPr>
        <sz val="10"/>
        <color indexed="10"/>
        <rFont val="宋体"/>
        <charset val="134"/>
      </rPr>
      <t>0xFF无效</t>
    </r>
  </si>
  <si>
    <t>A36</t>
  </si>
  <si>
    <t>发动机总转数</t>
  </si>
  <si>
    <t>0 ~ 4211081215</t>
  </si>
  <si>
    <r>
      <rPr>
        <sz val="10"/>
        <rFont val="宋体"/>
        <charset val="134"/>
      </rPr>
      <t xml:space="preserve">1000 r/bit 0 ~ 4211081215000 rpm，
</t>
    </r>
    <r>
      <rPr>
        <sz val="10"/>
        <color indexed="10"/>
        <rFont val="宋体"/>
        <charset val="134"/>
      </rPr>
      <t>0xFFFFFFFF无效</t>
    </r>
  </si>
  <si>
    <t>A37</t>
  </si>
  <si>
    <t>发动机单次运转时长</t>
  </si>
  <si>
    <t xml:space="preserve">0 ~ 64255 </t>
  </si>
  <si>
    <t>s</t>
  </si>
  <si>
    <r>
      <rPr>
        <sz val="10"/>
        <rFont val="宋体"/>
        <charset val="134"/>
      </rPr>
      <t xml:space="preserve">1 s/bit 0 ~ 64255 s，
</t>
    </r>
    <r>
      <rPr>
        <sz val="10"/>
        <color indexed="10"/>
        <rFont val="宋体"/>
        <charset val="134"/>
      </rPr>
      <t>0xFFFF无效</t>
    </r>
  </si>
  <si>
    <t>请求帧；
1、请求帧ID=0x18EA0021
2、请求帧数据：B8 FD 00
3、发送频率：10s</t>
  </si>
  <si>
    <t>0xXXFDB800</t>
  </si>
  <si>
    <t>A38</t>
  </si>
  <si>
    <t>油轨1压力（测量值）</t>
  </si>
  <si>
    <t>Mpa</t>
  </si>
  <si>
    <r>
      <rPr>
        <sz val="10"/>
        <rFont val="宋体"/>
        <charset val="134"/>
      </rPr>
      <t xml:space="preserve">1/256 MPa/bit，0 ~ 251 Mpa，
</t>
    </r>
    <r>
      <rPr>
        <sz val="10"/>
        <color indexed="10"/>
        <rFont val="宋体"/>
        <charset val="134"/>
      </rPr>
      <t>0xFFFF无效</t>
    </r>
  </si>
  <si>
    <t>0xXXFEDB00</t>
  </si>
  <si>
    <t>3-4</t>
  </si>
  <si>
    <t>A39</t>
  </si>
  <si>
    <t>DEF液位</t>
  </si>
  <si>
    <r>
      <rPr>
        <sz val="10"/>
        <rFont val="宋体"/>
        <charset val="134"/>
      </rPr>
      <t>0.4%/bit, 0～100% ，</t>
    </r>
    <r>
      <rPr>
        <sz val="10"/>
        <color indexed="10"/>
        <rFont val="宋体"/>
        <charset val="134"/>
      </rPr>
      <t>0xFF无效</t>
    </r>
  </si>
  <si>
    <t>0xXXFE5600</t>
  </si>
  <si>
    <t>A40</t>
  </si>
  <si>
    <t>尿素罐温度</t>
  </si>
  <si>
    <t xml:space="preserve"> ℃</t>
  </si>
  <si>
    <r>
      <rPr>
        <sz val="10"/>
        <rFont val="宋体"/>
        <charset val="134"/>
      </rPr>
      <t xml:space="preserve">1 ℃/bit -40 offset -40 ~ 210 ℃，
</t>
    </r>
    <r>
      <rPr>
        <sz val="10"/>
        <color indexed="10"/>
        <rFont val="宋体"/>
        <charset val="134"/>
      </rPr>
      <t>0xFF无效</t>
    </r>
  </si>
  <si>
    <t>2</t>
  </si>
  <si>
    <t>A41</t>
  </si>
  <si>
    <t>后处理1出口Nox浓度</t>
  </si>
  <si>
    <t>ppm</t>
  </si>
  <si>
    <r>
      <rPr>
        <sz val="10"/>
        <rFont val="宋体"/>
        <charset val="134"/>
      </rPr>
      <t>0.05 ppm/bit,-200 offset -200 ~ 3012.75 ppm，</t>
    </r>
    <r>
      <rPr>
        <sz val="10"/>
        <color indexed="10"/>
        <rFont val="宋体"/>
        <charset val="134"/>
      </rPr>
      <t>0xFFFF无效</t>
    </r>
  </si>
  <si>
    <t>0xXXF00F00</t>
  </si>
  <si>
    <t>1-2</t>
  </si>
  <si>
    <t>A42</t>
  </si>
  <si>
    <t>SCR进口温度</t>
  </si>
  <si>
    <r>
      <rPr>
        <sz val="10"/>
        <rFont val="宋体"/>
        <charset val="134"/>
      </rPr>
      <t xml:space="preserve">0.03125 ℃/bit -273 offset -273 ~ 1734.96875 ℃，
</t>
    </r>
    <r>
      <rPr>
        <sz val="10"/>
        <color indexed="10"/>
        <rFont val="宋体"/>
        <charset val="134"/>
      </rPr>
      <t>0xFFFF无效</t>
    </r>
  </si>
  <si>
    <t>0x14FD3E00</t>
  </si>
  <si>
    <t>A43</t>
  </si>
  <si>
    <t>SCR出口温度</t>
  </si>
  <si>
    <t>4-5</t>
  </si>
  <si>
    <t>A44</t>
  </si>
  <si>
    <t>尿素罐加热</t>
  </si>
  <si>
    <t>0 ~ 250</t>
  </si>
  <si>
    <r>
      <rPr>
        <sz val="10"/>
        <rFont val="宋体"/>
        <charset val="134"/>
      </rPr>
      <t>0.4 %/bit  0 ~ 100 %，</t>
    </r>
    <r>
      <rPr>
        <sz val="10"/>
        <color indexed="10"/>
        <rFont val="宋体"/>
        <charset val="134"/>
      </rPr>
      <t>0xFF无效</t>
    </r>
  </si>
  <si>
    <t>65110</t>
  </si>
  <si>
    <t>7</t>
  </si>
  <si>
    <t>A45</t>
  </si>
  <si>
    <t>废气再循环流量</t>
  </si>
  <si>
    <t>kg/h</t>
  </si>
  <si>
    <r>
      <rPr>
        <sz val="10"/>
        <rFont val="宋体"/>
        <charset val="134"/>
      </rPr>
      <t xml:space="preserve">0.05 kg/h per bit 0 ~ 3212.75 kg/h，
</t>
    </r>
    <r>
      <rPr>
        <sz val="10"/>
        <color indexed="10"/>
        <rFont val="宋体"/>
        <charset val="134"/>
      </rPr>
      <t>0xFFFF无效</t>
    </r>
  </si>
  <si>
    <t>0xXXF00A00</t>
  </si>
  <si>
    <t>61450</t>
  </si>
  <si>
    <t>A46</t>
  </si>
  <si>
    <t>进气质量流量</t>
  </si>
  <si>
    <t>A47</t>
  </si>
  <si>
    <t>DPF正在再生指示</t>
  </si>
  <si>
    <r>
      <rPr>
        <sz val="10"/>
        <rFont val="宋体"/>
        <charset val="134"/>
      </rPr>
      <t xml:space="preserve">0-熄灭
1-常亮
4-闪烁（1Hz）
</t>
    </r>
    <r>
      <rPr>
        <sz val="10"/>
        <color indexed="10"/>
        <rFont val="宋体"/>
        <charset val="134"/>
      </rPr>
      <t>7-不可用</t>
    </r>
  </si>
  <si>
    <t>0xXXFD7C00</t>
  </si>
  <si>
    <t>7.3~7.5</t>
  </si>
  <si>
    <t>A48</t>
  </si>
  <si>
    <t>DPF需要再生指示</t>
  </si>
  <si>
    <r>
      <rPr>
        <sz val="10"/>
        <rFont val="宋体"/>
        <charset val="134"/>
      </rPr>
      <t xml:space="preserve">0-熄灭
1-常亮
</t>
    </r>
    <r>
      <rPr>
        <sz val="10"/>
        <color indexed="10"/>
        <rFont val="宋体"/>
        <charset val="134"/>
      </rPr>
      <t>7-不可用</t>
    </r>
  </si>
  <si>
    <t>1.1~1.3</t>
  </si>
  <si>
    <t>A49</t>
  </si>
  <si>
    <t>DPF禁止再生指示</t>
  </si>
  <si>
    <r>
      <rPr>
        <sz val="10"/>
        <rFont val="宋体"/>
        <charset val="134"/>
      </rPr>
      <t xml:space="preserve">0-不禁止
1-禁止
</t>
    </r>
    <r>
      <rPr>
        <sz val="10"/>
        <color indexed="10"/>
        <rFont val="宋体"/>
        <charset val="134"/>
      </rPr>
      <t>3-不可用</t>
    </r>
  </si>
  <si>
    <t>3.3~3.4</t>
  </si>
  <si>
    <t>A50</t>
  </si>
  <si>
    <t>单次耗油量</t>
  </si>
  <si>
    <r>
      <rPr>
        <sz val="10"/>
        <rFont val="宋体"/>
        <charset val="134"/>
      </rPr>
      <t xml:space="preserve">0.5 L/bit,  0 ~ 2,105,540,607.5 L，
</t>
    </r>
    <r>
      <rPr>
        <sz val="10"/>
        <color indexed="10"/>
        <rFont val="宋体"/>
        <charset val="134"/>
      </rPr>
      <t>0xFFFFFFFF无效</t>
    </r>
  </si>
  <si>
    <t>请求帧；
1、请求帧ID=0x18EA0021
2、请求帧数据：E9 FE 00
3、发送频率：10s</t>
  </si>
  <si>
    <t>0xXXFEE900</t>
  </si>
  <si>
    <t>A51</t>
  </si>
  <si>
    <t>累计耗油量</t>
  </si>
  <si>
    <t>0~4211081215</t>
  </si>
  <si>
    <r>
      <rPr>
        <sz val="10"/>
        <rFont val="宋体"/>
        <charset val="134"/>
      </rPr>
      <t xml:space="preserve">0.5L/bit,  2,105,540,607.5 L，
</t>
    </r>
    <r>
      <rPr>
        <sz val="10"/>
        <color indexed="10"/>
        <rFont val="宋体"/>
        <charset val="134"/>
      </rPr>
      <t>0xFFFFFFFF无效</t>
    </r>
  </si>
  <si>
    <t>A52</t>
  </si>
  <si>
    <t>瞬时油耗</t>
  </si>
  <si>
    <t>L/h</t>
  </si>
  <si>
    <r>
      <rPr>
        <sz val="10"/>
        <rFont val="宋体"/>
        <charset val="134"/>
      </rPr>
      <t xml:space="preserve">0.05L/h per bit,  0 ~ 3121.75 L/h，
</t>
    </r>
    <r>
      <rPr>
        <sz val="10"/>
        <color indexed="10"/>
        <rFont val="宋体"/>
        <charset val="134"/>
      </rPr>
      <t>0xFFFF无效</t>
    </r>
  </si>
  <si>
    <t>0xXXFEF200</t>
  </si>
  <si>
    <t>A53</t>
  </si>
  <si>
    <t>发动机机油温度</t>
  </si>
  <si>
    <r>
      <rPr>
        <sz val="10"/>
        <rFont val="宋体"/>
        <charset val="134"/>
      </rPr>
      <t>0.03125 ℃/bit , -273 Offset, -273 ~ +1735℃，</t>
    </r>
    <r>
      <rPr>
        <sz val="10"/>
        <color indexed="10"/>
        <rFont val="宋体"/>
        <charset val="134"/>
      </rPr>
      <t xml:space="preserve">
0xFFFF无效</t>
    </r>
  </si>
  <si>
    <t>A54</t>
  </si>
  <si>
    <t>空空中冷器出口温度</t>
  </si>
  <si>
    <r>
      <rPr>
        <sz val="10"/>
        <rFont val="宋体"/>
        <charset val="134"/>
      </rPr>
      <t xml:space="preserve">1℃/bit , -40 Offset, -40～+210℃，
</t>
    </r>
    <r>
      <rPr>
        <sz val="10"/>
        <color indexed="10"/>
        <rFont val="宋体"/>
        <charset val="134"/>
      </rPr>
      <t>0xFF无效</t>
    </r>
  </si>
  <si>
    <t>A55</t>
  </si>
  <si>
    <t>系统电压</t>
  </si>
  <si>
    <r>
      <rPr>
        <sz val="10"/>
        <rFont val="宋体"/>
        <charset val="134"/>
      </rPr>
      <t>0.05 V/bit, 0～3212.75 V，</t>
    </r>
    <r>
      <rPr>
        <sz val="10"/>
        <color indexed="10"/>
        <rFont val="宋体"/>
        <charset val="134"/>
      </rPr>
      <t>0xFFFF无效</t>
    </r>
  </si>
  <si>
    <t>0xXXFEF700</t>
  </si>
  <si>
    <t>A56</t>
  </si>
  <si>
    <t>发动机降扭</t>
  </si>
  <si>
    <r>
      <rPr>
        <sz val="10"/>
        <rFont val="宋体"/>
        <charset val="134"/>
      </rPr>
      <t>0.4 %/bit，0~100%，</t>
    </r>
    <r>
      <rPr>
        <sz val="10"/>
        <color indexed="10"/>
        <rFont val="宋体"/>
        <charset val="134"/>
      </rPr>
      <t>0xFF无效</t>
    </r>
  </si>
  <si>
    <t>0xXXFD9200</t>
  </si>
  <si>
    <t>A57</t>
  </si>
  <si>
    <t>发动机工作状态</t>
  </si>
  <si>
    <t>0 ~ 15</t>
  </si>
  <si>
    <r>
      <rPr>
        <sz val="10"/>
        <rFont val="宋体"/>
        <charset val="134"/>
      </rPr>
      <t>16 states/4 bit
0:停止；1：准备启动；2启动；3：暖机；4：运转；5：高温保护；6：准备停止；7：自保护，</t>
    </r>
    <r>
      <rPr>
        <sz val="10"/>
        <color indexed="10"/>
        <rFont val="宋体"/>
        <charset val="134"/>
      </rPr>
      <t>0xF无效</t>
    </r>
  </si>
  <si>
    <t>A58</t>
  </si>
  <si>
    <t>发动机起动模式</t>
  </si>
  <si>
    <r>
      <rPr>
        <sz val="10"/>
        <rFont val="宋体"/>
        <charset val="134"/>
      </rPr>
      <t>0x0  未要求启动;0x4  发动机运转中;0x5  禁止起动、发动机未准备好（预热中）;0x7  GPS原因自动锁车;0x8  起动时间过长;</t>
    </r>
    <r>
      <rPr>
        <sz val="10"/>
        <color indexed="10"/>
        <rFont val="宋体"/>
        <charset val="134"/>
      </rPr>
      <t>0xF  不可用</t>
    </r>
  </si>
  <si>
    <t>7.1~7.4</t>
  </si>
  <si>
    <t>A59</t>
  </si>
  <si>
    <t>油轨压力（命令值）</t>
  </si>
  <si>
    <t>MPa</t>
  </si>
  <si>
    <r>
      <rPr>
        <sz val="10"/>
        <rFont val="宋体"/>
        <charset val="134"/>
      </rPr>
      <t xml:space="preserve">0.00390625 MPa/bit，0~250Mpa，
</t>
    </r>
    <r>
      <rPr>
        <sz val="10"/>
        <color indexed="10"/>
        <rFont val="宋体"/>
        <charset val="134"/>
      </rPr>
      <t>0xFFFF无效</t>
    </r>
  </si>
  <si>
    <t>0x10FCFD00</t>
  </si>
  <si>
    <t>A60</t>
  </si>
  <si>
    <t>OEM1温度</t>
  </si>
  <si>
    <r>
      <rPr>
        <sz val="10"/>
        <rFont val="宋体"/>
        <charset val="134"/>
      </rPr>
      <t>1 deg C/bit, -40℃ offset
-40℃ ~210℃，</t>
    </r>
    <r>
      <rPr>
        <sz val="10"/>
        <color indexed="10"/>
        <rFont val="宋体"/>
        <charset val="134"/>
      </rPr>
      <t>0xFF无效</t>
    </r>
  </si>
  <si>
    <t>请求帧；
1、请求帧ID=0x18EA0021
2、请求帧数据：8C FE 00
3、发送频率：10s</t>
  </si>
  <si>
    <t>0xXXFE8C00</t>
  </si>
  <si>
    <t>A61</t>
  </si>
  <si>
    <t>OEM2温度</t>
  </si>
  <si>
    <r>
      <rPr>
        <sz val="10"/>
        <rFont val="宋体"/>
        <charset val="134"/>
      </rPr>
      <t>1 deg C/bit, -40℃ offset 
-40℃ ~210℃，</t>
    </r>
    <r>
      <rPr>
        <sz val="10"/>
        <color indexed="10"/>
        <rFont val="宋体"/>
        <charset val="134"/>
      </rPr>
      <t>0xFF无效</t>
    </r>
  </si>
  <si>
    <t>A62</t>
  </si>
  <si>
    <t>进气温度（CIT)</t>
  </si>
  <si>
    <r>
      <rPr>
        <sz val="10"/>
        <rFont val="宋体"/>
        <charset val="134"/>
      </rPr>
      <t>0.03125℃／位递增，－273℃ offset 
-273℃ ~173.5℃，</t>
    </r>
    <r>
      <rPr>
        <sz val="10"/>
        <color indexed="10"/>
        <rFont val="宋体"/>
        <charset val="134"/>
      </rPr>
      <t>0xFFFF无效</t>
    </r>
  </si>
  <si>
    <t>0xXXFE9A00</t>
  </si>
  <si>
    <t>A63</t>
  </si>
  <si>
    <t>尿素浓度</t>
  </si>
  <si>
    <r>
      <rPr>
        <sz val="10"/>
        <rFont val="宋体"/>
        <charset val="134"/>
      </rPr>
      <t>0.25 %/bit, 0~62.5%，</t>
    </r>
    <r>
      <rPr>
        <sz val="10"/>
        <color indexed="10"/>
        <rFont val="宋体"/>
        <charset val="134"/>
      </rPr>
      <t>0xFF无效</t>
    </r>
  </si>
  <si>
    <t>0xXXFD9B00</t>
  </si>
  <si>
    <t>A64</t>
  </si>
  <si>
    <t>发动机需求扭矩百分比</t>
  </si>
  <si>
    <r>
      <rPr>
        <sz val="10"/>
        <color indexed="8"/>
        <rFont val="宋体"/>
        <charset val="134"/>
      </rPr>
      <t>1 %/bit,-125 %offset -125%~125%，</t>
    </r>
    <r>
      <rPr>
        <sz val="10"/>
        <color indexed="10"/>
        <rFont val="宋体"/>
        <charset val="134"/>
      </rPr>
      <t>0xFF无效</t>
    </r>
  </si>
  <si>
    <t>A65</t>
  </si>
  <si>
    <t>发动机最大扭矩百分比</t>
  </si>
  <si>
    <t>0.4%/bit,0 offset 0~100%，0xFF无效</t>
  </si>
  <si>
    <t>A66</t>
  </si>
  <si>
    <t>DPF压差</t>
  </si>
  <si>
    <r>
      <rPr>
        <sz val="10"/>
        <rFont val="宋体"/>
        <charset val="134"/>
      </rPr>
      <t>0.1 kPa/bit, 0 ~ 6,425.5 kPa，</t>
    </r>
    <r>
      <rPr>
        <sz val="10"/>
        <color indexed="10"/>
        <rFont val="宋体"/>
        <charset val="134"/>
      </rPr>
      <t>0xFFFF无效</t>
    </r>
  </si>
  <si>
    <t>0XXXFDB200</t>
  </si>
  <si>
    <t>A67</t>
  </si>
  <si>
    <t>发动机参考扭矩</t>
  </si>
  <si>
    <t>Nm</t>
  </si>
  <si>
    <r>
      <rPr>
        <sz val="10"/>
        <rFont val="宋体"/>
        <charset val="134"/>
      </rPr>
      <t>1 Nm/bit 0~64255Nm，</t>
    </r>
    <r>
      <rPr>
        <sz val="10"/>
        <color indexed="10"/>
        <rFont val="宋体"/>
        <charset val="134"/>
      </rPr>
      <t>0xFFFF无效</t>
    </r>
  </si>
  <si>
    <t>0xXXFEE300</t>
  </si>
  <si>
    <t>20~21</t>
  </si>
  <si>
    <t>A68</t>
  </si>
  <si>
    <t>摩擦功扭矩百分比</t>
  </si>
  <si>
    <r>
      <rPr>
        <sz val="10"/>
        <rFont val="宋体"/>
        <charset val="134"/>
      </rPr>
      <t>1 %/bit,-125 % offset -125%~125%，</t>
    </r>
    <r>
      <rPr>
        <sz val="10"/>
        <color indexed="10"/>
        <rFont val="宋体"/>
        <charset val="134"/>
      </rPr>
      <t>0xFF无效</t>
    </r>
  </si>
  <si>
    <t>0xXXFEDF00</t>
  </si>
  <si>
    <t>A69</t>
  </si>
  <si>
    <t>DOC进口温度</t>
  </si>
  <si>
    <r>
      <rPr>
        <sz val="10"/>
        <color indexed="8"/>
        <rFont val="宋体"/>
        <charset val="134"/>
      </rPr>
      <t>0.03125 ℃/bit -273 offset
-273~1734.96875 °C，</t>
    </r>
    <r>
      <rPr>
        <sz val="10"/>
        <color indexed="10"/>
        <rFont val="宋体"/>
        <charset val="134"/>
      </rPr>
      <t>0xFFFF无效</t>
    </r>
  </si>
  <si>
    <t>0xXXFD2000</t>
  </si>
  <si>
    <t>A70</t>
  </si>
  <si>
    <t>DOC出口温度</t>
  </si>
  <si>
    <t>A71</t>
  </si>
  <si>
    <t>发动机启动次数</t>
  </si>
  <si>
    <r>
      <rPr>
        <sz val="10"/>
        <rFont val="宋体"/>
        <charset val="134"/>
      </rPr>
      <t>1/bit, 0 offset 0~64255次，</t>
    </r>
    <r>
      <rPr>
        <sz val="10"/>
        <color indexed="10"/>
        <rFont val="宋体"/>
        <charset val="134"/>
      </rPr>
      <t>0xFFFF无效</t>
    </r>
  </si>
  <si>
    <t>请求帧；
1、请求帧ID=0x18EA0021
2、请求帧数据：00 C2 00
3、发送频率：10s</t>
  </si>
  <si>
    <t>0xXXC2FF00</t>
  </si>
  <si>
    <t>A72</t>
  </si>
  <si>
    <t>DEF累计消耗量</t>
  </si>
  <si>
    <r>
      <rPr>
        <sz val="10"/>
        <rFont val="宋体"/>
        <charset val="134"/>
      </rPr>
      <t xml:space="preserve">0.5L/bit,  0 ~ 2105540607.5l，
</t>
    </r>
    <r>
      <rPr>
        <sz val="10"/>
        <color indexed="10"/>
        <rFont val="宋体"/>
        <charset val="134"/>
      </rPr>
      <t>0xFFFFFFFF无效</t>
    </r>
  </si>
  <si>
    <t>请求帧；
1、请求帧ID=0x18EA0021
2、请求帧数据：BD FC 00
3、发送频率：10s</t>
  </si>
  <si>
    <t>A73</t>
  </si>
  <si>
    <t>DEF消耗量</t>
  </si>
  <si>
    <r>
      <rPr>
        <sz val="10"/>
        <rFont val="宋体"/>
        <charset val="134"/>
      </rPr>
      <t>0.05L/bit,0 ~ 210554060.75l，</t>
    </r>
    <r>
      <rPr>
        <sz val="10"/>
        <color indexed="10"/>
        <rFont val="宋体"/>
        <charset val="134"/>
      </rPr>
      <t>0xFFFFFFFF无效</t>
    </r>
  </si>
  <si>
    <t>A74</t>
  </si>
  <si>
    <t>任务再生状态</t>
  </si>
  <si>
    <t>2.3~2.4</t>
  </si>
  <si>
    <t>A75</t>
  </si>
  <si>
    <t>尿素管1加热状态</t>
  </si>
  <si>
    <t>请求帧；
1、请求帧ID=0x18EA0021
2、请求帧数据：41 FD 00
3、发送频率：10s</t>
  </si>
  <si>
    <t>5.1~5.2</t>
  </si>
  <si>
    <t>A76</t>
  </si>
  <si>
    <t>尿素管2加热状态</t>
  </si>
  <si>
    <t>6.1~6.2</t>
  </si>
  <si>
    <t>A77</t>
  </si>
  <si>
    <t>尿素管3加热状态</t>
  </si>
  <si>
    <t>7.1~7.2</t>
  </si>
  <si>
    <t>A78</t>
  </si>
  <si>
    <t>冷却液液位</t>
  </si>
  <si>
    <r>
      <rPr>
        <sz val="10"/>
        <rFont val="Arial"/>
        <charset val="0"/>
      </rPr>
      <t>0.4%/bit,  0~100%</t>
    </r>
    <r>
      <rPr>
        <sz val="10"/>
        <rFont val="宋体"/>
        <charset val="134"/>
      </rPr>
      <t>，</t>
    </r>
    <r>
      <rPr>
        <sz val="10"/>
        <color indexed="10"/>
        <rFont val="Arial"/>
        <charset val="0"/>
      </rPr>
      <t>0xFF</t>
    </r>
    <r>
      <rPr>
        <sz val="10"/>
        <color indexed="10"/>
        <rFont val="宋体"/>
        <charset val="134"/>
      </rPr>
      <t>无效</t>
    </r>
  </si>
  <si>
    <t>A79</t>
  </si>
  <si>
    <t>再生禁止开关</t>
  </si>
  <si>
    <t>0xXXE0FF00</t>
  </si>
  <si>
    <t>6.1</t>
  </si>
  <si>
    <t>e000</t>
  </si>
  <si>
    <t>A80</t>
  </si>
  <si>
    <t>再生强制开关</t>
  </si>
  <si>
    <t>6.3</t>
  </si>
  <si>
    <t>A81</t>
  </si>
  <si>
    <t>SCR 热管理</t>
  </si>
  <si>
    <t>6.7</t>
  </si>
  <si>
    <t>A82</t>
  </si>
  <si>
    <t>后处理入口Nox浓度</t>
  </si>
  <si>
    <r>
      <rPr>
        <sz val="10"/>
        <rFont val="宋体"/>
        <charset val="134"/>
      </rPr>
      <t>0.05 ppm/bit -200ppm offset
-200ppm ~ 3073.3878ppm，</t>
    </r>
    <r>
      <rPr>
        <sz val="10"/>
        <color indexed="10"/>
        <rFont val="宋体"/>
        <charset val="134"/>
      </rPr>
      <t>0xFFFF无效</t>
    </r>
  </si>
  <si>
    <t>A83</t>
  </si>
  <si>
    <t>柴油颗粒捕集器工作状态</t>
  </si>
  <si>
    <r>
      <rPr>
        <sz val="10"/>
        <rFont val="宋体"/>
        <charset val="134"/>
      </rPr>
      <t xml:space="preserve">8 states/3 bit
0-不需要再生
1-最低级再生
2-中级再生
3-最高级再生
4~6-未定义
</t>
    </r>
    <r>
      <rPr>
        <sz val="10"/>
        <color indexed="10"/>
        <rFont val="宋体"/>
        <charset val="134"/>
      </rPr>
      <t>7-无关</t>
    </r>
  </si>
  <si>
    <t>2.5</t>
  </si>
  <si>
    <t>A84</t>
  </si>
  <si>
    <t>排放控制系统运行诱因严重等级</t>
  </si>
  <si>
    <t>8 states/3 bit
0-司机警告，低水平诱因，严重诱因未被激活
1-诱因等级1，DEF警告
2-诱因等级2，DEF警告第二等级
3-诱因等级3，低水平诱因被激活
4-诱因等级4，严重诱因被激活
5-诱因等级5，最终诱因被激活
6-暂时撤销诱因
7-不可用</t>
  </si>
  <si>
    <t>2.4~2.6</t>
  </si>
  <si>
    <t>A85</t>
  </si>
  <si>
    <t>柴油颗粒捕集器出口压力</t>
  </si>
  <si>
    <r>
      <rPr>
        <sz val="10"/>
        <rFont val="宋体"/>
        <charset val="134"/>
      </rPr>
      <t>0.1 kPa/bit 0~6425.5kPa，</t>
    </r>
    <r>
      <rPr>
        <sz val="10"/>
        <color indexed="10"/>
        <rFont val="宋体"/>
        <charset val="134"/>
      </rPr>
      <t>0xFFFF无效</t>
    </r>
  </si>
  <si>
    <t>A86</t>
  </si>
  <si>
    <t>后处理燃油消耗量</t>
  </si>
  <si>
    <r>
      <rPr>
        <sz val="10"/>
        <rFont val="宋体"/>
        <charset val="134"/>
      </rPr>
      <t xml:space="preserve">0.5 L/bit,0 ~ 210554060.75l，
</t>
    </r>
    <r>
      <rPr>
        <sz val="10"/>
        <color indexed="10"/>
        <rFont val="宋体"/>
        <charset val="134"/>
      </rPr>
      <t>0xFFFFFFFF无效</t>
    </r>
  </si>
  <si>
    <t>请求帧；
1、请求帧ID=0x18EAFF21/0x18EA0021
2、请求帧数据：98 FD 00
3、发送频率：10s</t>
  </si>
  <si>
    <t>01-04</t>
  </si>
  <si>
    <t>此数据为多包数据因此需要参照多包数据的格式来读取数据，在读取多包数据的CAN ID时，只需读取0xxxECFF00和0xxxEBFF00,不需要读取前面的优先级</t>
  </si>
  <si>
    <t>A87</t>
  </si>
  <si>
    <t>总再生时间</t>
  </si>
  <si>
    <r>
      <rPr>
        <sz val="10"/>
        <rFont val="宋体"/>
        <charset val="134"/>
      </rPr>
      <t xml:space="preserve">1 s/bit ,0~4211081215s，
</t>
    </r>
    <r>
      <rPr>
        <sz val="10"/>
        <color indexed="10"/>
        <rFont val="宋体"/>
        <charset val="134"/>
      </rPr>
      <t>0xFFFFFFFF无效</t>
    </r>
  </si>
  <si>
    <t>05-08</t>
  </si>
  <si>
    <t>A88</t>
  </si>
  <si>
    <t>再生禁止时间</t>
  </si>
  <si>
    <r>
      <rPr>
        <sz val="10"/>
        <rFont val="宋体"/>
        <charset val="134"/>
      </rPr>
      <t xml:space="preserve">1 s/bit,0~4211081215s，
</t>
    </r>
    <r>
      <rPr>
        <sz val="10"/>
        <color indexed="10"/>
        <rFont val="宋体"/>
        <charset val="134"/>
      </rPr>
      <t>0xFFFFFFFF无效</t>
    </r>
  </si>
  <si>
    <t>09-12</t>
  </si>
  <si>
    <t>A89</t>
  </si>
  <si>
    <t>总再生次数</t>
  </si>
  <si>
    <r>
      <rPr>
        <sz val="10"/>
        <rFont val="宋体"/>
        <charset val="134"/>
      </rPr>
      <t xml:space="preserve">1 count/bit,0~4211081215 count，
</t>
    </r>
    <r>
      <rPr>
        <sz val="10"/>
        <color indexed="10"/>
        <rFont val="宋体"/>
        <charset val="134"/>
      </rPr>
      <t>0xFFFFFFFF无效</t>
    </r>
  </si>
  <si>
    <t>13-16</t>
  </si>
  <si>
    <t>A90</t>
  </si>
  <si>
    <t>再生禁止次数</t>
  </si>
  <si>
    <t>25-28</t>
  </si>
  <si>
    <t>A91</t>
  </si>
  <si>
    <t>人工请求再生次数</t>
  </si>
  <si>
    <t>29-32</t>
  </si>
  <si>
    <t>A92</t>
  </si>
  <si>
    <t>平均再生间隔</t>
  </si>
  <si>
    <r>
      <rPr>
        <sz val="10"/>
        <rFont val="宋体"/>
        <charset val="134"/>
      </rPr>
      <t xml:space="preserve">1 s/bit,0~4211081215 s，
</t>
    </r>
    <r>
      <rPr>
        <sz val="10"/>
        <color indexed="10"/>
        <rFont val="宋体"/>
        <charset val="134"/>
      </rPr>
      <t>0xFFFFFFFF无效</t>
    </r>
  </si>
  <si>
    <t>33-36</t>
  </si>
  <si>
    <t>A93</t>
  </si>
  <si>
    <t>柴油颗粒捕集器出口温度</t>
  </si>
  <si>
    <t>°C</t>
  </si>
  <si>
    <r>
      <rPr>
        <sz val="10"/>
        <rFont val="宋体"/>
        <charset val="134"/>
      </rPr>
      <t xml:space="preserve">0.03125 °C/bit -273°C offset
 -273°C ~1734.96875°C，
</t>
    </r>
    <r>
      <rPr>
        <sz val="10"/>
        <color indexed="10"/>
        <rFont val="宋体"/>
        <charset val="134"/>
      </rPr>
      <t>0xFFFF无效</t>
    </r>
  </si>
  <si>
    <t>A94</t>
  </si>
  <si>
    <t>柴油颗粒捕集器入口温度</t>
  </si>
  <si>
    <t>A95</t>
  </si>
  <si>
    <t>排气压力</t>
  </si>
  <si>
    <r>
      <rPr>
        <sz val="10"/>
        <rFont val="宋体"/>
        <charset val="134"/>
      </rPr>
      <t xml:space="preserve">1/128 kPa/bit -250kpa offset
-250kpa ~ 251.99kpa，
</t>
    </r>
    <r>
      <rPr>
        <sz val="10"/>
        <color indexed="10"/>
        <rFont val="宋体"/>
        <charset val="134"/>
      </rPr>
      <t>0xFFFF无效</t>
    </r>
  </si>
  <si>
    <t>2-3</t>
  </si>
  <si>
    <t>A96</t>
  </si>
  <si>
    <t>废气再循环压差</t>
  </si>
  <si>
    <t>5-6</t>
  </si>
  <si>
    <t>A97</t>
  </si>
  <si>
    <t>废气再循环温度</t>
  </si>
  <si>
    <t>7-8</t>
  </si>
  <si>
    <t>A98</t>
  </si>
  <si>
    <t>附件扭矩</t>
  </si>
  <si>
    <r>
      <rPr>
        <sz val="10"/>
        <rFont val="宋体"/>
        <charset val="134"/>
      </rPr>
      <t xml:space="preserve">1 %/bit -125% offset -125% ~ 125%，
</t>
    </r>
    <r>
      <rPr>
        <sz val="10"/>
        <color indexed="10"/>
        <rFont val="宋体"/>
        <charset val="134"/>
      </rPr>
      <t>0xFF无效</t>
    </r>
  </si>
  <si>
    <t>5</t>
  </si>
  <si>
    <t>A99</t>
  </si>
  <si>
    <t>远程油门</t>
  </si>
  <si>
    <r>
      <rPr>
        <sz val="10"/>
        <rFont val="宋体"/>
        <charset val="134"/>
      </rPr>
      <t xml:space="preserve">0.4 %/bit，0~100%，
</t>
    </r>
    <r>
      <rPr>
        <sz val="10"/>
        <color indexed="10"/>
        <rFont val="宋体"/>
        <charset val="134"/>
      </rPr>
      <t>0xFF无效</t>
    </r>
  </si>
  <si>
    <t>4</t>
  </si>
  <si>
    <t>1、通电后每间隔5分钟回传一次平台。</t>
  </si>
  <si>
    <t>2、MCU命令码0xF986;</t>
  </si>
  <si>
    <t>3、数据从CAN2(波特率：250kb/s)获取。</t>
  </si>
  <si>
    <t>3、该数据包仅适用于配柴油发动机的整机设备，电驱动类型的整机不需要上传该数据包。</t>
  </si>
  <si>
    <t>发动机排放控制诊断信息</t>
  </si>
  <si>
    <t>NO.</t>
  </si>
  <si>
    <t>数据长度（BYTE）</t>
  </si>
  <si>
    <t>玉柴型号发动机</t>
  </si>
  <si>
    <t>ID</t>
  </si>
  <si>
    <t>排放控制诊断协议</t>
  </si>
  <si>
    <t>0：代表IOS15765
1：代表IOS27145
2：代表SAEJ1939
3：代表ISO15031
0xFE：表示无效</t>
  </si>
  <si>
    <t>1：代表IOS27145</t>
  </si>
  <si>
    <t>排放控制报警灯状态</t>
  </si>
  <si>
    <t>0~2</t>
  </si>
  <si>
    <t>0：代表未点亮
1：代表点亮
2：代表闪烁
0xFE：表示无效</t>
  </si>
  <si>
    <t>0x7E0(请求)
0x7E8(应答)
0x22（服务）</t>
  </si>
  <si>
    <t>PID F401第A字节的bit8为MIL灯的状态</t>
  </si>
  <si>
    <t>排放控制故障码总数</t>
  </si>
  <si>
    <t>0~253，</t>
  </si>
  <si>
    <t>“0xFE”表示无效</t>
  </si>
  <si>
    <t>PID F401第A字节的bit1-7为故障个数</t>
  </si>
  <si>
    <t>排放控制故障码信息列表</t>
  </si>
  <si>
    <t>N*4</t>
  </si>
  <si>
    <t>N：表示故障个数</t>
  </si>
  <si>
    <t>0x7E0(请求)
0x7E8(应答)
0x19（服务）</t>
  </si>
  <si>
    <t>SID=0x19,SFID=0x42, FGID =0x33
0x04   0x1E</t>
  </si>
  <si>
    <t>发动机数据流信息</t>
  </si>
  <si>
    <t>车速</t>
  </si>
  <si>
    <t>0~250.996</t>
  </si>
  <si>
    <t>km/h</t>
  </si>
  <si>
    <t>(1/256)/bit，0xFF,0xFF表示无效</t>
  </si>
  <si>
    <t>0xFFFF填充</t>
  </si>
  <si>
    <t>大气压力</t>
  </si>
  <si>
    <t>0~125</t>
  </si>
  <si>
    <t>0.5/bit，0xFF表示无效</t>
  </si>
  <si>
    <t>0x18FEF500</t>
  </si>
  <si>
    <t>发动机净输出扭矩</t>
  </si>
  <si>
    <t>-125~125</t>
  </si>
  <si>
    <t>1/bit，偏移量-125，0xFF表示无效</t>
  </si>
  <si>
    <t>0x0CF00400</t>
  </si>
  <si>
    <t>3</t>
  </si>
  <si>
    <t>摩擦扭矩</t>
  </si>
  <si>
    <t>0x18FEDF00</t>
  </si>
  <si>
    <t>0~8031.875</t>
  </si>
  <si>
    <t>0.125/bit，0xFF,0xFF表示无效</t>
  </si>
  <si>
    <t>柴油机燃料流量</t>
  </si>
  <si>
    <t>0~3212.75</t>
  </si>
  <si>
    <t>0.05/bit，0xFF,0xFF表示无效</t>
  </si>
  <si>
    <t>0x18FEF200</t>
  </si>
  <si>
    <t>SCR上游Nox传感器输出值</t>
  </si>
  <si>
    <t>-200~3012.75</t>
  </si>
  <si>
    <t>0.05/bit，偏移量-200，0xFF，0xFF表示无效</t>
  </si>
  <si>
    <t>0x18F00E51</t>
  </si>
  <si>
    <t>SCR下游Nox传感器输出值</t>
  </si>
  <si>
    <t>0x18F00F52</t>
  </si>
  <si>
    <t>反应剂余量</t>
  </si>
  <si>
    <t>0~100</t>
  </si>
  <si>
    <t>0x18FE5600</t>
  </si>
  <si>
    <t>进气量</t>
  </si>
  <si>
    <t>0x0CF00A00</t>
  </si>
  <si>
    <t>SCR入口温度</t>
  </si>
  <si>
    <t>-273~1734.96875</t>
  </si>
  <si>
    <t>deg  C</t>
  </si>
  <si>
    <t>0.03125/bit，偏移量-273，0xFF，0xFF表示无效</t>
  </si>
  <si>
    <t>0~6425.5</t>
  </si>
  <si>
    <t>0.1/bit,0xFF，0xFF表示无效</t>
  </si>
  <si>
    <t>0x18FDB200</t>
  </si>
  <si>
    <t>柴油机冷却液温度</t>
  </si>
  <si>
    <t>-40~210</t>
  </si>
  <si>
    <t>1/bit，偏移量-40，0xFF表示无效</t>
  </si>
  <si>
    <t>0x18FEEE00</t>
  </si>
  <si>
    <t>油箱液位</t>
  </si>
  <si>
    <t>数据来源于CAN2获取（波特率125Kb/s）</t>
  </si>
  <si>
    <t>实际的EGR阀开度</t>
  </si>
  <si>
    <t>0~160.6375%</t>
  </si>
  <si>
    <t>0.0025%/bit，0xFF表示无效</t>
  </si>
  <si>
    <t>0x18FD9400</t>
  </si>
  <si>
    <t>设定的EGR阀开度</t>
  </si>
  <si>
    <t>0x18FDD500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</si>
</sst>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yyyy&quot;年&quot;m&quot;月&quot;d&quot;日&quot;;@"/>
    <numFmt numFmtId="178" formatCode="0_ "/>
  </numFmts>
  <fonts count="69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1"/>
      <name val="等线"/>
      <charset val="134"/>
    </font>
    <font>
      <sz val="11"/>
      <name val="等线"/>
      <charset val="134"/>
    </font>
    <font>
      <sz val="11"/>
      <name val="宋体"/>
      <charset val="134"/>
    </font>
    <font>
      <b/>
      <sz val="11"/>
      <name val="宋体"/>
      <charset val="134"/>
    </font>
    <font>
      <sz val="11"/>
      <name val="宋体"/>
      <charset val="134"/>
      <scheme val="minor"/>
    </font>
    <font>
      <b/>
      <sz val="20"/>
      <name val="等线"/>
      <charset val="134"/>
    </font>
    <font>
      <sz val="11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sz val="10"/>
      <name val="Arial"/>
      <charset val="0"/>
    </font>
    <font>
      <b/>
      <sz val="10"/>
      <color theme="1"/>
      <name val="宋体"/>
      <charset val="134"/>
    </font>
    <font>
      <b/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Arial"/>
      <charset val="0"/>
    </font>
    <font>
      <b/>
      <sz val="16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sz val="10"/>
      <color rgb="FF303030"/>
      <name val="微软雅黑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Times New Roman"/>
      <charset val="134"/>
    </font>
    <font>
      <sz val="11"/>
      <name val="Arial"/>
      <charset val="134"/>
    </font>
    <font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0.5"/>
      <color theme="1"/>
      <name val="Times New Roman"/>
      <charset val="134"/>
    </font>
    <font>
      <sz val="14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4"/>
      <name val="宋体"/>
      <charset val="134"/>
      <scheme val="minor"/>
    </font>
    <font>
      <b/>
      <sz val="18"/>
      <color theme="1"/>
      <name val="微软雅黑"/>
      <charset val="134"/>
    </font>
    <font>
      <sz val="18"/>
      <color theme="1"/>
      <name val="微软雅黑"/>
      <charset val="134"/>
    </font>
    <font>
      <u/>
      <sz val="12"/>
      <color rgb="FF800080"/>
      <name val="微软雅黑"/>
      <charset val="134"/>
    </font>
    <font>
      <u/>
      <sz val="12"/>
      <color rgb="FF0000FF"/>
      <name val="微软雅黑"/>
      <charset val="134"/>
    </font>
    <font>
      <u/>
      <sz val="12"/>
      <color rgb="FF0000FF"/>
      <name val="微软雅黑"/>
      <charset val="0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color indexed="10"/>
      <name val="宋体"/>
      <charset val="134"/>
    </font>
    <font>
      <sz val="10"/>
      <color indexed="10"/>
      <name val="Arial"/>
      <charset val="0"/>
    </font>
    <font>
      <sz val="10"/>
      <color indexed="8"/>
      <name val="宋体"/>
      <charset val="134"/>
    </font>
    <font>
      <sz val="16"/>
      <name val="微软雅黑"/>
      <charset val="134"/>
    </font>
    <font>
      <sz val="14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ashDot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56" fillId="2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40" borderId="21" applyNumberFormat="0" applyFont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6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57" fillId="30" borderId="20" applyNumberFormat="0" applyAlignment="0" applyProtection="0">
      <alignment vertical="center"/>
    </xf>
    <xf numFmtId="0" fontId="59" fillId="30" borderId="19" applyNumberFormat="0" applyAlignment="0" applyProtection="0">
      <alignment vertical="center"/>
    </xf>
    <xf numFmtId="0" fontId="47" fillId="14" borderId="15" applyNumberFormat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0" borderId="0">
      <alignment vertical="center"/>
    </xf>
    <xf numFmtId="0" fontId="49" fillId="36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</cellStyleXfs>
  <cellXfs count="33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left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vertical="center"/>
    </xf>
    <xf numFmtId="49" fontId="5" fillId="2" borderId="9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0" fillId="3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0" fontId="9" fillId="6" borderId="0" xfId="0" applyFont="1" applyFill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0" fontId="9" fillId="6" borderId="0" xfId="0" applyNumberFormat="1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5" xfId="0" applyNumberFormat="1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 wrapText="1"/>
    </xf>
    <xf numFmtId="0" fontId="13" fillId="0" borderId="5" xfId="0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/>
    </xf>
    <xf numFmtId="49" fontId="13" fillId="0" borderId="5" xfId="0" applyNumberFormat="1" applyFont="1" applyFill="1" applyBorder="1" applyAlignment="1">
      <alignment horizontal="left" vertical="center" wrapText="1"/>
    </xf>
    <xf numFmtId="0" fontId="13" fillId="0" borderId="5" xfId="45" applyFont="1" applyFill="1" applyBorder="1" applyAlignment="1">
      <alignment horizontal="left" vertical="center" wrapText="1"/>
    </xf>
    <xf numFmtId="0" fontId="13" fillId="0" borderId="5" xfId="45" applyFont="1" applyFill="1" applyBorder="1" applyAlignment="1">
      <alignment horizontal="center" vertical="center" wrapText="1"/>
    </xf>
    <xf numFmtId="0" fontId="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45" applyNumberFormat="1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/>
    </xf>
    <xf numFmtId="0" fontId="12" fillId="0" borderId="5" xfId="45" applyFont="1" applyFill="1" applyBorder="1" applyAlignment="1">
      <alignment horizontal="left" vertical="center" wrapText="1"/>
    </xf>
    <xf numFmtId="0" fontId="12" fillId="0" borderId="5" xfId="45" applyFont="1" applyFill="1" applyBorder="1" applyAlignment="1">
      <alignment horizontal="center" vertical="center" wrapText="1"/>
    </xf>
    <xf numFmtId="0" fontId="13" fillId="0" borderId="5" xfId="45" applyNumberFormat="1" applyFont="1" applyFill="1" applyBorder="1" applyAlignment="1">
      <alignment horizontal="left" vertical="center" wrapText="1"/>
    </xf>
    <xf numFmtId="49" fontId="13" fillId="0" borderId="5" xfId="45" applyNumberFormat="1" applyFont="1" applyFill="1" applyBorder="1" applyAlignment="1">
      <alignment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5" xfId="45" applyNumberFormat="1" applyFont="1" applyFill="1" applyBorder="1" applyAlignment="1">
      <alignment horizontal="left" vertical="center" wrapText="1"/>
    </xf>
    <xf numFmtId="49" fontId="13" fillId="0" borderId="5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3" fillId="0" borderId="5" xfId="45" applyFont="1" applyFill="1" applyBorder="1" applyAlignment="1">
      <alignment vertical="center"/>
    </xf>
    <xf numFmtId="0" fontId="12" fillId="0" borderId="5" xfId="0" applyFont="1" applyFill="1" applyBorder="1" applyAlignment="1">
      <alignment horizontal="center" vertical="center" wrapText="1"/>
    </xf>
    <xf numFmtId="0" fontId="13" fillId="0" borderId="5" xfId="45" applyFont="1" applyFill="1" applyBorder="1" applyAlignment="1">
      <alignment vertical="center" wrapText="1"/>
    </xf>
    <xf numFmtId="49" fontId="13" fillId="0" borderId="5" xfId="45" applyNumberFormat="1" applyFont="1" applyFill="1" applyBorder="1" applyAlignment="1">
      <alignment horizontal="left" vertical="center" wrapText="1"/>
    </xf>
    <xf numFmtId="0" fontId="13" fillId="0" borderId="1" xfId="45" applyFont="1" applyFill="1" applyBorder="1" applyAlignment="1">
      <alignment horizontal="center" vertical="center" wrapText="1"/>
    </xf>
    <xf numFmtId="0" fontId="13" fillId="0" borderId="3" xfId="45" applyFont="1" applyFill="1" applyBorder="1" applyAlignment="1">
      <alignment horizontal="center" vertical="center" wrapText="1"/>
    </xf>
    <xf numFmtId="58" fontId="13" fillId="0" borderId="5" xfId="45" applyNumberFormat="1" applyFont="1" applyFill="1" applyBorder="1" applyAlignment="1">
      <alignment horizontal="left" vertical="center" wrapText="1"/>
    </xf>
    <xf numFmtId="49" fontId="13" fillId="0" borderId="5" xfId="45" applyNumberFormat="1" applyFont="1" applyFill="1" applyBorder="1" applyAlignment="1">
      <alignment horizontal="center" vertical="center" wrapText="1"/>
    </xf>
    <xf numFmtId="0" fontId="12" fillId="0" borderId="5" xfId="45" applyFont="1" applyFill="1" applyBorder="1" applyAlignment="1">
      <alignment vertical="center" wrapText="1"/>
    </xf>
    <xf numFmtId="0" fontId="9" fillId="0" borderId="5" xfId="45" applyFont="1" applyFill="1" applyBorder="1" applyAlignment="1">
      <alignment horizontal="left" vertical="center" wrapText="1"/>
    </xf>
    <xf numFmtId="49" fontId="9" fillId="0" borderId="5" xfId="0" applyNumberFormat="1" applyFont="1" applyFill="1" applyBorder="1" applyAlignment="1">
      <alignment vertical="center" wrapText="1"/>
    </xf>
    <xf numFmtId="49" fontId="9" fillId="0" borderId="5" xfId="0" applyNumberFormat="1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vertical="center" wrapText="1"/>
    </xf>
    <xf numFmtId="0" fontId="18" fillId="5" borderId="3" xfId="45" applyNumberFormat="1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9" fillId="5" borderId="3" xfId="0" applyFont="1" applyFill="1" applyBorder="1" applyAlignment="1">
      <alignment horizontal="left" vertical="center" wrapText="1"/>
    </xf>
    <xf numFmtId="0" fontId="19" fillId="5" borderId="3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vertical="center"/>
    </xf>
    <xf numFmtId="0" fontId="13" fillId="5" borderId="5" xfId="45" applyNumberFormat="1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left" vertical="center" wrapText="1"/>
    </xf>
    <xf numFmtId="0" fontId="14" fillId="5" borderId="5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 wrapText="1"/>
    </xf>
    <xf numFmtId="0" fontId="13" fillId="0" borderId="0" xfId="45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 wrapText="1"/>
    </xf>
    <xf numFmtId="0" fontId="12" fillId="6" borderId="5" xfId="0" applyFont="1" applyFill="1" applyBorder="1" applyAlignment="1">
      <alignment horizontal="left" vertical="center"/>
    </xf>
    <xf numFmtId="0" fontId="12" fillId="6" borderId="5" xfId="0" applyNumberFormat="1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left" vertical="center" wrapText="1"/>
    </xf>
    <xf numFmtId="0" fontId="10" fillId="6" borderId="0" xfId="0" applyNumberFormat="1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left" vertical="center"/>
    </xf>
    <xf numFmtId="0" fontId="9" fillId="0" borderId="5" xfId="45" applyNumberFormat="1" applyFont="1" applyFill="1" applyBorder="1" applyAlignment="1">
      <alignment horizontal="left" vertical="center" wrapText="1"/>
    </xf>
    <xf numFmtId="0" fontId="10" fillId="0" borderId="5" xfId="45" applyFont="1" applyFill="1" applyBorder="1" applyAlignment="1">
      <alignment horizontal="left" vertical="center" wrapText="1"/>
    </xf>
    <xf numFmtId="0" fontId="18" fillId="0" borderId="5" xfId="0" applyNumberFormat="1" applyFont="1" applyFill="1" applyBorder="1" applyAlignment="1">
      <alignment horizontal="left" vertical="center" wrapText="1"/>
    </xf>
    <xf numFmtId="0" fontId="12" fillId="0" borderId="5" xfId="44" applyFont="1" applyFill="1" applyBorder="1" applyAlignment="1">
      <alignment horizontal="center" vertical="center"/>
    </xf>
    <xf numFmtId="0" fontId="12" fillId="0" borderId="5" xfId="44" applyFont="1" applyFill="1" applyBorder="1" applyAlignment="1">
      <alignment horizontal="left" vertical="center"/>
    </xf>
    <xf numFmtId="49" fontId="18" fillId="5" borderId="6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5" xfId="44" applyFont="1" applyFill="1" applyBorder="1" applyAlignment="1">
      <alignment horizontal="left" vertical="center"/>
    </xf>
    <xf numFmtId="0" fontId="9" fillId="5" borderId="5" xfId="44" applyFont="1" applyFill="1" applyBorder="1" applyAlignment="1">
      <alignment horizontal="center" vertical="center"/>
    </xf>
    <xf numFmtId="49" fontId="12" fillId="5" borderId="5" xfId="0" applyNumberFormat="1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 wrapText="1"/>
    </xf>
    <xf numFmtId="0" fontId="12" fillId="5" borderId="5" xfId="44" applyFont="1" applyFill="1" applyBorder="1" applyAlignment="1">
      <alignment horizontal="left" vertical="center"/>
    </xf>
    <xf numFmtId="0" fontId="12" fillId="5" borderId="5" xfId="44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horizontal="left" vertical="center"/>
    </xf>
    <xf numFmtId="49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10" fillId="6" borderId="0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21" fillId="7" borderId="6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left" vertical="center" wrapText="1"/>
    </xf>
    <xf numFmtId="0" fontId="0" fillId="8" borderId="6" xfId="0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0" fillId="8" borderId="5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76" fontId="0" fillId="0" borderId="5" xfId="0" applyNumberFormat="1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vertical="center"/>
    </xf>
    <xf numFmtId="0" fontId="6" fillId="6" borderId="5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0" fillId="0" borderId="5" xfId="0" applyFill="1" applyBorder="1">
      <alignment vertical="center"/>
    </xf>
    <xf numFmtId="0" fontId="23" fillId="0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 wrapText="1"/>
    </xf>
    <xf numFmtId="0" fontId="0" fillId="0" borderId="3" xfId="0" applyFill="1" applyBorder="1">
      <alignment vertical="center"/>
    </xf>
    <xf numFmtId="0" fontId="0" fillId="0" borderId="5" xfId="0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9" borderId="0" xfId="0" applyFill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/>
    </xf>
    <xf numFmtId="178" fontId="4" fillId="0" borderId="5" xfId="0" applyNumberFormat="1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left" vertical="center"/>
    </xf>
    <xf numFmtId="176" fontId="4" fillId="0" borderId="5" xfId="0" applyNumberFormat="1" applyFont="1" applyFill="1" applyBorder="1" applyAlignment="1">
      <alignment horizontal="center" vertical="center" wrapText="1"/>
    </xf>
    <xf numFmtId="178" fontId="0" fillId="0" borderId="5" xfId="0" applyNumberFormat="1" applyFont="1" applyFill="1" applyBorder="1" applyAlignment="1">
      <alignment horizontal="center" vertical="center" wrapText="1"/>
    </xf>
    <xf numFmtId="0" fontId="0" fillId="0" borderId="5" xfId="0" applyFont="1" applyFill="1" applyBorder="1">
      <alignment vertical="center"/>
    </xf>
    <xf numFmtId="178" fontId="0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0" fillId="9" borderId="5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 wrapText="1"/>
    </xf>
    <xf numFmtId="176" fontId="0" fillId="0" borderId="5" xfId="0" applyNumberFormat="1" applyFill="1" applyBorder="1" applyAlignment="1">
      <alignment horizontal="center" vertical="center"/>
    </xf>
    <xf numFmtId="178" fontId="0" fillId="0" borderId="5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5" fillId="0" borderId="5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left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0" fillId="8" borderId="5" xfId="0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0" xfId="0" applyFont="1" applyFill="1" applyAlignment="1">
      <alignment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vertical="center" wrapText="1"/>
    </xf>
    <xf numFmtId="0" fontId="23" fillId="0" borderId="5" xfId="0" applyFont="1" applyFill="1" applyBorder="1" applyAlignment="1">
      <alignment vertical="center"/>
    </xf>
    <xf numFmtId="0" fontId="31" fillId="0" borderId="5" xfId="0" applyFont="1" applyBorder="1">
      <alignment vertical="center"/>
    </xf>
    <xf numFmtId="0" fontId="31" fillId="0" borderId="5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vertical="center" wrapText="1"/>
    </xf>
    <xf numFmtId="0" fontId="12" fillId="6" borderId="0" xfId="0" applyFont="1" applyFill="1" applyBorder="1" applyAlignment="1">
      <alignment vertical="center" wrapText="1"/>
    </xf>
    <xf numFmtId="0" fontId="30" fillId="0" borderId="9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left" vertical="center"/>
    </xf>
    <xf numFmtId="0" fontId="21" fillId="11" borderId="5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31" fillId="8" borderId="5" xfId="0" applyFont="1" applyFill="1" applyBorder="1" applyAlignment="1">
      <alignment horizontal="center" vertical="center" wrapText="1"/>
    </xf>
    <xf numFmtId="0" fontId="32" fillId="0" borderId="5" xfId="0" applyFont="1" applyFill="1" applyBorder="1" applyAlignment="1">
      <alignment horizontal="left" vertical="center" wrapText="1"/>
    </xf>
    <xf numFmtId="0" fontId="29" fillId="0" borderId="5" xfId="0" applyFont="1" applyFill="1" applyBorder="1" applyAlignment="1">
      <alignment horizontal="left" vertical="center"/>
    </xf>
    <xf numFmtId="178" fontId="29" fillId="0" borderId="5" xfId="0" applyNumberFormat="1" applyFont="1" applyFill="1" applyBorder="1" applyAlignment="1">
      <alignment horizontal="center" vertical="center"/>
    </xf>
    <xf numFmtId="0" fontId="33" fillId="0" borderId="5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/>
    </xf>
    <xf numFmtId="176" fontId="29" fillId="0" borderId="5" xfId="0" applyNumberFormat="1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 wrapText="1"/>
    </xf>
    <xf numFmtId="0" fontId="29" fillId="5" borderId="5" xfId="0" applyFont="1" applyFill="1" applyBorder="1" applyAlignment="1">
      <alignment horizontal="left" vertical="center"/>
    </xf>
    <xf numFmtId="176" fontId="29" fillId="5" borderId="5" xfId="0" applyNumberFormat="1" applyFont="1" applyFill="1" applyBorder="1" applyAlignment="1">
      <alignment horizontal="left" vertical="center"/>
    </xf>
    <xf numFmtId="176" fontId="0" fillId="0" borderId="5" xfId="0" applyNumberFormat="1" applyFill="1" applyBorder="1" applyAlignment="1">
      <alignment horizontal="left" vertical="center"/>
    </xf>
    <xf numFmtId="178" fontId="0" fillId="0" borderId="1" xfId="0" applyNumberFormat="1" applyFill="1" applyBorder="1" applyAlignment="1">
      <alignment horizontal="center" vertical="center"/>
    </xf>
    <xf numFmtId="0" fontId="0" fillId="11" borderId="5" xfId="0" applyFill="1" applyBorder="1" applyAlignment="1">
      <alignment horizontal="left" vertical="center"/>
    </xf>
    <xf numFmtId="0" fontId="34" fillId="0" borderId="5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176" fontId="34" fillId="0" borderId="5" xfId="0" applyNumberFormat="1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/>
    </xf>
    <xf numFmtId="0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76" fontId="29" fillId="0" borderId="5" xfId="0" applyNumberFormat="1" applyFont="1" applyFill="1" applyBorder="1" applyAlignment="1">
      <alignment horizontal="center" vertical="center"/>
    </xf>
    <xf numFmtId="0" fontId="29" fillId="5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6" fillId="0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6" fillId="0" borderId="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5" fillId="8" borderId="5" xfId="0" applyFont="1" applyFill="1" applyBorder="1" applyAlignment="1">
      <alignment horizontal="left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178" fontId="0" fillId="0" borderId="4" xfId="0" applyNumberFormat="1" applyFont="1" applyFill="1" applyBorder="1" applyAlignment="1">
      <alignment horizontal="center" vertical="center" wrapText="1"/>
    </xf>
    <xf numFmtId="178" fontId="0" fillId="0" borderId="3" xfId="0" applyNumberFormat="1" applyFont="1" applyFill="1" applyBorder="1" applyAlignment="1">
      <alignment horizontal="center" vertical="center" wrapText="1"/>
    </xf>
    <xf numFmtId="178" fontId="4" fillId="0" borderId="3" xfId="0" applyNumberFormat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 wrapText="1"/>
    </xf>
    <xf numFmtId="178" fontId="5" fillId="0" borderId="5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9" fillId="0" borderId="12" xfId="10" applyFont="1" applyBorder="1">
      <alignment vertical="center"/>
    </xf>
    <xf numFmtId="0" fontId="40" fillId="0" borderId="13" xfId="10" applyFont="1" applyBorder="1">
      <alignment vertical="center"/>
    </xf>
    <xf numFmtId="0" fontId="39" fillId="0" borderId="13" xfId="10" applyFont="1" applyBorder="1">
      <alignment vertical="center"/>
    </xf>
    <xf numFmtId="0" fontId="41" fillId="0" borderId="13" xfId="10" applyFont="1" applyBorder="1">
      <alignment vertical="center"/>
    </xf>
    <xf numFmtId="0" fontId="41" fillId="0" borderId="0" xfId="10" applyFont="1" applyFill="1" applyBorder="1" applyAlignment="1">
      <alignment vertical="center"/>
    </xf>
    <xf numFmtId="0" fontId="41" fillId="0" borderId="0" xfId="10" applyFont="1" applyFill="1" applyAlignment="1">
      <alignment vertical="center"/>
    </xf>
    <xf numFmtId="0" fontId="42" fillId="0" borderId="0" xfId="0" applyFont="1" applyFill="1" applyBorder="1" applyAlignment="1">
      <alignment vertical="center" wrapText="1"/>
    </xf>
    <xf numFmtId="0" fontId="43" fillId="0" borderId="0" xfId="0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Normal 3" xfId="44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127000</xdr:rowOff>
    </xdr:from>
    <xdr:to>
      <xdr:col>0</xdr:col>
      <xdr:colOff>63500</xdr:colOff>
      <xdr:row>0</xdr:row>
      <xdr:rowOff>190500</xdr:rowOff>
    </xdr:to>
    <xdr:sp>
      <xdr:nvSpPr>
        <xdr:cNvPr id="3" name="KGD_Gobal1" descr="lskY7P30+39SSS2ze3CC/FBWZfVaoelv+4FHTsqntqvk05FvW33wiPokJBplvnrj0LJ2Eud6+CEyWrDXypcrvu0/QqCM4JKTS6FS+uSPNj4y46SC8tetTeX2O/EhcEXti/QujEoaB7MkkiZGRt5+AT2kSDVC51IY4lGAYMz6LPsJoe5TY/5FoFL5KjnLzIZ3Y1sKd5DCDnJrz4QYlp7Blvp2AU9JajkrPpRQOqYtzhU1igmMUYOOaH7C5iwdVWKNXr7zwfklUJGZXwJeRhYHuNVV8VQurwRYOCY/3W3in5eVnTCJ/VyNYo/WI5z+BCHexDJvYF/PW+JQpoHyMU6WIg5mOPcsrwA7EYQ6EiDwtqHkoirk45jeUkptWh/LYk/I2k5JrMC/GymErqyPcnV1Ni3a/XX89Lo3CdVBcXwyPMQyDh/A3gQenPYdlvd87Co/sjZyuVvSdLTALgT3oT/u1nDGugk2Ysnl5CYlChDrPQPXH0egNn9qdz/lJYIM0BihIgE0Aq4pvgcOpyzlmJJ5RihjbovRDSdavxoHIUA9RcdmFN/Yhbi1XUxghbk89dwtyMKDXfCUWyxxwTofejkitUwbCDFlArw6icDOP75ZHSmg72BHgJM9YmTF0X1BEry1ZzxtXy2mM4jEGjqSYeY2Y3nhnADCbrgIL0ztYsaO5QPdPL2p2Y6wWcYUVbIopg4Qg7/AhJM76eEQIXi046ulCplP5wPr2c7rqnadHRc0uO4MuT0e7ByKoPSWrtYz1r0FlU0nWEMYm49VlCcRL4JYhJfTzMTWn/hpuNqXc4UilaClvg48axcxceLDlneX1hHrpLStD1Y5hGw00nl8EmLC2CECBOC2xflt1AqnWs7LpFY8Q9xS1eTsVj3AA1SQai2kn66bUAC/OpnKltON8sAY8FHQzOlynoLWXQp71go9hAM/yWVyea94Z6dOUsM9IGn7hENvNqZWRZRfOUpKV3uNeA==" hidden="1"/>
        <xdr:cNvSpPr/>
      </xdr:nvSpPr>
      <xdr:spPr>
        <a:xfrm>
          <a:off x="0" y="127000"/>
          <a:ext cx="63500" cy="63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4508500</xdr:colOff>
      <xdr:row>15</xdr:row>
      <xdr:rowOff>200660</xdr:rowOff>
    </xdr:from>
    <xdr:to>
      <xdr:col>0</xdr:col>
      <xdr:colOff>5613400</xdr:colOff>
      <xdr:row>17</xdr:row>
      <xdr:rowOff>15875</xdr:rowOff>
    </xdr:to>
    <xdr:pic>
      <xdr:nvPicPr>
        <xdr:cNvPr id="10" name="KG_627A3E4B$01$43$0001$N$000100" descr="Seal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08500" y="3547110"/>
          <a:ext cx="1104900" cy="23431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127000</xdr:rowOff>
    </xdr:from>
    <xdr:to>
      <xdr:col>0</xdr:col>
      <xdr:colOff>63500</xdr:colOff>
      <xdr:row>0</xdr:row>
      <xdr:rowOff>190500</xdr:rowOff>
    </xdr:to>
    <xdr:sp>
      <xdr:nvSpPr>
        <xdr:cNvPr id="11" name="KGD_KG_Seal_11" descr="BuyI+xt4f95dHo2C14d2K2NXccOhZjg7XoKBKggsjO8Mg6exBJ6SubidqdnByHYbRnQEpVWG6tw8XbGRcFF+BvVjl/3ZUGvHMDtCMu++xvVqQogfgz8NqNkfUC+bGkrWtk5salefzOC0XReWRj07PRLsPI1xijX5dyry8OXK+1Oq9ARLSsir9sMh51R83XiTNIVTm54yuS7E1KwPHWadQ7gZ7RTRKXaU9W+QqGkL8Yk3MvpR57S9eOsGGfQuBxoqWAoQ/IlR4Dui3SM6G/EuqdBEXSk8uZ7m+lT8dkMUv5zTSJWDvkJF6ajPlnBELuKgRvNxdn4OKSWudwqedvljqb2KKkC0cps+1epxd5VxYNR+OeOgUgFC8I5NReBXQgDehZkt7kv3DtO9+GJDKfrF8z3VEAJJwnvS4ZXvtDk05kosjtOUCVr4JDTzrSOURaji6Jmm9pDlNx5E2R3tc+HI9sEa66mPdlI47ioOBbLBy3jrtKHesCyIwEFb4ih/nI76CTyVQG7y45d/sAAp75s/CSKOgteSlBLGj39Cmiqf4w/6g7hBTkr7exbrSCvPTuUGf8e0ZuHowUChSnz6s0J4JGovTVhOlvoUB7H5maB4+/6KoZRBrdPDraixQX0dLI1R8f2tb4BsSXfxNFFzo/xxxabm5wVFOxV05n+Tvexl214n0SxZUtE3I16TNcZ3NMTNPwylxUSPtfOnfdazEbo9HNCDAmXkp2LFIw5QI09A6ThjSeP5+ngfryEk0qVfuS0Zvzxuv7LQPAFDugcxAhVThdvocgNycmwPnowtSXcB32D0b8+hcvSq7i9TIc+7FhPz1WLsUSVFR23awmnI3Z/jS/Wtqbb+goEKpC5IatKI6bE0UdZqUciluSJ5MIWjnZ8rVqwz4gDzNRGuIiauTScer5ha1jqIs19yBGq2UUtJtTDyYLQrjW1olG8xGCIxfHZNEnyE/6Xyn+Yo+d7WOyboFMHvcz6qybCnTDdgh43BEFEuWW3lr2QOVLD3AkCI2nAs+cliskYYtut7H9DHun8KGpi1Ss0V2yH+CC9MJFDVZyJJYl7LjQ1oFPR1lKlVZkxQTmu08jp6GccJo+6Z7UpfH5/aIGfIg7gbCXvw+eEpOBZQncatl/n9lEZ4y8/Pr2kecayLD8K9vjexMqG7MNSaBytzMEY7Wbok1ByeBHada9Bgn3kYvGQB8eMrGpKQ/UGr/5qGWFzaF817TrPnwFTw7tOVOsxnRZQ9g6pCDPvJhjdasVNhFpay78QlkUs2RjgW3dgG1f90YHghCUoOh5lsUrIrhfbNmeqkl4Cp+EIW9aYR//ipALppAvRaAFgQt+4fjVV5dgSK/wFqVrePLwaH7tWsClJASoEElr5OATUB5slv3Vfzf18ZnLmwd2duXxySV/IAlCSagBwJX07Q1lyP3KvSC92u5XA4zhbJhMpMUHurTQzwurDm3n1OkyG1Ol4WlViXyIUuUqHs79ZfG74/UlIpjc4jX01iFMDDxDN3LfqEJPgSo3ff5djhZ9V54kuCU4i9s5NAWsnd+pl31MSbkgBeEMNcYS8d1CG4MIVZJSwvwTJPkfJMEX5c18HjmZ3jerDmt9aUDBpzhEvvDYBJ2dQ/bfalHdN74Xx9bbdjWalV2zEhy9fDJ7w/Zu5xI+KkmZo8NvxdGEm+ILPCMM2n4YP+atD7yKqK8idqzErKKWfR9Kc5Ja1fY1Qeoi4pjo1g3CMaM7zeBJYbjajDK/aWMi59S83as7PuI+aBB06q0JH0jwDrh2XSTv0JrHOXwU6cJJHFNRk8W53JVpXrmwRGLcPLD3kGfuzNCZOfXSHeOP7RDPQAUay4wjAC9kZsp/Cg+vssEfeDwQ7mgTphvZMSwhdXBIOlIdNiGNj0X8KMB1JrLFjnZSKrfdm7FPMxAu3GayxY52Uiq33ZuxTzMQLtxhRiblXSK5gbN85VItaDfnzpwumzlFIZ4Vr+7hjuyVGNjY3oUKrVtuIJh2BPTJNj3GrcXQtDQwN5EqLUzA7sIOy9H4Idjo8uey2lIKlEkeYmWhOetU3xmhzqAW4o/gZ36cBBln9bxP6Krdyqz9eaNvVFdxBe+CykOXuejyjiRrsNbIwyC3CZ4zVaKvcC6vgx2qaWZ/5hP8Qei2MSwuZ5/SNl4h51Vd+7MN6WRSw7sEjsFUmhms8iq1xO1doR7g9//p4F3kqcSe0q1KOkmHsOO4KqyeAhMvJGrqln+SHECZrfH+qkUEQxMwbYrKKTIGRNu5E/jKak9ldVeH6g9n/6EGmr+NSoRYvVNwqBltX8OLWvaXHy9oAhRCEP0WbzmT56vgtOhzQP5cVnbUbyjxGIrl5vOuWKcMNILC1U2A3Dngimx0k/vRqo4rx/mZ4U+kF5VSR3RFNzJmATv9oS8EWVdgGfuuf6sCKyGDj/g1Qw6hy+CAcwM783aQ0X1WdWzJRB1SBMH70j3unWaLDbuXLgWJA9kiJZVQM0JnuTYARGYSqs6+uNbgddKdWTpec5VUGBRYsUJONVoAj6PZ/B11171MNC46rTWHzIVsSii+jiz5O+/MilSf+DBZLSrB0u5b0Fgq5KS+nMAMS2H11TNvQAWHL6JxT2Ypt8Gyys+H15ktgxeousMTVQ+MJGVDGGl4DL+Q/8UJXbzn+YoXRrorkTKqGsJUNNzFW7HEm+bIiczFIgv6Q1wg98+K6n4l5C3KNJP1Hp32JpxJjNU87uB6P6cTMncYy+/X7aqvPZzMUvp9vuJBCVYWyzoikc5kRLHMOha/MwcO/4iGVzeBNfrA1hu5TNbJtdKrmJA0tSkrce//NTMlTLIvt7niN+5oHEDMZW1IIb+cjVxeIPQsMI1mVbbqArop/6pauEQ4sD3IPpojToSUfJqz5oIuXVvfcx/1aYAfC8CovzYUWatH1Dl7H2aHv9Y9SuhH9U0xsaDdDQnJI7a7XoEamtkBye9bBmPHB5jyuin/qlq4RDiwPcg+miNOi1PauLS9QW8vYl7nPOL/+Ch11Vdz+9awxbcFVrXEcfkqwH7ZlJEh2WBpdaWoMUVEp+POHiG+ROJ2aiGup/Nq2DPf3Wp//SbUTKn5kQk8z6jH8I" hidden="1"/>
        <xdr:cNvSpPr/>
      </xdr:nvSpPr>
      <xdr:spPr>
        <a:xfrm>
          <a:off x="0" y="127000"/>
          <a:ext cx="63500" cy="63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0</xdr:row>
      <xdr:rowOff>127000</xdr:rowOff>
    </xdr:from>
    <xdr:to>
      <xdr:col>0</xdr:col>
      <xdr:colOff>63500</xdr:colOff>
      <xdr:row>0</xdr:row>
      <xdr:rowOff>190500</xdr:rowOff>
    </xdr:to>
    <xdr:sp>
      <xdr:nvSpPr>
        <xdr:cNvPr id="12" name="KGD_KG_Seal_12" descr="guVaoEJWWOhrSmXb4m8aJLF0B/726qqDFn5KNklvsGtWvBHBoy/zpZfTeY5dR6nighLrRFEuBSGulG6s57rt0zGVRZpdJOUQQkzxic+HnDNwYo3lsIEhr/h3eVue2xoksXQH/vbqqoMWfko2SW+q0JOa1qbieDXMNaSysf/84ejnVhPsTEfaQlNybDkU34wt2Mew5lL5QHMMG9bg3vVwpMnlMDWefQ0s3qzM5FrnvSIC2eQrvuxeKu73/+AYnegBNvQ2jhCBDAXRW8hoAsI8oRg9ISeaJdWQBUQKtt28rOukwugYRmD1B6XAnJ5jI29UDlzoKagTJ3kjmhfK0nhHWGfMxs5r3sVDEF81hjJAtYSyMq8fpqarntx25r1XoBJ9yv8J+kW3HHU4j3ZiwVusSep1gP7wPyIAXqmg4FDM4iro5ag9h/vhVyR+8mJ3De5SrQ+eCF9ewxQZe1E+OaBi4JqQJOQ53ZDahGZLm3l+YVtSrthc1LAeFdEb99fNJ6lZkiQY593kV55yH+yniiK4SmMGHn0XagaHaKqZlPK2ych0TzdXF6JGg55AxMejU26RdBSDtbAcnHZyBnU+9XFz3yYJc7+qgvlXYC/hoaVJVMFQunlPnuxpmmNguOjnPRwqnH6rf658XbmcngOVi4mz7cMdevgjoI8eGSGnHb8Pj6+GA5dS7Rre1lowmeKD7WF+3ofKsUOJO6fBuZk//ggijwXyZgm0Vw2nVSUnsRuqyk0R0H4rsZGXjna46crz677mSzFkoS5VhedjEW883/mS9VmaNo3k314qi9E9kJqTK1Um9ztxBWoct2sMgJwuQSPlgtZG0ITxg/MN1+zs/7ojpZRS9mB91jg3M+3esXipfmPQsaPx4SGte+3o3lp20xKw52mE+jVxMcaexS8VLneYG8Zh//whv/yiDXtF/7H6/G1/y4x8FSn8e5oTHM4gdu0/vwzy8Xop7Xx+t89V9eJGyJkttdiXpMdcWeFUF3o8I7mPr7zLx5x7cQSW+px+5nfawHXR2lPPRKyMcsZmz3owfvxY5j5cMqnstzl1nbB6ZOrqfW7zoerWDr88Z5XCX1ooL1Mk3xe3Ursmk2nuhrBti1SYKLo+RAI6JkU4ceaD10cmj5HPmROHm4aFxgiqwKTHe0ilMZ339obPZExnXy6e0QeDc1cDPYZvFkFOhVnCFGHM8Fo85lpFZWd11BRzzvy1Wv0ceGW6Vq6KpVxefRoKVXuH2vO4+Dfl6Exm7eVK7bhrJ6oJtnWhkBkTYsJl9e8+hgwKizO8J9mvmm2tmhE/lFC56PBU6KvsDwIqP9i1WUz69gJBOwCZfA6cptYszfHc8mTmpbw0wSy1L/tR66CclbsENDtMTEAEXhUqe5gzAf5QFtYsm9vWvBZY2TIcZihy7MPZUd/xyT01mC4U4awZmOk6ADKP/H2QGmlm5y38dVqrJLf6Bo2PNYMgH3afzxZ+/GrEHyVekgeGR1WpyzO79QAzPNCvQOZexiD3xlFYFFiUfAP4tDAM9bt6gm6l+8iBtOn6NbJrgILNjxcDgLNWG1LwhnwhFAlsxwhfRsXX982tJ9QTnSnWc9acXVNnLIwuqeh0tXy/NGMRszxFt9VCTGdao3jdd/mN8+sGM2zE5aiolAOX/Q6zMWDhoArFEIxmtctEBE7UeKlJdgqQxLfy/gOYzZNNtL6XPuM5wQoLPeHJU1mdtJLQP880Bq54JFGROkz70jDGblDZ7YSTNSWJ6aTOg59l3EeogUS1GLb/sLiiKmy6bimKNjL1taFPBjBuHvIXmylz1FWaBJux40LtHABExM+D99agRrpF7wfEG/XPP1iYpHNcEToV72WMTeAGt8fEkB4ew3QQ8vlzxWRQb4/EEWm14aczjKlbrsbqenWb54WqvtEpFq0aSeP9WcF1YJQB5z4cwgLYcNP/Jkk7KcQtjzjPcfdwKI1/dPcICdmfjFNAf2ABb8OX2vLTzyOQNbv6RVPWo60xNCF5OFyB8qOncEWNHHjknHDViHG7SllKXtAEoSBaS5IlBfOGSwvgwW+uzpp2OAUIU60W+Qr8xVo/B9eJpieUsL5dCJNhtbCVOvb6+GJ+BleH2terJmfNkqEHiJwrH6xzrW3DVRDtPpUIm7vPLwB2WCS2iotQ5ogLlii6fwHx9nnJFiKLPkMfcradzZ+v/4QO4Y9VW8zTXaAiPQrcX8MXeQM2qkBLqL/EHOaeoF2Hch4lzwOg1r/FYvGFuGKGPq+JIX5SPLsQil1lwz5nC61Htd2K7FneCaD7GRcXXuQi0jmgokFyvVvxa396Dj/zrLRwL6bJTGC31CN6ipcFbbl5gF3Xu3o3Vrl5NQbS9EY3OSWKW609MrkoZTOdh+xegHPPuNeIVfL6ueABkC+CkRWdPGxNYFyRCpqOsB1L984ep07L46N7T+/v/PlSJyXOPsKpfJm9v7l3QefViD3KmcPCSLnctdDNvVaRtgagzdmpHdDSqIiDinoQ19rzjApuw1h62Och4BoSDkjGad9sx1OkhdegsACHd1q/DoPC92frXTTVYuqo4lrsitPSkGIIcIhqxJnuZVvdPcT12UhRh5VL3Zv5HHWacJQa6QG/JmaFhZOsmHY9q2GApQnyUcRng6KwT16WX+iA+XLD6R5Omy3hncMQIJFp3UHlPnbR961gOjlXWuP7sKHTzgjD6FzZQm6oIoTW+Rsye+wHfyZE0AMLSRlmV1ofNkcEhbsAq0PnGFoOuqp+s4iOREt0eRCvrXUomPr9CfdpfUuqVVsnAmvqs7fw8HyacTyMtEX1a2pEksIvRfLN1DTchbzZWO89kPv8RCy3SV9Ki3FpGDQ8K9c3JPXzkc5056TO7hlmvalz+FY1lIXhhUKS+DzSQTOyA7IcJ50jdpbQXWOPG3J/begy9tR4UlQWjbYoyyIqgbBmEgTo1us2H6O49r/Ulp3Orv4s+DoGUqpuVkod9KSG3WloO0TsjuDf6Jn/uTYOb0rCshgDNc95m2q3w5wZCsqJ4UWuemzfVCYVWv3kNoy883SS1mZi27TQaGtfg3rUJEzDSvrnf8OePrxJc1SF0ul6ld6sUtySDp4JY55X" hidden="1"/>
        <xdr:cNvSpPr/>
      </xdr:nvSpPr>
      <xdr:spPr>
        <a:xfrm>
          <a:off x="0" y="127000"/>
          <a:ext cx="63500" cy="63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0</xdr:row>
      <xdr:rowOff>127000</xdr:rowOff>
    </xdr:from>
    <xdr:to>
      <xdr:col>0</xdr:col>
      <xdr:colOff>63500</xdr:colOff>
      <xdr:row>0</xdr:row>
      <xdr:rowOff>190500</xdr:rowOff>
    </xdr:to>
    <xdr:sp>
      <xdr:nvSpPr>
        <xdr:cNvPr id="13" name="KGD_KG_Seal_13" descr="fZNesaB2R7rIHnPLcxZPXwt484eHKtJyrypMYjadb4aCSLB73Xr7BLW/zLUXAMS2+JlDUE1mp2fcXV6dOyH2BLq6ldrYv2R3CTPWgr51diu1wYKVdL2vuusehPWSpMpEDiG0njFRlhZMpY5bmLxJvj6VLILnRwQHFWrgcFLPqEuZPw9HEhw3PUERNf/8GMmqOQDE1j3n9JI/XTgChy72bbUi9ENKItwxNKxYkPdjCYoNIdd1HYhhiHn6YXQxxbx5B0VxfhOPpDa4BxVnIcSg2ll1Fr2+nQ7uLx10WZc+ClzXxoINhdEK88dqfpJ0OPM/ipxYMvip235qH5YVBFy/ZB1o1d4JnlKTrI63tCs1n6c1wQsaf3wBlm2Bv3Kpm2yRJ2rrFSx9TK4sdVWbBD07+ontWFANVtFToWyw6nxVEeKtFhK0ROym8iVMsi16cNZ/jpI14jvYkI+5rTagUe1H+e/LLtfkl9kvZCH35d9o3mVHrnIdbMDeqeS/Db1RUAy8yUu13PmKUR7hI9wev5cCwYlVSUEGuhzrd7xL1AYEeu5XToWYmx9YxIrdPtIRg0TWJe5IDUh4Jcdmat+HC06RgVrndOKsQqS5PeC0yNKcFsHsf0yKWR/f61UNGYqWmB3lXxFDSnrxgH5oBTDkwu/LPzQwDOleZjWonuPUYT1X9bVvQ3PdKukCjwQQDwvAV6P4cWWg8bMXHJ4zApE2qkP5dsPD7mI09BsDvVAoocm8HcRm0+O+3AphT0w/gqtA37Pqx71XOquZZA+0NDuO" hidden="1"/>
        <xdr:cNvSpPr/>
      </xdr:nvSpPr>
      <xdr:spPr>
        <a:xfrm>
          <a:off x="0" y="127000"/>
          <a:ext cx="63500" cy="63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0</xdr:row>
      <xdr:rowOff>127000</xdr:rowOff>
    </xdr:from>
    <xdr:to>
      <xdr:col>0</xdr:col>
      <xdr:colOff>63500</xdr:colOff>
      <xdr:row>0</xdr:row>
      <xdr:rowOff>190500</xdr:rowOff>
    </xdr:to>
    <xdr:sp>
      <xdr:nvSpPr>
        <xdr:cNvPr id="14" name="KGD_627A3E4B$01$43$00011" descr="nwkOiId/bBbOAe61rgYT4vXM3UaFFF0tl2W9B2ekj1Z7kYnHXrUHbs1gN35c90qvelCMvcH84dExy8m3PR14ODdiUIrMtG0rHz9HqtYgbBNEY7eb39AonfG1I8FpTtULxqM6tABmaD+UHLOHSV9f/DIVD9YNyeLTw703HbmiVIZ4Nrutd3XZhkOUVLJHyEAQl3qeO3R0bAEoVHI9EMWwf2oG8vmDtFHI6Fnb7qsU4JdynVsxAkbbQ8Vb3RYQQtQa4JnkSUPdCgQurcnOQGCw87dy0m7P9CQ9WhKrpNpOWq4zluYFL4nz8UIRzz5QaOludK8NBsq6BmDCsOnsnghMEa9GDhRItno1lbRyTRnGnCUtG12HWdNKVCWaTfraJ5UcdWS4TsIV1Aum1x1XKEyeIT1KEtJmF3UhicCf3cUfH9/MzR1qtg8RjSUR8W/3FrMJGQpDptSvx6fP9cOv9iLTmvbe8K4girrDvvZiiv+hodoByuAbBqjIBlNPPX9gIonPzkO7rS+SXSCnYtMhOyCGofRX0pl3g/uc3inQc/eEtPGq9ARLSsir9sMh51R83XiTNIVTm54yuS7E1KwPHWadQ7gZ7RTRKXaU9W+QqGkL8Yk3MvpR57S9eOsGGfQuBxoqcPbpEqrMgqTGvO1xTA+D+VeNbDPZemwgl3oWVwhuQfc7ZnFvOXKY+kYq12+6QZ3gPT6dQGpE4/f4/P84/KeKfkAjT9z7zNtNnc+AXEj06al6T/CcBizylLPoeWCFuGrdSujvN9g8OttKtHRahh7I/1K/gPMPEL26R1Nd2d6GqAstVU6xE4z/4Z2Q0gfvJ6kcKBOkZNtj3jVDjjjOmDH9efCGdwkcs3mA+7uAmEAeLZE/CBRtzP40eKYV9P+krMpInZHCSPqvKu1ChUsbfW9HBYPmgmrcMRHITIpIWjcx8BYrTNJAhsygv/c8bC2pT1FNNh98hiAUU5GffwZZ/arOjC7SRI+r/KGFFjbba8n5kR3fpg7I2MSRXvlBEkX96gNyr9j/aIifQO3HCtm2bquDAKXFNNOumcCAzJeUP9GhnGJbJQLhZXhWZM7mPWKUm/JTNUzuyBkL1CBhnsGgPcb+biVkc+mKYXyDB1kDeq7O+6XedBPCfgCgp5fCYx6IpJhw2FFTh0Cb050M9ETFMEUkpXYHz0pk4HBYP5M/e3vd8dEM8csBNhCXtIw2mudpwM8gK+C27AVUrmOpfw8RI9zWFgDE52tmsQWBGpcA0wemQszOWONNuxojkV40UxqlYu1I+snZXwG0Nv0vU5ElcSQYqiukXaYGL7pdEoiTOhr/jbgXmHkG8NGbMPftnwWO3s9dvCwn4YCnuucgTbewfRP0sKZg3uA6sc/QOBFX6Ed2uBWFT7dDIgwYGgwMEA+wybG4eUhXapTsT6r1iskR1GY6nxCnI1MjtgllJgeC/sAWDyKZuZpA2dyMFcjaK7BuKktLEV7AG+RAM07tD23RZHx18tZpjos76PZuG9T0Wwxk7F7ZUvGEearzZjI94VulAJpsEFHOsi4LMSCG7W0fdv7zOam+vS6oBwPsWF8xKOFpYPBypJINnBEqFPvvslme6h/lGhx8USI5qPGKzqcPCqIWStcOfP9ssSY7OBZ6nySmaR/+jDiI5e3i/9u0ULAISEFz+jkWwe1g1v/D4janCkLn4Hd1Xxv+Mvpu2L1Yi0aqxf7l1ykfLc3Fw8UYa33UJcn0KcCRHrVwie655kgwE5EcMHxjjJVDdrowD1uw6G10YigXfeO+IXe80tzYL2cl3xGXE3zldrA9rh3kOf5kESN5XYAZPXBZDufK6xKOdKje5eXgbDQEIlh8zuHxOm9pjLbdlZguUSz9WbEwMBZkNSFFZxwqH0yvUNjFm4EuppApJwrxJ4/XLx8YQlOnD30Vvsiu0THc6wj0RzUVkfoLXkBu3yQIaRlWWI1v6l7sWNntH3Tn9L0WVe7wD/C/QWyf5QkSlHVSVZxtnV4ET/Egz/QwcOKplSOtEnFEDqxDbJfH2v7i27Mk+AzIQd8Z51NpXO0+1GJihCLlyDWtkr6UajjfqVirJ/MdLCcwuCwS0BC0HbbQAn44W7PlufDO0kypSi5rP7qdeGkNfyd+cymABPrbQM+yKekUI01m7g7xAHAPhzOtqBxmDTd7jot0dANfMBZUnSTqSoGrWeDDskF++sm/LkD7B/QHRV+hHMRUxWcK3rVD/FMI/bstM6FnKbbc6IzE9UoTDNAKBSKBDgm3bJRxERVVysq1eI4XB5TPdhqIlwJ2S2ymE4YSvIehpaJ4w3ODFpdFr8x1fxr4ZdZ1+ZqLgxz1DBlWOkCsCoGFHcPSUzkPvzdMttfz5XOXHRs0S51yjRLq62DQLjXZ1yl8OHvQ3X81lgAOcf1R762SmKVwp6wscpn7D4K56SQlCYTOsSeoHidT/bUh3bpau+LWJWZqJdMBFF7id/VjrnUmzR4VfAWTJxSD5+gxZDunrb+p8j6K5YVCoVjYoebc0CAhK0XfEJ6Z280NwIE4qIIAW4WYYtCcqlRqG6cIfkJ/mKGWQr6LLf/w9N3d+RxJi38RLncZxODITw7869ZdumVpsuALQVE7sRSdjzEz1k5ItCFPTgsOaA1VbykaQ8QumJ7KiI/XE4YIcCP+y+l2VXW5D+HUZFKl05C9sBo97hD9RDjMf7jsvOBjHDeI3BtYVi1Fpi3WxGy7EuYJ7nDRSXq9x90SYpj+6LsfRcm3ZOqa+0JatCdSjX6t21MxbNR0tLjrqH4gTEwrftJmuQZs4FTtwhyNfUJ85TqmLpIRSjDDLKMc41CydwAsUmGhjppkLT/y7wTocCJSVPXNUdvc5ihzQALOqXbcORN+UnIqzhfO8Lxphg3ZhIC2xSQw9Giu+SLjqe3XzISAtsUkMPRorvki46nt18yEgLbFJDD0aK75IuOp7dfMuVNrlH6S35ivYkBm4LCdy91e7yYYU1QJNf8IamDZIrT35TFk0HuvyuXtSfKtnfmBRCi3q9fh/3aSX0q2PBHw64SAtsUkMPRorvki46nt18yEgLbFJDD0aK75IuOp7dfMhIC2xSQw9Giu+SLjqe3XzNsU" hidden="1"/>
        <xdr:cNvSpPr/>
      </xdr:nvSpPr>
      <xdr:spPr>
        <a:xfrm>
          <a:off x="0" y="127000"/>
          <a:ext cx="63500" cy="63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0</xdr:row>
      <xdr:rowOff>127000</xdr:rowOff>
    </xdr:from>
    <xdr:to>
      <xdr:col>0</xdr:col>
      <xdr:colOff>63500</xdr:colOff>
      <xdr:row>0</xdr:row>
      <xdr:rowOff>190500</xdr:rowOff>
    </xdr:to>
    <xdr:sp>
      <xdr:nvSpPr>
        <xdr:cNvPr id="15" name="KGD_627A3E4B$01$43$00012" descr="YajlMLdLxILhX37q/yakLr+aqR+xf4UU9ppKMSJDQF/IVeIulAVLLXXnWuQa1ebzpsACmJRbz97xrGksqRUUouvqQENOyDYSjRqlfoMthIC2xSQw9Giu+SLjqe3XzISAtsUkMPRorvki46nt18zqBz1/xcT8s7SGxQqrI0KiDhk3ecdV8kA/FoHKhOLB8T7Qm/E4CE/XT90RM7E/pVVBEfUUBkmgZQNm+GY9i6ewFCkvxfTKWnVk40pq/XnRVISAtsUkMPRorvki46nt18yEgLbFJDD0aK75IuOp7dfMhIC2xSQw9Giu+SLjqe3XzBsnY190+EwfUtWoIPDF+aTLDdmBBj1gOlzzQ5ZTOQ7qjaGqqbXlosb4n8uAHGRRAMhBfU2JuJXF6ywjk9av7em3LYfD7a9e9lthrbvylj75H0hTFVgH2fLGLljErv2Pls5myFhWc8cItz/9uHEpuiermLfKxju7RjWOdRq0Q/xLHTH4HShI3+6Dwo5yomgeqIktKjNxgJCurJTt/oZvsEoZEMf/BX7ypdqop9nX4PdOPznM3KZaWcU0E/Jk8nbj7+ytox4Ugu8XLA1ud7fQtHIWmb+BCHG04BvAg16f9V+fuXmCL7QOTdWr327kDuXtaPb5AkDaGjtFY0aJ6yjB1AiobLGOJTDuCGM8NFnPGMqjSZUJnsyRcd4RaNBiID5rETcmvRmY7KLcgbqaqhfKaxUnrWFYQ0lSfNmFP7eziuKgZ2+80c+KrRH/TAGaQ4OefLTtabXK6i+vDvNP/79vIPSmh0xcWFCHqRFXmdJVauti4POQnRO0y7GBk3ice/9/3ameKMQoKZw7+yMlE9mBedankiLtOS3Zz8slUTpuK19kxCukrOQg7N9eJ5zm+DaDJ+uyY+B4tM8aVt0GL565l4SHA1mg7cj0NL1wtfHmHURWjXQbgWYKq3ADNSnyDLMkxsCUFKcHJ+I3qDjv19GQ45r5TUHoFRpT1UCz5N5Ea+Syo1bzLhrM6NhpFjMiF3gaZZrs/XPp273yoASXMnpWAzjywbChc8UEVu23DBpoPxKtdykoWhf87LtThbJSPhBL/gN0q/1JJkrlQiUuiitkc8wd2su+NZT0304nxH0C70t1JYEBzN4Md4D4rDKepK8BEbkJ6kyDu1xJSV9wtPmh3xG0vdobvFTbIb0AtzQm8jhcc67oRXsiOyRJsYqqtvecAbhKYSIc0lqF5uczKF7Mw2Wn2vtiN2qPGgGQ90sbM/k0av4I7lDw/0aG1pCwydnTCbwRlDOulHnsXO+qBM4tiveZCxyF7LDcAQWy5uKB5HgQAHF/taEdYc/CVAaYNf3kPdHB8363Sl3w9VwSbxDDMPP79RllOwZds4AJiJU/+DkLj9T+PhlgEJyUiY4abY5VMSSgJxUvWjRi/g9/fM5v0EKcVRDZK9lyVPqQsJ3iUXf0pTpxV5w6whq2olIg6vNA+vm+mgtrYAwtCRO9Fx9kl3F72zPGQB/df8915pMvqWoPYR6e2SlgLsUSoMxUz+Bl4NYvb10XEfd762jkBUuhKoD5RiECiDel6Zav18XWSo7JEE3wsYm/Z7Gzy6snLAtZ+dQhuFRAEiJOe00u+IxmX/ktp3N1+4YDWWtVKPfRYV3+bA12MWWNly55JkE2QZFCDa9Sh6XNo23CjzYdKEdcLj2b4DGrYbbIHU/2QCBo5Y+SDm/IloQ+h8Vu2tpyl48uJ2b36mZ0v/05UHQ8QRTBw/Q87mqJ9aEBt8/yGjTHcxPwnGuIkDm48GBjc4eJQVtOez6OzeksSJKuIYeZMM7AMVCXySC/oQ+yQ77KIIIver/P/enhna3WsRkvcA38BEkDuHXh1X1DuqVLIbHIQDbpwd+jn7NVSPArPCMrAe364LcAQcdVYFV5c3hS5BYs/YjTYnDbHqzw8aBvbqSwrj0LZ5QkTLXLx2fqmLwtUwcGEUsa4HxlQBeFVUHm1JjrqRBB56FGb+PIOoud/19hs10oauYqF8meiTC1aLM3lfQ+OVW5hq2x1dBipuGno7y7gzmdj/rxkOmT0gFjJZofPt0qUAeodx9Ss5HKH7GMd43VaoO8vD2eB9VNPbPnzkQqT56/GUNbdHm+ZxkoUjYfzdRYhMQBTj14SvibnCzrxCSOTHObIse+UQSrzSi2Z8Fru4CuVLOa2ZUbBUqxbzhAJu2/OgchCQ/SnkRauNwh7Z4rzb8FcBtD5c+QNz7xKY7fmW+I/eSuCx0o0B4b6YYdQSUa27U8CoRn9n2ucWnvpvB6iqhxs6NS3SfDc/GnyZXzRzib+Nzw/BcSHWgnIgofPsq9tLgAbuOHoK+RA3pb1tZo4aV5gJMRoOKnpRuscm8B9w3SICaiD7XN3oN8XjVmGUnURk2CUYre9bfysAbqfuS6BxKH4n1KqEoftLoZOCsy6pHct5X38D+esHq85Wtdeh1ov/+FlHC5MAJcQuoej5FtEHpCKWQLAUZKMs/guZ1n7lYfLGAs4ARi/+N1vzYDCNRY0Z4Wmb+BCHG04BvAg16f9V+fuXmCL7QOTdWr327kDuXtaGUVW9d/e+56teYYFFTiNsBTgyvXghzm1j1eiMkWlcTIilCsFsiiJ1WOuFza/CPoZDcmvRmY7KLcgbqaqhfKaxUnrWFYQ0lSfNmFP7eziuKg7W0xqp91hOT+BzvDldhzkZ7X1Obx42Jge7IA9t2d40CfKcpmnMwymJtOlpfAQLyyquaR2RZb+INTXuNZSOjh6YUoM2pgSD5M7qKVfU0+4q5/NIj8+AIWCxoDsH4p7cFpn6QB6cRHNybZUvX3WLSSSoE48SwWe2xx/E7yD7g+g5S9VeNBtgbCW5o5ivF895sjrzTl9IO5y3CxCtZkUfMdyikXDYWS0+MrTBsFE58pmv20Ubx0rNn2PMesO4mtywIey1Mylnvo/ubqoKpvWKGS/qUsgLYY7x2CcVhqWypgS4sPIri2N3d/xmgnnRtEY+IaXa5Afug4uz/WA+ncBaX3nnlsdxsAVAJ8rzNv9ZpKZM2jhmxtUigXWveG8GZ9gU490kDX/VN0YxqAGqNVPwIaM7t3+InWU1F8moFaYABvpwvGBeDl" hidden="1"/>
        <xdr:cNvSpPr/>
      </xdr:nvSpPr>
      <xdr:spPr>
        <a:xfrm>
          <a:off x="0" y="127000"/>
          <a:ext cx="63500" cy="63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0</xdr:row>
      <xdr:rowOff>127000</xdr:rowOff>
    </xdr:from>
    <xdr:to>
      <xdr:col>0</xdr:col>
      <xdr:colOff>63500</xdr:colOff>
      <xdr:row>0</xdr:row>
      <xdr:rowOff>190500</xdr:rowOff>
    </xdr:to>
    <xdr:sp>
      <xdr:nvSpPr>
        <xdr:cNvPr id="16" name="KGD_627A3E4B$01$43$00013" descr="JdMUB+z1f2D4eYcm9/4wtgHtbM5ciyzOA0Sx/3qAY3fuWpWd7anKXtJVi5OmYB1pc7/C4Jq/cKkyF+qZB2TGee8hiRg1t5kKhI5bjhvwc7sYj2Yr33Offoegtz9JpYIHs+hjbgsCdiMoUJ5ZHsJ5hzvMSxLABoVrZ6AnVKL8L7WBoeaFyW3G3cI4n+pzuhNghQ920TJdtS+xnGUiRr0RL3n9adWH/CpYtWohuceJbFFRSnTMYdVcJHVILv+hkJVHf1EvnUm0exLzmqYeB8MwLWOkwR4CEqLzLhWFlX3eU92ngMqETy46zHKXjDoCnK9KL7j7obskc0HtnqrHWrrn+rxgtX92y9x1z6EJDX5koGVMyondB3+dtqN6LMZu/8PQfiCLSLXZfuhIyoKB+wQrU93v29A+DATAe/NHXrz6hsIcGzMrVSAZ47slgIU4GbqaQvs+dvRISfCwghlyG2ROxQS9A4nYUqktAxvqGA7K6UplK7MFU0EOjDoW4fWpGs0rq6oFiYK7G8dis6O9AF59sqyhJXqK7LXdbGChgqqaExElLq0PRTR8avyzBNYKlDgepN5mPmHkuva7fPRfVxJ9aiEqExw0Ln7/cMQP8BGrFUcBjL0XNAruzryoKoov9/xlCwCFoPwnnXb7tS57ZgqGnQK00JjFuX3+9bucUBSU2sfuIu65y11mCIVz63rTczEnB/l1FZj8srT8x+KHS/FW9HZ8zq97mrHamj4ZPJMI+kYO4zZHHgK0sS9VbvwSjdvsnQ9O0MsJZOV1cv7WcrrijRuZDS8AsW7D78Lox84m5NmeXVBPiYKbXLYSpdlRbLDvSJE7pm2dn0s5PwaXj9KYJgIHyFr/mOTT9PCLsen6+nRkhGZA6taGrf67gBi786KwCZdNFVDE8glE0L3dxV6wfIe38xSJWkc8tTVWXTegjoiC2a9wTpBplZV1LPBl9fLuxdcZlvNRpngVKD62OpjZv4eW1H4MC/JHRlFRrvUBy55HRepHYjMdGq0sPLURgQoFGeXnhQZ8M3sbsRHmS6tT/Uz2+DBuyLTiSAR21Cic1PCfhmyYrrVhcydhFV7x8EFPi5LlXi/T0U8n2rDdR3UiR1+rwEO/W45nNvQWVNfda8z71ERTgGp6+/+iuUVkHc014FCw1r9SToTYXrMZvCn9sl9taLAepzF3AcilbH51GaQla4K1KkZ485gN7sfzjrJptaWjkJ1FzpyL30/S/TLKsmyKyFbsPR3o19FP8SLu2GTWzmj/tOSYIiR3tWDjDSvMVnmI5WgJFCb6vXDoLMrQKm7TD10Epxkpn6Le+A==" hidden="1"/>
        <xdr:cNvSpPr/>
      </xdr:nvSpPr>
      <xdr:spPr>
        <a:xfrm>
          <a:off x="0" y="127000"/>
          <a:ext cx="63500" cy="63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19"/>
  <sheetViews>
    <sheetView tabSelected="1" workbookViewId="0">
      <selection activeCell="A17" sqref="A17"/>
    </sheetView>
  </sheetViews>
  <sheetFormatPr defaultColWidth="9" defaultRowHeight="14"/>
  <cols>
    <col min="1" max="1" width="89.3727272727273" customWidth="1"/>
  </cols>
  <sheetData>
    <row r="1" ht="25" spans="1:1">
      <c r="A1" s="321" t="s">
        <v>0</v>
      </c>
    </row>
    <row r="2" ht="24" spans="1:1">
      <c r="A2" s="322" t="s">
        <v>1</v>
      </c>
    </row>
    <row r="3" ht="16.5" spans="1:1">
      <c r="A3" s="323" t="s">
        <v>2</v>
      </c>
    </row>
    <row r="4" ht="16.5" spans="1:1">
      <c r="A4" s="324" t="s">
        <v>3</v>
      </c>
    </row>
    <row r="5" ht="16.5" spans="1:1">
      <c r="A5" s="325" t="s">
        <v>4</v>
      </c>
    </row>
    <row r="6" ht="16.5" spans="1:1">
      <c r="A6" s="326" t="s">
        <v>5</v>
      </c>
    </row>
    <row r="7" ht="16.5" spans="1:1">
      <c r="A7" s="325" t="s">
        <v>6</v>
      </c>
    </row>
    <row r="8" ht="16.5" spans="1:1">
      <c r="A8" s="327" t="s">
        <v>7</v>
      </c>
    </row>
    <row r="9" ht="16.5" spans="1:1">
      <c r="A9" s="327" t="s">
        <v>8</v>
      </c>
    </row>
    <row r="10" ht="16.5" spans="1:1">
      <c r="A10" s="327" t="s">
        <v>9</v>
      </c>
    </row>
    <row r="11" ht="16.5" spans="1:1">
      <c r="A11" s="327" t="s">
        <v>10</v>
      </c>
    </row>
    <row r="12" ht="16.5" spans="1:1">
      <c r="A12" s="328" t="s">
        <v>11</v>
      </c>
    </row>
    <row r="13" spans="1:1">
      <c r="A13" s="244"/>
    </row>
    <row r="14" spans="1:1">
      <c r="A14" s="244"/>
    </row>
    <row r="15" ht="21.5" spans="1:1">
      <c r="A15" s="329" t="s">
        <v>12</v>
      </c>
    </row>
    <row r="16" ht="16.5" spans="1:1">
      <c r="A16" s="330" t="s">
        <v>13</v>
      </c>
    </row>
    <row r="17" ht="16.5" spans="1:1">
      <c r="A17" s="330" t="s">
        <v>14</v>
      </c>
    </row>
    <row r="18" ht="16.5" spans="1:1">
      <c r="A18" s="330" t="s">
        <v>15</v>
      </c>
    </row>
    <row r="19" ht="17.5" spans="1:1">
      <c r="A19" s="331" t="s">
        <v>16</v>
      </c>
    </row>
  </sheetData>
  <sheetProtection password="A7AD" sheet="1" objects="1"/>
  <hyperlinks>
    <hyperlink ref="A3" location="'01-基本信息（电动曲臂直臂共用）'!A1" display="01-基本信息（电动曲臂直臂共用）"/>
    <hyperlink ref="A4" location="'02-工况数据（电动曲臂使用）'!A1" display="02-工况数据（电动曲臂使用）"/>
    <hyperlink ref="A5" location="'03-驱动器信息信息上报（电动曲臂直臂共用）'!A1" display="03-驱动器信息信息上报（电动曲臂直臂共用）"/>
    <hyperlink ref="A7" location="'05-充电器信息上报（电动曲臂直臂共用）'!A1" display="05-充电器信息上报（电动曲臂直臂共用）"/>
    <hyperlink ref="A8" location="'06-工况数据-（柴动和电动直臂使用）'!A1" display="06-工况数据-（柴动和电动直臂使用）"/>
    <hyperlink ref="A6" location="'04-锂电池信息上报（电动曲臂直臂共用）'!A1" display="04-锂电池信息上报（电动曲臂直臂共用）"/>
    <hyperlink ref="A9" location="'07-基本信息（柴动曲臂直臂共用））'!A1" display="07-基本信息（柴动曲臂直臂共用））"/>
    <hyperlink ref="A10" location="'08-工况数据（柴动曲臂使用）'!A1" display="08-工况数据（柴动曲臂使用）"/>
    <hyperlink ref="A11" location="'09-发动机数据'!A1" display="09-发动机数据"/>
    <hyperlink ref="A12" location="'10-国环数据'!A1" display="10-国环数据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IV112"/>
  <sheetViews>
    <sheetView topLeftCell="A102" workbookViewId="0">
      <selection activeCell="J88" sqref="J88:J94"/>
    </sheetView>
  </sheetViews>
  <sheetFormatPr defaultColWidth="9" defaultRowHeight="13"/>
  <cols>
    <col min="1" max="1" width="9" style="47"/>
    <col min="2" max="2" width="16.6272727272727" style="47" customWidth="1"/>
    <col min="3" max="3" width="9" style="49" customWidth="1"/>
    <col min="4" max="5" width="9" style="50" customWidth="1"/>
    <col min="6" max="6" width="15.2545454545455" style="47" customWidth="1"/>
    <col min="7" max="7" width="6.75454545454545" style="47" customWidth="1"/>
    <col min="8" max="8" width="33.1272727272727" style="51" customWidth="1"/>
    <col min="9" max="9" width="15.2545454545455" style="47" customWidth="1"/>
    <col min="10" max="10" width="23.3727272727273" style="47" customWidth="1"/>
    <col min="11" max="11" width="12" style="50" customWidth="1"/>
    <col min="12" max="13" width="10.1272727272727" style="47" customWidth="1"/>
    <col min="14" max="14" width="9" style="47" customWidth="1"/>
    <col min="15" max="15" width="23.1272727272727" style="52" customWidth="1"/>
    <col min="16" max="16384" width="9" style="47"/>
  </cols>
  <sheetData>
    <row r="1" s="45" customFormat="1" ht="12" customHeight="1" spans="1:256">
      <c r="A1" s="53" t="s">
        <v>17</v>
      </c>
      <c r="B1" s="53" t="s">
        <v>18</v>
      </c>
      <c r="C1" s="54" t="s">
        <v>19</v>
      </c>
      <c r="D1" s="53" t="s">
        <v>20</v>
      </c>
      <c r="E1" s="53"/>
      <c r="F1" s="53" t="s">
        <v>21</v>
      </c>
      <c r="G1" s="53" t="s">
        <v>22</v>
      </c>
      <c r="H1" s="55" t="s">
        <v>23</v>
      </c>
      <c r="I1" s="53" t="s">
        <v>408</v>
      </c>
      <c r="J1" s="77" t="s">
        <v>409</v>
      </c>
      <c r="K1" s="78" t="s">
        <v>24</v>
      </c>
      <c r="L1" s="53" t="s">
        <v>410</v>
      </c>
      <c r="M1" s="53" t="s">
        <v>411</v>
      </c>
      <c r="N1" s="53" t="s">
        <v>412</v>
      </c>
      <c r="O1" s="79" t="s">
        <v>413</v>
      </c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</row>
    <row r="2" s="45" customFormat="1" ht="42" customHeight="1" spans="1:256">
      <c r="A2" s="53"/>
      <c r="B2" s="53"/>
      <c r="C2" s="54"/>
      <c r="D2" s="53" t="s">
        <v>27</v>
      </c>
      <c r="E2" s="53" t="s">
        <v>28</v>
      </c>
      <c r="F2" s="53"/>
      <c r="G2" s="53"/>
      <c r="H2" s="55"/>
      <c r="I2" s="53"/>
      <c r="J2" s="77"/>
      <c r="K2" s="78"/>
      <c r="L2" s="53"/>
      <c r="M2" s="53"/>
      <c r="N2" s="53"/>
      <c r="O2" s="80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7"/>
      <c r="FK2" s="47"/>
      <c r="FL2" s="47"/>
      <c r="FM2" s="47"/>
      <c r="FN2" s="47"/>
      <c r="FO2" s="47"/>
      <c r="FP2" s="47"/>
      <c r="FQ2" s="47"/>
      <c r="FR2" s="47"/>
      <c r="FS2" s="47"/>
      <c r="FT2" s="47"/>
      <c r="FU2" s="47"/>
      <c r="FV2" s="47"/>
      <c r="FW2" s="47"/>
      <c r="FX2" s="47"/>
      <c r="FY2" s="47"/>
      <c r="FZ2" s="47"/>
      <c r="GA2" s="47"/>
      <c r="GB2" s="47"/>
      <c r="GC2" s="47"/>
      <c r="GD2" s="47"/>
      <c r="GE2" s="47"/>
      <c r="GF2" s="47"/>
      <c r="GG2" s="47"/>
      <c r="GH2" s="47"/>
      <c r="GI2" s="47"/>
      <c r="GJ2" s="47"/>
      <c r="GK2" s="47"/>
      <c r="GL2" s="47"/>
      <c r="GM2" s="47"/>
      <c r="GN2" s="47"/>
      <c r="GO2" s="47"/>
      <c r="GP2" s="47"/>
      <c r="GQ2" s="47"/>
      <c r="GR2" s="47"/>
      <c r="GS2" s="47"/>
      <c r="GT2" s="47"/>
      <c r="GU2" s="47"/>
      <c r="GV2" s="47"/>
      <c r="GW2" s="47"/>
      <c r="GX2" s="47"/>
      <c r="GY2" s="47"/>
      <c r="GZ2" s="47"/>
      <c r="HA2" s="47"/>
      <c r="HB2" s="47"/>
      <c r="HC2" s="47"/>
      <c r="HD2" s="47"/>
      <c r="HE2" s="47"/>
      <c r="HF2" s="47"/>
      <c r="HG2" s="47"/>
      <c r="HH2" s="47"/>
      <c r="HI2" s="47"/>
      <c r="HJ2" s="47"/>
      <c r="HK2" s="47"/>
      <c r="HL2" s="47"/>
      <c r="HM2" s="47"/>
      <c r="HN2" s="47"/>
      <c r="HO2" s="47"/>
      <c r="HP2" s="47"/>
      <c r="HQ2" s="47"/>
      <c r="HR2" s="47"/>
      <c r="HS2" s="47"/>
      <c r="HT2" s="47"/>
      <c r="HU2" s="47"/>
      <c r="HV2" s="47"/>
      <c r="HW2" s="47"/>
      <c r="HX2" s="47"/>
      <c r="HY2" s="47"/>
      <c r="HZ2" s="47"/>
      <c r="IA2" s="47"/>
      <c r="IB2" s="47"/>
      <c r="IC2" s="47"/>
      <c r="ID2" s="47"/>
      <c r="IE2" s="47"/>
      <c r="IF2" s="47"/>
      <c r="IG2" s="47"/>
      <c r="IH2" s="47"/>
      <c r="II2" s="47"/>
      <c r="IJ2" s="47"/>
      <c r="IK2" s="47"/>
      <c r="IL2" s="47"/>
      <c r="IM2" s="47"/>
      <c r="IN2" s="47"/>
      <c r="IO2" s="47"/>
      <c r="IP2" s="47"/>
      <c r="IQ2" s="47"/>
      <c r="IR2" s="47"/>
      <c r="IS2" s="47"/>
      <c r="IT2" s="47"/>
      <c r="IU2" s="47"/>
      <c r="IV2" s="47"/>
    </row>
    <row r="3" s="45" customFormat="1" ht="57.95" customHeight="1" spans="1:15">
      <c r="A3" s="56" t="s">
        <v>414</v>
      </c>
      <c r="B3" s="57" t="s">
        <v>415</v>
      </c>
      <c r="C3" s="58">
        <v>1</v>
      </c>
      <c r="D3" s="56">
        <f t="shared" ref="D3:D17" si="0">E3*8</f>
        <v>32</v>
      </c>
      <c r="E3" s="56">
        <v>4</v>
      </c>
      <c r="F3" s="59" t="s">
        <v>416</v>
      </c>
      <c r="G3" s="60" t="s">
        <v>417</v>
      </c>
      <c r="H3" s="61" t="s">
        <v>418</v>
      </c>
      <c r="I3" s="81" t="s">
        <v>419</v>
      </c>
      <c r="J3" s="82" t="s">
        <v>420</v>
      </c>
      <c r="K3" s="66" t="s">
        <v>421</v>
      </c>
      <c r="L3" s="83" t="s">
        <v>422</v>
      </c>
      <c r="M3" s="84" t="s">
        <v>423</v>
      </c>
      <c r="N3" s="85">
        <v>1634</v>
      </c>
      <c r="O3" s="86"/>
    </row>
    <row r="4" s="45" customFormat="1" ht="57.95" customHeight="1" spans="1:15">
      <c r="A4" s="56" t="s">
        <v>424</v>
      </c>
      <c r="B4" s="57" t="s">
        <v>425</v>
      </c>
      <c r="C4" s="58">
        <f t="shared" ref="C4:C18" si="1">C3+E3</f>
        <v>5</v>
      </c>
      <c r="D4" s="56">
        <f t="shared" si="0"/>
        <v>128</v>
      </c>
      <c r="E4" s="56">
        <v>16</v>
      </c>
      <c r="F4" s="59"/>
      <c r="G4" s="60"/>
      <c r="H4" s="62" t="s">
        <v>426</v>
      </c>
      <c r="I4" s="81" t="s">
        <v>419</v>
      </c>
      <c r="J4" s="87"/>
      <c r="K4" s="66" t="s">
        <v>421</v>
      </c>
      <c r="L4" s="73" t="s">
        <v>427</v>
      </c>
      <c r="M4" s="84" t="s">
        <v>428</v>
      </c>
      <c r="N4" s="85">
        <v>1635</v>
      </c>
      <c r="O4" s="88" t="s">
        <v>429</v>
      </c>
    </row>
    <row r="5" s="45" customFormat="1" ht="57.95" customHeight="1" spans="1:15">
      <c r="A5" s="56" t="s">
        <v>430</v>
      </c>
      <c r="B5" s="57" t="s">
        <v>431</v>
      </c>
      <c r="C5" s="58">
        <f t="shared" si="1"/>
        <v>21</v>
      </c>
      <c r="D5" s="56">
        <f t="shared" si="0"/>
        <v>8</v>
      </c>
      <c r="E5" s="56">
        <v>1</v>
      </c>
      <c r="F5" s="59" t="s">
        <v>432</v>
      </c>
      <c r="G5" s="60" t="s">
        <v>433</v>
      </c>
      <c r="H5" s="62" t="s">
        <v>434</v>
      </c>
      <c r="I5" s="81" t="s">
        <v>419</v>
      </c>
      <c r="J5" s="82" t="s">
        <v>435</v>
      </c>
      <c r="K5" s="66" t="s">
        <v>436</v>
      </c>
      <c r="L5" s="83">
        <v>65242</v>
      </c>
      <c r="M5" s="84" t="s">
        <v>437</v>
      </c>
      <c r="N5" s="85">
        <v>965</v>
      </c>
      <c r="O5" s="86"/>
    </row>
    <row r="6" s="45" customFormat="1" ht="57.95" customHeight="1" spans="1:15">
      <c r="A6" s="56" t="s">
        <v>438</v>
      </c>
      <c r="B6" s="57" t="s">
        <v>439</v>
      </c>
      <c r="C6" s="58">
        <f t="shared" si="1"/>
        <v>22</v>
      </c>
      <c r="D6" s="56">
        <f t="shared" si="0"/>
        <v>64</v>
      </c>
      <c r="E6" s="56">
        <v>8</v>
      </c>
      <c r="F6" s="59"/>
      <c r="G6" s="60"/>
      <c r="H6" s="62" t="s">
        <v>440</v>
      </c>
      <c r="I6" s="81" t="s">
        <v>419</v>
      </c>
      <c r="J6" s="89"/>
      <c r="K6" s="66" t="s">
        <v>436</v>
      </c>
      <c r="L6" s="83">
        <v>65242</v>
      </c>
      <c r="M6" s="84" t="s">
        <v>441</v>
      </c>
      <c r="N6" s="85"/>
      <c r="O6" s="90" t="s">
        <v>442</v>
      </c>
    </row>
    <row r="7" s="45" customFormat="1" ht="57.95" customHeight="1" spans="1:15">
      <c r="A7" s="56" t="s">
        <v>443</v>
      </c>
      <c r="B7" s="57" t="s">
        <v>444</v>
      </c>
      <c r="C7" s="58">
        <f t="shared" si="1"/>
        <v>30</v>
      </c>
      <c r="D7" s="56">
        <f t="shared" si="0"/>
        <v>64</v>
      </c>
      <c r="E7" s="56">
        <v>8</v>
      </c>
      <c r="F7" s="59"/>
      <c r="G7" s="60"/>
      <c r="H7" s="62" t="s">
        <v>445</v>
      </c>
      <c r="I7" s="81" t="s">
        <v>419</v>
      </c>
      <c r="J7" s="89"/>
      <c r="K7" s="66" t="s">
        <v>436</v>
      </c>
      <c r="L7" s="73">
        <v>65242</v>
      </c>
      <c r="M7" s="84" t="s">
        <v>446</v>
      </c>
      <c r="N7" s="85"/>
      <c r="O7" s="91"/>
    </row>
    <row r="8" s="45" customFormat="1" ht="57.95" customHeight="1" spans="1:15">
      <c r="A8" s="56" t="s">
        <v>447</v>
      </c>
      <c r="B8" s="57" t="s">
        <v>448</v>
      </c>
      <c r="C8" s="58">
        <f t="shared" si="1"/>
        <v>38</v>
      </c>
      <c r="D8" s="56">
        <f t="shared" si="0"/>
        <v>96</v>
      </c>
      <c r="E8" s="56">
        <v>12</v>
      </c>
      <c r="F8" s="59"/>
      <c r="G8" s="60"/>
      <c r="H8" s="62" t="s">
        <v>449</v>
      </c>
      <c r="I8" s="81" t="s">
        <v>419</v>
      </c>
      <c r="J8" s="89"/>
      <c r="K8" s="66" t="s">
        <v>436</v>
      </c>
      <c r="L8" s="83">
        <v>65242</v>
      </c>
      <c r="M8" s="84" t="s">
        <v>450</v>
      </c>
      <c r="N8" s="85"/>
      <c r="O8" s="91"/>
    </row>
    <row r="9" s="45" customFormat="1" ht="57.95" customHeight="1" spans="1:15">
      <c r="A9" s="56" t="s">
        <v>451</v>
      </c>
      <c r="B9" s="57" t="s">
        <v>452</v>
      </c>
      <c r="C9" s="58">
        <f t="shared" si="1"/>
        <v>50</v>
      </c>
      <c r="D9" s="56">
        <f t="shared" si="0"/>
        <v>64</v>
      </c>
      <c r="E9" s="56">
        <v>8</v>
      </c>
      <c r="F9" s="59"/>
      <c r="G9" s="60"/>
      <c r="H9" s="62" t="s">
        <v>440</v>
      </c>
      <c r="I9" s="81" t="s">
        <v>419</v>
      </c>
      <c r="J9" s="89"/>
      <c r="K9" s="66" t="s">
        <v>436</v>
      </c>
      <c r="L9" s="73">
        <v>65242</v>
      </c>
      <c r="M9" s="84" t="s">
        <v>453</v>
      </c>
      <c r="N9" s="85"/>
      <c r="O9" s="91"/>
    </row>
    <row r="10" s="45" customFormat="1" ht="57.95" customHeight="1" spans="1:15">
      <c r="A10" s="56" t="s">
        <v>454</v>
      </c>
      <c r="B10" s="57" t="s">
        <v>455</v>
      </c>
      <c r="C10" s="58">
        <f t="shared" si="1"/>
        <v>58</v>
      </c>
      <c r="D10" s="56">
        <f t="shared" si="0"/>
        <v>16</v>
      </c>
      <c r="E10" s="56">
        <v>2</v>
      </c>
      <c r="F10" s="59"/>
      <c r="G10" s="60"/>
      <c r="H10" s="62" t="s">
        <v>449</v>
      </c>
      <c r="I10" s="81" t="s">
        <v>419</v>
      </c>
      <c r="J10" s="89"/>
      <c r="K10" s="66" t="s">
        <v>436</v>
      </c>
      <c r="L10" s="83">
        <v>65242</v>
      </c>
      <c r="M10" s="84" t="s">
        <v>456</v>
      </c>
      <c r="N10" s="85"/>
      <c r="O10" s="91"/>
    </row>
    <row r="11" s="45" customFormat="1" ht="57.95" customHeight="1" spans="1:15">
      <c r="A11" s="56" t="s">
        <v>457</v>
      </c>
      <c r="B11" s="57" t="s">
        <v>458</v>
      </c>
      <c r="C11" s="58">
        <f t="shared" si="1"/>
        <v>60</v>
      </c>
      <c r="D11" s="56">
        <f t="shared" si="0"/>
        <v>24</v>
      </c>
      <c r="E11" s="56">
        <v>3</v>
      </c>
      <c r="F11" s="59"/>
      <c r="G11" s="60"/>
      <c r="H11" s="62" t="s">
        <v>459</v>
      </c>
      <c r="I11" s="81" t="s">
        <v>419</v>
      </c>
      <c r="J11" s="87"/>
      <c r="K11" s="66" t="s">
        <v>436</v>
      </c>
      <c r="L11" s="73">
        <v>65242</v>
      </c>
      <c r="M11" s="84" t="s">
        <v>460</v>
      </c>
      <c r="N11" s="85"/>
      <c r="O11" s="92"/>
    </row>
    <row r="12" s="45" customFormat="1" ht="57.95" customHeight="1" spans="1:15">
      <c r="A12" s="56" t="s">
        <v>461</v>
      </c>
      <c r="B12" s="57" t="s">
        <v>462</v>
      </c>
      <c r="C12" s="58">
        <f t="shared" si="1"/>
        <v>63</v>
      </c>
      <c r="D12" s="56">
        <f t="shared" si="0"/>
        <v>40</v>
      </c>
      <c r="E12" s="56">
        <v>5</v>
      </c>
      <c r="F12" s="59"/>
      <c r="G12" s="63"/>
      <c r="H12" s="62" t="s">
        <v>463</v>
      </c>
      <c r="I12" s="81" t="s">
        <v>419</v>
      </c>
      <c r="J12" s="82" t="s">
        <v>464</v>
      </c>
      <c r="K12" s="66" t="s">
        <v>465</v>
      </c>
      <c r="L12" s="73">
        <v>65259</v>
      </c>
      <c r="M12" s="84" t="s">
        <v>466</v>
      </c>
      <c r="N12" s="85">
        <v>586</v>
      </c>
      <c r="O12" s="86"/>
    </row>
    <row r="13" s="45" customFormat="1" ht="57.95" customHeight="1" spans="1:15">
      <c r="A13" s="56" t="s">
        <v>467</v>
      </c>
      <c r="B13" s="57" t="s">
        <v>468</v>
      </c>
      <c r="C13" s="58">
        <f t="shared" si="1"/>
        <v>68</v>
      </c>
      <c r="D13" s="56">
        <f t="shared" si="0"/>
        <v>136</v>
      </c>
      <c r="E13" s="56">
        <v>17</v>
      </c>
      <c r="F13" s="59"/>
      <c r="G13" s="63"/>
      <c r="H13" s="62" t="s">
        <v>469</v>
      </c>
      <c r="I13" s="81" t="s">
        <v>419</v>
      </c>
      <c r="J13" s="89"/>
      <c r="K13" s="66" t="s">
        <v>465</v>
      </c>
      <c r="L13" s="73">
        <v>65259</v>
      </c>
      <c r="M13" s="84" t="s">
        <v>470</v>
      </c>
      <c r="N13" s="85">
        <v>587</v>
      </c>
      <c r="O13" s="86"/>
    </row>
    <row r="14" s="45" customFormat="1" ht="57.95" customHeight="1" spans="1:15">
      <c r="A14" s="56" t="s">
        <v>471</v>
      </c>
      <c r="B14" s="57" t="s">
        <v>472</v>
      </c>
      <c r="C14" s="58">
        <f t="shared" si="1"/>
        <v>85</v>
      </c>
      <c r="D14" s="56">
        <f t="shared" si="0"/>
        <v>64</v>
      </c>
      <c r="E14" s="56">
        <v>8</v>
      </c>
      <c r="F14" s="59"/>
      <c r="G14" s="63"/>
      <c r="H14" s="64" t="s">
        <v>473</v>
      </c>
      <c r="I14" s="84" t="s">
        <v>419</v>
      </c>
      <c r="J14" s="89"/>
      <c r="K14" s="66" t="s">
        <v>465</v>
      </c>
      <c r="L14" s="73">
        <v>65259</v>
      </c>
      <c r="M14" s="84" t="s">
        <v>474</v>
      </c>
      <c r="N14" s="85">
        <v>588</v>
      </c>
      <c r="O14" s="86"/>
    </row>
    <row r="15" s="45" customFormat="1" ht="57.95" customHeight="1" spans="1:15">
      <c r="A15" s="56" t="s">
        <v>475</v>
      </c>
      <c r="B15" s="57" t="s">
        <v>476</v>
      </c>
      <c r="C15" s="58">
        <f t="shared" si="1"/>
        <v>93</v>
      </c>
      <c r="D15" s="56">
        <f t="shared" si="0"/>
        <v>80</v>
      </c>
      <c r="E15" s="56">
        <v>10</v>
      </c>
      <c r="F15" s="59"/>
      <c r="G15" s="63"/>
      <c r="H15" s="62" t="s">
        <v>477</v>
      </c>
      <c r="I15" s="81" t="s">
        <v>419</v>
      </c>
      <c r="J15" s="87"/>
      <c r="K15" s="66" t="s">
        <v>465</v>
      </c>
      <c r="L15" s="73">
        <v>65259</v>
      </c>
      <c r="M15" s="84" t="s">
        <v>478</v>
      </c>
      <c r="N15" s="85">
        <v>233</v>
      </c>
      <c r="O15" s="86"/>
    </row>
    <row r="16" s="45" customFormat="1" ht="57.95" customHeight="1" spans="1:15">
      <c r="A16" s="56" t="s">
        <v>479</v>
      </c>
      <c r="B16" s="65" t="s">
        <v>480</v>
      </c>
      <c r="C16" s="58">
        <f t="shared" si="1"/>
        <v>103</v>
      </c>
      <c r="D16" s="56">
        <f t="shared" si="0"/>
        <v>8</v>
      </c>
      <c r="E16" s="66">
        <v>1</v>
      </c>
      <c r="F16" s="65" t="s">
        <v>432</v>
      </c>
      <c r="G16" s="65" t="s">
        <v>290</v>
      </c>
      <c r="H16" s="65" t="s">
        <v>481</v>
      </c>
      <c r="I16" s="84" t="s">
        <v>419</v>
      </c>
      <c r="J16" s="59"/>
      <c r="K16" s="66" t="s">
        <v>482</v>
      </c>
      <c r="L16" s="65">
        <v>61443</v>
      </c>
      <c r="M16" s="65">
        <v>2</v>
      </c>
      <c r="N16" s="93">
        <v>91</v>
      </c>
      <c r="O16" s="86"/>
    </row>
    <row r="17" s="45" customFormat="1" ht="57.95" customHeight="1" spans="1:15">
      <c r="A17" s="56" t="s">
        <v>483</v>
      </c>
      <c r="B17" s="65" t="s">
        <v>484</v>
      </c>
      <c r="C17" s="58">
        <f t="shared" si="1"/>
        <v>104</v>
      </c>
      <c r="D17" s="56">
        <f t="shared" si="0"/>
        <v>8</v>
      </c>
      <c r="E17" s="66">
        <v>1</v>
      </c>
      <c r="F17" s="65" t="s">
        <v>432</v>
      </c>
      <c r="G17" s="65" t="s">
        <v>290</v>
      </c>
      <c r="H17" s="65" t="s">
        <v>485</v>
      </c>
      <c r="I17" s="81" t="s">
        <v>419</v>
      </c>
      <c r="J17" s="59"/>
      <c r="K17" s="66" t="s">
        <v>486</v>
      </c>
      <c r="L17" s="65">
        <v>61443</v>
      </c>
      <c r="M17" s="65">
        <v>3</v>
      </c>
      <c r="N17" s="93">
        <v>92</v>
      </c>
      <c r="O17" s="86"/>
    </row>
    <row r="18" s="45" customFormat="1" ht="57.95" customHeight="1" spans="1:15">
      <c r="A18" s="56" t="s">
        <v>487</v>
      </c>
      <c r="B18" s="65" t="s">
        <v>488</v>
      </c>
      <c r="C18" s="67">
        <f t="shared" si="1"/>
        <v>105</v>
      </c>
      <c r="D18" s="66">
        <v>16</v>
      </c>
      <c r="E18" s="66">
        <v>2</v>
      </c>
      <c r="F18" s="65" t="s">
        <v>489</v>
      </c>
      <c r="G18" s="65" t="s">
        <v>143</v>
      </c>
      <c r="H18" s="65" t="s">
        <v>490</v>
      </c>
      <c r="I18" s="81" t="s">
        <v>419</v>
      </c>
      <c r="J18" s="59"/>
      <c r="K18" s="66" t="s">
        <v>491</v>
      </c>
      <c r="L18" s="65">
        <v>61444</v>
      </c>
      <c r="M18" s="65" t="s">
        <v>73</v>
      </c>
      <c r="N18" s="93">
        <v>190</v>
      </c>
      <c r="O18" s="86"/>
    </row>
    <row r="19" s="45" customFormat="1" ht="182" spans="1:15">
      <c r="A19" s="56" t="s">
        <v>492</v>
      </c>
      <c r="B19" s="68" t="s">
        <v>493</v>
      </c>
      <c r="C19" s="69">
        <v>107.1</v>
      </c>
      <c r="D19" s="70">
        <v>4</v>
      </c>
      <c r="E19" s="70">
        <v>1</v>
      </c>
      <c r="F19" s="71" t="s">
        <v>494</v>
      </c>
      <c r="G19" s="72"/>
      <c r="H19" s="71" t="s">
        <v>495</v>
      </c>
      <c r="I19" s="84" t="s">
        <v>419</v>
      </c>
      <c r="J19" s="59"/>
      <c r="K19" s="94" t="s">
        <v>491</v>
      </c>
      <c r="L19" s="62">
        <v>61444</v>
      </c>
      <c r="M19" s="56" t="s">
        <v>496</v>
      </c>
      <c r="N19" s="60">
        <v>899</v>
      </c>
      <c r="O19" s="86"/>
    </row>
    <row r="20" s="45" customFormat="1" ht="57.95" customHeight="1" spans="1:15">
      <c r="A20" s="56" t="s">
        <v>497</v>
      </c>
      <c r="B20" s="65" t="s">
        <v>498</v>
      </c>
      <c r="C20" s="67">
        <f>C19+D19*0.1</f>
        <v>107.5</v>
      </c>
      <c r="D20" s="66">
        <v>4</v>
      </c>
      <c r="E20" s="70"/>
      <c r="F20" s="65" t="s">
        <v>494</v>
      </c>
      <c r="G20" s="65"/>
      <c r="H20" s="65" t="s">
        <v>499</v>
      </c>
      <c r="I20" s="84" t="s">
        <v>419</v>
      </c>
      <c r="J20" s="59"/>
      <c r="K20" s="66" t="s">
        <v>500</v>
      </c>
      <c r="L20" s="65">
        <v>64971</v>
      </c>
      <c r="M20" s="65" t="s">
        <v>501</v>
      </c>
      <c r="N20" s="93">
        <v>2881</v>
      </c>
      <c r="O20" s="86"/>
    </row>
    <row r="21" s="45" customFormat="1" ht="57.95" customHeight="1" spans="1:15">
      <c r="A21" s="56" t="s">
        <v>502</v>
      </c>
      <c r="B21" s="65" t="s">
        <v>503</v>
      </c>
      <c r="C21" s="67">
        <f>C19+E19-0.1</f>
        <v>108</v>
      </c>
      <c r="D21" s="66">
        <v>8</v>
      </c>
      <c r="E21" s="66">
        <v>1</v>
      </c>
      <c r="F21" s="65" t="s">
        <v>504</v>
      </c>
      <c r="G21" s="65"/>
      <c r="H21" s="65" t="s">
        <v>505</v>
      </c>
      <c r="I21" s="81" t="s">
        <v>419</v>
      </c>
      <c r="J21" s="59"/>
      <c r="K21" s="66" t="s">
        <v>506</v>
      </c>
      <c r="L21" s="65">
        <v>64971</v>
      </c>
      <c r="M21" s="65">
        <v>2</v>
      </c>
      <c r="N21" s="93">
        <v>2882</v>
      </c>
      <c r="O21" s="86"/>
    </row>
    <row r="22" s="45" customFormat="1" ht="57.95" customHeight="1" spans="1:15">
      <c r="A22" s="56" t="s">
        <v>507</v>
      </c>
      <c r="B22" s="65" t="s">
        <v>508</v>
      </c>
      <c r="C22" s="67">
        <f t="shared" ref="C22:C33" si="2">C21+E21</f>
        <v>109</v>
      </c>
      <c r="D22" s="66">
        <v>32</v>
      </c>
      <c r="E22" s="66">
        <v>4</v>
      </c>
      <c r="F22" s="65" t="s">
        <v>509</v>
      </c>
      <c r="G22" s="65" t="s">
        <v>510</v>
      </c>
      <c r="H22" s="65" t="s">
        <v>511</v>
      </c>
      <c r="I22" s="84" t="s">
        <v>419</v>
      </c>
      <c r="J22" s="95" t="s">
        <v>512</v>
      </c>
      <c r="K22" s="66" t="s">
        <v>513</v>
      </c>
      <c r="L22" s="65">
        <v>65253</v>
      </c>
      <c r="M22" s="65" t="s">
        <v>47</v>
      </c>
      <c r="N22" s="59">
        <v>247</v>
      </c>
      <c r="O22" s="86"/>
    </row>
    <row r="23" s="45" customFormat="1" ht="57.95" customHeight="1" spans="1:15">
      <c r="A23" s="56" t="s">
        <v>514</v>
      </c>
      <c r="B23" s="65" t="s">
        <v>515</v>
      </c>
      <c r="C23" s="67">
        <f t="shared" si="2"/>
        <v>113</v>
      </c>
      <c r="D23" s="66">
        <v>8</v>
      </c>
      <c r="E23" s="66">
        <v>1</v>
      </c>
      <c r="F23" s="65" t="s">
        <v>432</v>
      </c>
      <c r="G23" s="65" t="s">
        <v>166</v>
      </c>
      <c r="H23" s="65" t="s">
        <v>516</v>
      </c>
      <c r="I23" s="81" t="s">
        <v>419</v>
      </c>
      <c r="J23" s="59"/>
      <c r="K23" s="66" t="s">
        <v>517</v>
      </c>
      <c r="L23" s="65">
        <v>65262</v>
      </c>
      <c r="M23" s="65">
        <v>1</v>
      </c>
      <c r="N23" s="93">
        <v>110</v>
      </c>
      <c r="O23" s="86"/>
    </row>
    <row r="24" s="45" customFormat="1" ht="57.95" customHeight="1" spans="1:15">
      <c r="A24" s="56" t="s">
        <v>518</v>
      </c>
      <c r="B24" s="65" t="s">
        <v>519</v>
      </c>
      <c r="C24" s="67">
        <f t="shared" si="2"/>
        <v>114</v>
      </c>
      <c r="D24" s="66">
        <v>8</v>
      </c>
      <c r="E24" s="66">
        <v>1</v>
      </c>
      <c r="F24" s="65" t="s">
        <v>432</v>
      </c>
      <c r="G24" s="65" t="s">
        <v>290</v>
      </c>
      <c r="H24" s="65" t="s">
        <v>520</v>
      </c>
      <c r="I24" s="84" t="s">
        <v>419</v>
      </c>
      <c r="J24" s="59"/>
      <c r="K24" s="66" t="s">
        <v>521</v>
      </c>
      <c r="L24" s="65">
        <v>65263</v>
      </c>
      <c r="M24" s="65">
        <v>3</v>
      </c>
      <c r="N24" s="93">
        <v>98</v>
      </c>
      <c r="O24" s="86"/>
    </row>
    <row r="25" s="45" customFormat="1" ht="57.95" customHeight="1" spans="1:15">
      <c r="A25" s="56" t="s">
        <v>522</v>
      </c>
      <c r="B25" s="65" t="s">
        <v>523</v>
      </c>
      <c r="C25" s="67">
        <f t="shared" si="2"/>
        <v>115</v>
      </c>
      <c r="D25" s="66">
        <v>8</v>
      </c>
      <c r="E25" s="66">
        <v>1</v>
      </c>
      <c r="F25" s="65" t="s">
        <v>524</v>
      </c>
      <c r="G25" s="65" t="s">
        <v>525</v>
      </c>
      <c r="H25" s="65" t="s">
        <v>526</v>
      </c>
      <c r="I25" s="81" t="s">
        <v>419</v>
      </c>
      <c r="J25" s="59"/>
      <c r="K25" s="66" t="s">
        <v>521</v>
      </c>
      <c r="L25" s="65">
        <v>65263</v>
      </c>
      <c r="M25" s="65">
        <v>4</v>
      </c>
      <c r="N25" s="93">
        <v>100</v>
      </c>
      <c r="O25" s="86"/>
    </row>
    <row r="26" s="45" customFormat="1" ht="57.95" customHeight="1" spans="1:15">
      <c r="A26" s="56" t="s">
        <v>527</v>
      </c>
      <c r="B26" s="65" t="s">
        <v>528</v>
      </c>
      <c r="C26" s="67">
        <f t="shared" si="2"/>
        <v>116</v>
      </c>
      <c r="D26" s="66">
        <v>32</v>
      </c>
      <c r="E26" s="66">
        <v>4</v>
      </c>
      <c r="F26" s="65" t="s">
        <v>80</v>
      </c>
      <c r="G26" s="65" t="s">
        <v>510</v>
      </c>
      <c r="H26" s="65" t="s">
        <v>511</v>
      </c>
      <c r="I26" s="84" t="s">
        <v>419</v>
      </c>
      <c r="J26" s="59"/>
      <c r="K26" s="66" t="s">
        <v>529</v>
      </c>
      <c r="L26" s="65">
        <v>65201</v>
      </c>
      <c r="M26" s="96" t="s">
        <v>530</v>
      </c>
      <c r="N26" s="93">
        <v>1033</v>
      </c>
      <c r="O26" s="86"/>
    </row>
    <row r="27" s="45" customFormat="1" ht="57.95" customHeight="1" spans="1:15">
      <c r="A27" s="56" t="s">
        <v>531</v>
      </c>
      <c r="B27" s="65" t="s">
        <v>532</v>
      </c>
      <c r="C27" s="67">
        <f t="shared" si="2"/>
        <v>120</v>
      </c>
      <c r="D27" s="66">
        <v>32</v>
      </c>
      <c r="E27" s="66">
        <v>4</v>
      </c>
      <c r="F27" s="65" t="s">
        <v>80</v>
      </c>
      <c r="G27" s="65" t="s">
        <v>533</v>
      </c>
      <c r="H27" s="65" t="s">
        <v>511</v>
      </c>
      <c r="I27" s="81" t="s">
        <v>419</v>
      </c>
      <c r="J27" s="97" t="s">
        <v>534</v>
      </c>
      <c r="K27" s="66" t="s">
        <v>535</v>
      </c>
      <c r="L27" s="65">
        <v>65244</v>
      </c>
      <c r="M27" s="65" t="s">
        <v>83</v>
      </c>
      <c r="N27" s="59">
        <v>235</v>
      </c>
      <c r="O27" s="86"/>
    </row>
    <row r="28" s="45" customFormat="1" ht="57.95" customHeight="1" spans="1:15">
      <c r="A28" s="56" t="s">
        <v>536</v>
      </c>
      <c r="B28" s="65" t="s">
        <v>537</v>
      </c>
      <c r="C28" s="67">
        <f t="shared" si="2"/>
        <v>124</v>
      </c>
      <c r="D28" s="66">
        <v>32</v>
      </c>
      <c r="E28" s="66">
        <v>4</v>
      </c>
      <c r="F28" s="65" t="s">
        <v>80</v>
      </c>
      <c r="G28" s="65" t="s">
        <v>375</v>
      </c>
      <c r="H28" s="65" t="s">
        <v>538</v>
      </c>
      <c r="I28" s="84" t="s">
        <v>419</v>
      </c>
      <c r="J28" s="98"/>
      <c r="K28" s="66" t="s">
        <v>535</v>
      </c>
      <c r="L28" s="65">
        <v>65244</v>
      </c>
      <c r="M28" s="96" t="s">
        <v>47</v>
      </c>
      <c r="N28" s="59">
        <v>236</v>
      </c>
      <c r="O28" s="86"/>
    </row>
    <row r="29" s="45" customFormat="1" ht="57.95" customHeight="1" spans="1:15">
      <c r="A29" s="56" t="s">
        <v>539</v>
      </c>
      <c r="B29" s="65" t="s">
        <v>540</v>
      </c>
      <c r="C29" s="67">
        <f t="shared" si="2"/>
        <v>128</v>
      </c>
      <c r="D29" s="66">
        <v>8</v>
      </c>
      <c r="E29" s="66">
        <v>1</v>
      </c>
      <c r="F29" s="65" t="s">
        <v>432</v>
      </c>
      <c r="G29" s="65" t="s">
        <v>525</v>
      </c>
      <c r="H29" s="65" t="s">
        <v>541</v>
      </c>
      <c r="I29" s="81" t="s">
        <v>419</v>
      </c>
      <c r="J29" s="59"/>
      <c r="K29" s="66" t="s">
        <v>542</v>
      </c>
      <c r="L29" s="65">
        <v>65269</v>
      </c>
      <c r="M29" s="65">
        <v>1</v>
      </c>
      <c r="N29" s="93">
        <v>108</v>
      </c>
      <c r="O29" s="86"/>
    </row>
    <row r="30" s="45" customFormat="1" ht="57.95" customHeight="1" spans="1:15">
      <c r="A30" s="56" t="s">
        <v>543</v>
      </c>
      <c r="B30" s="65" t="s">
        <v>544</v>
      </c>
      <c r="C30" s="67">
        <f t="shared" si="2"/>
        <v>129</v>
      </c>
      <c r="D30" s="66">
        <v>16</v>
      </c>
      <c r="E30" s="66">
        <v>2</v>
      </c>
      <c r="F30" s="65" t="s">
        <v>489</v>
      </c>
      <c r="G30" s="65" t="s">
        <v>166</v>
      </c>
      <c r="H30" s="65" t="s">
        <v>545</v>
      </c>
      <c r="I30" s="84" t="s">
        <v>419</v>
      </c>
      <c r="J30" s="59"/>
      <c r="K30" s="66" t="s">
        <v>542</v>
      </c>
      <c r="L30" s="65">
        <v>65269</v>
      </c>
      <c r="M30" s="65" t="s">
        <v>73</v>
      </c>
      <c r="N30" s="93">
        <v>171</v>
      </c>
      <c r="O30" s="86"/>
    </row>
    <row r="31" s="45" customFormat="1" ht="57.95" customHeight="1" spans="1:15">
      <c r="A31" s="56" t="s">
        <v>546</v>
      </c>
      <c r="B31" s="65" t="s">
        <v>547</v>
      </c>
      <c r="C31" s="67">
        <f t="shared" si="2"/>
        <v>131</v>
      </c>
      <c r="D31" s="66">
        <v>8</v>
      </c>
      <c r="E31" s="66">
        <v>1</v>
      </c>
      <c r="F31" s="65" t="s">
        <v>432</v>
      </c>
      <c r="G31" s="65" t="s">
        <v>525</v>
      </c>
      <c r="H31" s="65" t="s">
        <v>548</v>
      </c>
      <c r="I31" s="81" t="s">
        <v>419</v>
      </c>
      <c r="J31" s="59"/>
      <c r="K31" s="66" t="s">
        <v>549</v>
      </c>
      <c r="L31" s="65">
        <v>65270</v>
      </c>
      <c r="M31" s="65">
        <v>2</v>
      </c>
      <c r="N31" s="93">
        <v>102</v>
      </c>
      <c r="O31" s="86"/>
    </row>
    <row r="32" s="45" customFormat="1" ht="57.95" customHeight="1" spans="1:15">
      <c r="A32" s="56" t="s">
        <v>550</v>
      </c>
      <c r="B32" s="65" t="s">
        <v>551</v>
      </c>
      <c r="C32" s="67">
        <f t="shared" si="2"/>
        <v>132</v>
      </c>
      <c r="D32" s="66">
        <v>8</v>
      </c>
      <c r="E32" s="66">
        <v>1</v>
      </c>
      <c r="F32" s="65" t="s">
        <v>432</v>
      </c>
      <c r="G32" s="65" t="s">
        <v>166</v>
      </c>
      <c r="H32" s="65" t="s">
        <v>552</v>
      </c>
      <c r="I32" s="84" t="s">
        <v>419</v>
      </c>
      <c r="J32" s="59"/>
      <c r="K32" s="66" t="s">
        <v>549</v>
      </c>
      <c r="L32" s="65">
        <v>65270</v>
      </c>
      <c r="M32" s="65">
        <v>3</v>
      </c>
      <c r="N32" s="93">
        <v>105</v>
      </c>
      <c r="O32" s="86"/>
    </row>
    <row r="33" s="45" customFormat="1" ht="57.95" customHeight="1" spans="1:15">
      <c r="A33" s="56" t="s">
        <v>553</v>
      </c>
      <c r="B33" s="65" t="s">
        <v>554</v>
      </c>
      <c r="C33" s="67">
        <f t="shared" si="2"/>
        <v>133</v>
      </c>
      <c r="D33" s="66">
        <v>8</v>
      </c>
      <c r="E33" s="66">
        <v>1</v>
      </c>
      <c r="F33" s="65" t="s">
        <v>432</v>
      </c>
      <c r="G33" s="65" t="s">
        <v>290</v>
      </c>
      <c r="H33" s="65" t="s">
        <v>555</v>
      </c>
      <c r="I33" s="81" t="s">
        <v>419</v>
      </c>
      <c r="J33" s="59"/>
      <c r="K33" s="66" t="s">
        <v>491</v>
      </c>
      <c r="L33" s="65">
        <v>61444</v>
      </c>
      <c r="M33" s="65">
        <v>3</v>
      </c>
      <c r="N33" s="93">
        <v>513</v>
      </c>
      <c r="O33" s="86"/>
    </row>
    <row r="34" s="45" customFormat="1" ht="57.95" customHeight="1" spans="1:15">
      <c r="A34" s="56" t="s">
        <v>556</v>
      </c>
      <c r="B34" s="65" t="s">
        <v>557</v>
      </c>
      <c r="C34" s="69">
        <f>C33+E33+0.1</f>
        <v>134.1</v>
      </c>
      <c r="D34" s="66">
        <v>4</v>
      </c>
      <c r="E34" s="66">
        <v>1</v>
      </c>
      <c r="F34" s="65" t="s">
        <v>558</v>
      </c>
      <c r="G34" s="65" t="s">
        <v>290</v>
      </c>
      <c r="H34" s="71" t="s">
        <v>559</v>
      </c>
      <c r="I34" s="84" t="s">
        <v>419</v>
      </c>
      <c r="J34" s="59"/>
      <c r="K34" s="66" t="s">
        <v>491</v>
      </c>
      <c r="L34" s="65">
        <v>61444</v>
      </c>
      <c r="M34" s="65" t="s">
        <v>560</v>
      </c>
      <c r="N34" s="93">
        <v>4154</v>
      </c>
      <c r="O34" s="86"/>
    </row>
    <row r="35" s="45" customFormat="1" ht="57.95" customHeight="1" spans="1:15">
      <c r="A35" s="56" t="s">
        <v>561</v>
      </c>
      <c r="B35" s="65" t="s">
        <v>562</v>
      </c>
      <c r="C35" s="69">
        <f>C34+D34*0.1</f>
        <v>134.5</v>
      </c>
      <c r="D35" s="66">
        <v>2</v>
      </c>
      <c r="E35" s="66"/>
      <c r="F35" s="65" t="s">
        <v>563</v>
      </c>
      <c r="G35" s="65"/>
      <c r="H35" s="65" t="s">
        <v>564</v>
      </c>
      <c r="I35" s="84" t="s">
        <v>419</v>
      </c>
      <c r="J35" s="59"/>
      <c r="K35" s="66" t="s">
        <v>486</v>
      </c>
      <c r="L35" s="96" t="s">
        <v>565</v>
      </c>
      <c r="M35" s="65" t="s">
        <v>566</v>
      </c>
      <c r="N35" s="93">
        <v>5399</v>
      </c>
      <c r="O35" s="86"/>
    </row>
    <row r="36" s="45" customFormat="1" ht="57.95" customHeight="1" spans="1:15">
      <c r="A36" s="56" t="s">
        <v>567</v>
      </c>
      <c r="B36" s="73" t="s">
        <v>568</v>
      </c>
      <c r="C36" s="69">
        <f>C35+D35*0.1</f>
        <v>134.7</v>
      </c>
      <c r="D36" s="74">
        <v>2</v>
      </c>
      <c r="E36" s="66"/>
      <c r="F36" s="73" t="s">
        <v>563</v>
      </c>
      <c r="G36" s="73"/>
      <c r="H36" s="73" t="s">
        <v>569</v>
      </c>
      <c r="I36" s="81" t="s">
        <v>419</v>
      </c>
      <c r="J36" s="59"/>
      <c r="K36" s="74" t="s">
        <v>570</v>
      </c>
      <c r="L36" s="73">
        <v>65279</v>
      </c>
      <c r="M36" s="73" t="s">
        <v>571</v>
      </c>
      <c r="N36" s="59">
        <v>97</v>
      </c>
      <c r="O36" s="86"/>
    </row>
    <row r="37" s="45" customFormat="1" ht="57.95" customHeight="1" spans="1:15">
      <c r="A37" s="56" t="s">
        <v>572</v>
      </c>
      <c r="B37" s="65" t="s">
        <v>573</v>
      </c>
      <c r="C37" s="69">
        <f>C34+E34-0.1</f>
        <v>135</v>
      </c>
      <c r="D37" s="66">
        <v>8</v>
      </c>
      <c r="E37" s="66">
        <v>1</v>
      </c>
      <c r="F37" s="65" t="s">
        <v>432</v>
      </c>
      <c r="G37" s="65" t="s">
        <v>290</v>
      </c>
      <c r="H37" s="65" t="s">
        <v>574</v>
      </c>
      <c r="I37" s="81" t="s">
        <v>419</v>
      </c>
      <c r="J37" s="59"/>
      <c r="K37" s="66" t="s">
        <v>491</v>
      </c>
      <c r="L37" s="65">
        <v>61444</v>
      </c>
      <c r="M37" s="65">
        <v>2</v>
      </c>
      <c r="N37" s="93">
        <v>512</v>
      </c>
      <c r="O37" s="86"/>
    </row>
    <row r="38" s="45" customFormat="1" ht="57.95" customHeight="1" spans="1:15">
      <c r="A38" s="56" t="s">
        <v>575</v>
      </c>
      <c r="B38" s="65" t="s">
        <v>576</v>
      </c>
      <c r="C38" s="69">
        <f t="shared" ref="C38:C48" si="3">C37+E37</f>
        <v>136</v>
      </c>
      <c r="D38" s="66">
        <v>32</v>
      </c>
      <c r="E38" s="66">
        <v>4</v>
      </c>
      <c r="F38" s="65" t="s">
        <v>577</v>
      </c>
      <c r="G38" s="65" t="s">
        <v>143</v>
      </c>
      <c r="H38" s="65" t="s">
        <v>578</v>
      </c>
      <c r="I38" s="84" t="s">
        <v>419</v>
      </c>
      <c r="J38" s="95" t="s">
        <v>512</v>
      </c>
      <c r="K38" s="66" t="s">
        <v>513</v>
      </c>
      <c r="L38" s="65">
        <v>65253</v>
      </c>
      <c r="M38" s="65" t="s">
        <v>83</v>
      </c>
      <c r="N38" s="59">
        <v>249</v>
      </c>
      <c r="O38" s="86"/>
    </row>
    <row r="39" s="45" customFormat="1" ht="57.95" customHeight="1" spans="1:15">
      <c r="A39" s="56" t="s">
        <v>579</v>
      </c>
      <c r="B39" s="65" t="s">
        <v>580</v>
      </c>
      <c r="C39" s="69">
        <f t="shared" si="3"/>
        <v>140</v>
      </c>
      <c r="D39" s="66">
        <v>16</v>
      </c>
      <c r="E39" s="66">
        <v>2</v>
      </c>
      <c r="F39" s="65" t="s">
        <v>581</v>
      </c>
      <c r="G39" s="65" t="s">
        <v>582</v>
      </c>
      <c r="H39" s="65" t="s">
        <v>583</v>
      </c>
      <c r="I39" s="81" t="s">
        <v>419</v>
      </c>
      <c r="J39" s="95" t="s">
        <v>584</v>
      </c>
      <c r="K39" s="66" t="s">
        <v>585</v>
      </c>
      <c r="L39" s="65">
        <v>64952</v>
      </c>
      <c r="M39" s="99" t="s">
        <v>53</v>
      </c>
      <c r="N39" s="59">
        <v>3301</v>
      </c>
      <c r="O39" s="86"/>
    </row>
    <row r="40" s="45" customFormat="1" ht="57.95" customHeight="1" spans="1:15">
      <c r="A40" s="56" t="s">
        <v>586</v>
      </c>
      <c r="B40" s="65" t="s">
        <v>587</v>
      </c>
      <c r="C40" s="69">
        <f t="shared" si="3"/>
        <v>142</v>
      </c>
      <c r="D40" s="66">
        <v>16</v>
      </c>
      <c r="E40" s="66">
        <v>2</v>
      </c>
      <c r="F40" s="65" t="s">
        <v>116</v>
      </c>
      <c r="G40" s="65" t="s">
        <v>588</v>
      </c>
      <c r="H40" s="65" t="s">
        <v>589</v>
      </c>
      <c r="I40" s="84" t="s">
        <v>419</v>
      </c>
      <c r="J40" s="59"/>
      <c r="K40" s="66" t="s">
        <v>590</v>
      </c>
      <c r="L40" s="65">
        <v>65243</v>
      </c>
      <c r="M40" s="96" t="s">
        <v>591</v>
      </c>
      <c r="N40" s="93">
        <v>157</v>
      </c>
      <c r="O40" s="86"/>
    </row>
    <row r="41" s="45" customFormat="1" ht="57.95" customHeight="1" spans="1:15">
      <c r="A41" s="56" t="s">
        <v>592</v>
      </c>
      <c r="B41" s="65" t="s">
        <v>593</v>
      </c>
      <c r="C41" s="69">
        <f t="shared" si="3"/>
        <v>144</v>
      </c>
      <c r="D41" s="66">
        <v>8</v>
      </c>
      <c r="E41" s="66">
        <v>1</v>
      </c>
      <c r="F41" s="65" t="s">
        <v>432</v>
      </c>
      <c r="G41" s="65" t="s">
        <v>290</v>
      </c>
      <c r="H41" s="65" t="s">
        <v>594</v>
      </c>
      <c r="I41" s="81" t="s">
        <v>419</v>
      </c>
      <c r="J41" s="59"/>
      <c r="K41" s="66" t="s">
        <v>595</v>
      </c>
      <c r="L41" s="65">
        <v>65110</v>
      </c>
      <c r="M41" s="65">
        <v>1</v>
      </c>
      <c r="N41" s="93">
        <v>1761</v>
      </c>
      <c r="O41" s="86"/>
    </row>
    <row r="42" s="45" customFormat="1" ht="57.95" customHeight="1" spans="1:15">
      <c r="A42" s="56" t="s">
        <v>596</v>
      </c>
      <c r="B42" s="65" t="s">
        <v>597</v>
      </c>
      <c r="C42" s="69">
        <f t="shared" si="3"/>
        <v>145</v>
      </c>
      <c r="D42" s="66">
        <v>8</v>
      </c>
      <c r="E42" s="66">
        <v>1</v>
      </c>
      <c r="F42" s="65" t="s">
        <v>432</v>
      </c>
      <c r="G42" s="65" t="s">
        <v>598</v>
      </c>
      <c r="H42" s="65" t="s">
        <v>599</v>
      </c>
      <c r="I42" s="84" t="s">
        <v>419</v>
      </c>
      <c r="J42" s="59"/>
      <c r="K42" s="66" t="s">
        <v>595</v>
      </c>
      <c r="L42" s="65">
        <v>65110</v>
      </c>
      <c r="M42" s="96" t="s">
        <v>600</v>
      </c>
      <c r="N42" s="93">
        <v>3031</v>
      </c>
      <c r="O42" s="86"/>
    </row>
    <row r="43" s="45" customFormat="1" ht="57.95" customHeight="1" spans="1:15">
      <c r="A43" s="56" t="s">
        <v>601</v>
      </c>
      <c r="B43" s="65" t="s">
        <v>602</v>
      </c>
      <c r="C43" s="69">
        <f t="shared" si="3"/>
        <v>146</v>
      </c>
      <c r="D43" s="66">
        <v>16</v>
      </c>
      <c r="E43" s="66">
        <v>2</v>
      </c>
      <c r="F43" s="65" t="s">
        <v>116</v>
      </c>
      <c r="G43" s="65" t="s">
        <v>603</v>
      </c>
      <c r="H43" s="65" t="s">
        <v>604</v>
      </c>
      <c r="I43" s="81" t="s">
        <v>419</v>
      </c>
      <c r="J43" s="59"/>
      <c r="K43" s="100" t="s">
        <v>605</v>
      </c>
      <c r="L43" s="65">
        <v>61455</v>
      </c>
      <c r="M43" s="96" t="s">
        <v>606</v>
      </c>
      <c r="N43" s="93">
        <v>3226</v>
      </c>
      <c r="O43" s="86"/>
    </row>
    <row r="44" s="45" customFormat="1" ht="57.95" customHeight="1" spans="1:15">
      <c r="A44" s="56" t="s">
        <v>607</v>
      </c>
      <c r="B44" s="65" t="s">
        <v>608</v>
      </c>
      <c r="C44" s="69">
        <f t="shared" si="3"/>
        <v>148</v>
      </c>
      <c r="D44" s="66">
        <v>16</v>
      </c>
      <c r="E44" s="66">
        <v>2</v>
      </c>
      <c r="F44" s="65" t="s">
        <v>581</v>
      </c>
      <c r="G44" s="65" t="s">
        <v>166</v>
      </c>
      <c r="H44" s="65" t="s">
        <v>609</v>
      </c>
      <c r="I44" s="84" t="s">
        <v>419</v>
      </c>
      <c r="J44" s="59"/>
      <c r="K44" s="66" t="s">
        <v>610</v>
      </c>
      <c r="L44" s="65">
        <v>64830</v>
      </c>
      <c r="M44" s="96" t="s">
        <v>606</v>
      </c>
      <c r="N44" s="93">
        <v>4360</v>
      </c>
      <c r="O44" s="86"/>
    </row>
    <row r="45" s="45" customFormat="1" ht="57.95" customHeight="1" spans="1:15">
      <c r="A45" s="56" t="s">
        <v>611</v>
      </c>
      <c r="B45" s="65" t="s">
        <v>612</v>
      </c>
      <c r="C45" s="69">
        <f t="shared" si="3"/>
        <v>150</v>
      </c>
      <c r="D45" s="66">
        <v>16</v>
      </c>
      <c r="E45" s="66">
        <v>2</v>
      </c>
      <c r="F45" s="65" t="s">
        <v>581</v>
      </c>
      <c r="G45" s="65" t="s">
        <v>166</v>
      </c>
      <c r="H45" s="65" t="s">
        <v>609</v>
      </c>
      <c r="I45" s="81" t="s">
        <v>419</v>
      </c>
      <c r="J45" s="59"/>
      <c r="K45" s="66" t="s">
        <v>610</v>
      </c>
      <c r="L45" s="65">
        <v>64830</v>
      </c>
      <c r="M45" s="96" t="s">
        <v>613</v>
      </c>
      <c r="N45" s="93">
        <v>4363</v>
      </c>
      <c r="O45" s="86"/>
    </row>
    <row r="46" s="45" customFormat="1" ht="57.95" customHeight="1" spans="1:15">
      <c r="A46" s="56" t="s">
        <v>614</v>
      </c>
      <c r="B46" s="65" t="s">
        <v>615</v>
      </c>
      <c r="C46" s="69">
        <f t="shared" si="3"/>
        <v>152</v>
      </c>
      <c r="D46" s="66">
        <v>8</v>
      </c>
      <c r="E46" s="66">
        <v>1</v>
      </c>
      <c r="F46" s="65" t="s">
        <v>616</v>
      </c>
      <c r="G46" s="65" t="s">
        <v>290</v>
      </c>
      <c r="H46" s="65" t="s">
        <v>617</v>
      </c>
      <c r="I46" s="84" t="s">
        <v>419</v>
      </c>
      <c r="J46" s="59"/>
      <c r="K46" s="66" t="s">
        <v>595</v>
      </c>
      <c r="L46" s="96" t="s">
        <v>618</v>
      </c>
      <c r="M46" s="96" t="s">
        <v>619</v>
      </c>
      <c r="N46" s="93">
        <v>3363</v>
      </c>
      <c r="O46" s="86"/>
    </row>
    <row r="47" s="45" customFormat="1" ht="57.95" customHeight="1" spans="1:15">
      <c r="A47" s="56" t="s">
        <v>620</v>
      </c>
      <c r="B47" s="75" t="s">
        <v>621</v>
      </c>
      <c r="C47" s="69">
        <f t="shared" si="3"/>
        <v>153</v>
      </c>
      <c r="D47" s="66">
        <v>16</v>
      </c>
      <c r="E47" s="66">
        <v>2</v>
      </c>
      <c r="F47" s="65" t="s">
        <v>581</v>
      </c>
      <c r="G47" s="65" t="s">
        <v>622</v>
      </c>
      <c r="H47" s="65" t="s">
        <v>623</v>
      </c>
      <c r="I47" s="81" t="s">
        <v>419</v>
      </c>
      <c r="J47" s="59"/>
      <c r="K47" s="66" t="s">
        <v>624</v>
      </c>
      <c r="L47" s="96" t="s">
        <v>625</v>
      </c>
      <c r="M47" s="96" t="s">
        <v>606</v>
      </c>
      <c r="N47" s="93">
        <v>2659</v>
      </c>
      <c r="O47" s="86"/>
    </row>
    <row r="48" s="45" customFormat="1" ht="57.95" customHeight="1" spans="1:15">
      <c r="A48" s="56" t="s">
        <v>626</v>
      </c>
      <c r="B48" s="75" t="s">
        <v>627</v>
      </c>
      <c r="C48" s="69">
        <f t="shared" si="3"/>
        <v>155</v>
      </c>
      <c r="D48" s="66">
        <v>16</v>
      </c>
      <c r="E48" s="66">
        <v>2</v>
      </c>
      <c r="F48" s="65" t="s">
        <v>581</v>
      </c>
      <c r="G48" s="65" t="s">
        <v>622</v>
      </c>
      <c r="H48" s="65" t="s">
        <v>623</v>
      </c>
      <c r="I48" s="84" t="s">
        <v>419</v>
      </c>
      <c r="J48" s="59"/>
      <c r="K48" s="66" t="s">
        <v>624</v>
      </c>
      <c r="L48" s="96" t="s">
        <v>625</v>
      </c>
      <c r="M48" s="96" t="s">
        <v>591</v>
      </c>
      <c r="N48" s="93">
        <v>132</v>
      </c>
      <c r="O48" s="86"/>
    </row>
    <row r="49" s="45" customFormat="1" ht="57.95" customHeight="1" spans="1:15">
      <c r="A49" s="56" t="s">
        <v>628</v>
      </c>
      <c r="B49" s="65" t="s">
        <v>629</v>
      </c>
      <c r="C49" s="69">
        <f>C48+E48+0.1</f>
        <v>157.1</v>
      </c>
      <c r="D49" s="66">
        <v>3</v>
      </c>
      <c r="E49" s="66">
        <v>1</v>
      </c>
      <c r="F49" s="65" t="s">
        <v>558</v>
      </c>
      <c r="G49" s="65"/>
      <c r="H49" s="65" t="s">
        <v>630</v>
      </c>
      <c r="I49" s="81" t="s">
        <v>419</v>
      </c>
      <c r="J49" s="59"/>
      <c r="K49" s="66" t="s">
        <v>631</v>
      </c>
      <c r="L49" s="65">
        <v>64892</v>
      </c>
      <c r="M49" s="65" t="s">
        <v>632</v>
      </c>
      <c r="N49" s="93">
        <v>3698</v>
      </c>
      <c r="O49" s="86"/>
    </row>
    <row r="50" s="45" customFormat="1" ht="57.95" customHeight="1" spans="1:15">
      <c r="A50" s="56" t="s">
        <v>633</v>
      </c>
      <c r="B50" s="65" t="s">
        <v>634</v>
      </c>
      <c r="C50" s="69">
        <f>C49+D49*0.1</f>
        <v>157.4</v>
      </c>
      <c r="D50" s="66">
        <v>3</v>
      </c>
      <c r="E50" s="66"/>
      <c r="F50" s="65" t="s">
        <v>558</v>
      </c>
      <c r="G50" s="65"/>
      <c r="H50" s="65" t="s">
        <v>635</v>
      </c>
      <c r="I50" s="84" t="s">
        <v>419</v>
      </c>
      <c r="J50" s="59"/>
      <c r="K50" s="66" t="s">
        <v>631</v>
      </c>
      <c r="L50" s="65">
        <v>64892</v>
      </c>
      <c r="M50" s="65" t="s">
        <v>636</v>
      </c>
      <c r="N50" s="93">
        <v>3697</v>
      </c>
      <c r="O50" s="86"/>
    </row>
    <row r="51" s="45" customFormat="1" ht="57.95" customHeight="1" spans="1:15">
      <c r="A51" s="56" t="s">
        <v>637</v>
      </c>
      <c r="B51" s="65" t="s">
        <v>638</v>
      </c>
      <c r="C51" s="69">
        <f>C50+D50*0.1</f>
        <v>157.7</v>
      </c>
      <c r="D51" s="66">
        <v>2</v>
      </c>
      <c r="E51" s="66"/>
      <c r="F51" s="65" t="s">
        <v>563</v>
      </c>
      <c r="G51" s="65"/>
      <c r="H51" s="65" t="s">
        <v>639</v>
      </c>
      <c r="I51" s="81" t="s">
        <v>419</v>
      </c>
      <c r="J51" s="59"/>
      <c r="K51" s="66" t="s">
        <v>631</v>
      </c>
      <c r="L51" s="65">
        <v>64892</v>
      </c>
      <c r="M51" s="65" t="s">
        <v>640</v>
      </c>
      <c r="N51" s="93">
        <v>3703</v>
      </c>
      <c r="O51" s="86"/>
    </row>
    <row r="52" s="45" customFormat="1" ht="57.95" customHeight="1" spans="1:15">
      <c r="A52" s="56" t="s">
        <v>641</v>
      </c>
      <c r="B52" s="65" t="s">
        <v>642</v>
      </c>
      <c r="C52" s="69">
        <f>C48+E48+E49</f>
        <v>158</v>
      </c>
      <c r="D52" s="66">
        <v>32</v>
      </c>
      <c r="E52" s="66">
        <v>4</v>
      </c>
      <c r="F52" s="65" t="s">
        <v>80</v>
      </c>
      <c r="G52" s="65" t="s">
        <v>375</v>
      </c>
      <c r="H52" s="65" t="s">
        <v>643</v>
      </c>
      <c r="I52" s="81" t="s">
        <v>419</v>
      </c>
      <c r="J52" s="95" t="s">
        <v>644</v>
      </c>
      <c r="K52" s="66" t="s">
        <v>645</v>
      </c>
      <c r="L52" s="65">
        <v>65257</v>
      </c>
      <c r="M52" s="65" t="s">
        <v>47</v>
      </c>
      <c r="N52" s="59">
        <v>182</v>
      </c>
      <c r="O52" s="86"/>
    </row>
    <row r="53" s="45" customFormat="1" ht="57.95" customHeight="1" spans="1:15">
      <c r="A53" s="56" t="s">
        <v>646</v>
      </c>
      <c r="B53" s="65" t="s">
        <v>647</v>
      </c>
      <c r="C53" s="69">
        <f t="shared" ref="C53:C58" si="4">C52+E52</f>
        <v>162</v>
      </c>
      <c r="D53" s="66">
        <v>32</v>
      </c>
      <c r="E53" s="66">
        <v>4</v>
      </c>
      <c r="F53" s="65" t="s">
        <v>648</v>
      </c>
      <c r="G53" s="65" t="s">
        <v>375</v>
      </c>
      <c r="H53" s="65" t="s">
        <v>649</v>
      </c>
      <c r="I53" s="84" t="s">
        <v>419</v>
      </c>
      <c r="J53" s="59"/>
      <c r="K53" s="66" t="s">
        <v>645</v>
      </c>
      <c r="L53" s="65">
        <v>65257</v>
      </c>
      <c r="M53" s="65" t="s">
        <v>83</v>
      </c>
      <c r="N53" s="93">
        <v>250</v>
      </c>
      <c r="O53" s="86"/>
    </row>
    <row r="54" s="45" customFormat="1" ht="57.95" customHeight="1" spans="1:15">
      <c r="A54" s="56" t="s">
        <v>650</v>
      </c>
      <c r="B54" s="65" t="s">
        <v>651</v>
      </c>
      <c r="C54" s="69">
        <f t="shared" si="4"/>
        <v>166</v>
      </c>
      <c r="D54" s="66">
        <v>16</v>
      </c>
      <c r="E54" s="66">
        <v>2</v>
      </c>
      <c r="F54" s="65" t="s">
        <v>489</v>
      </c>
      <c r="G54" s="65" t="s">
        <v>652</v>
      </c>
      <c r="H54" s="65" t="s">
        <v>653</v>
      </c>
      <c r="I54" s="81" t="s">
        <v>419</v>
      </c>
      <c r="J54" s="59"/>
      <c r="K54" s="66" t="s">
        <v>654</v>
      </c>
      <c r="L54" s="65">
        <v>65266</v>
      </c>
      <c r="M54" s="65" t="s">
        <v>53</v>
      </c>
      <c r="N54" s="93">
        <v>183</v>
      </c>
      <c r="O54" s="86"/>
    </row>
    <row r="55" s="45" customFormat="1" ht="57.95" customHeight="1" spans="1:15">
      <c r="A55" s="56" t="s">
        <v>655</v>
      </c>
      <c r="B55" s="65" t="s">
        <v>656</v>
      </c>
      <c r="C55" s="69">
        <f t="shared" si="4"/>
        <v>168</v>
      </c>
      <c r="D55" s="66">
        <v>16</v>
      </c>
      <c r="E55" s="66">
        <v>2</v>
      </c>
      <c r="F55" s="65" t="s">
        <v>489</v>
      </c>
      <c r="G55" s="65" t="s">
        <v>166</v>
      </c>
      <c r="H55" s="65" t="s">
        <v>657</v>
      </c>
      <c r="I55" s="84" t="s">
        <v>419</v>
      </c>
      <c r="J55" s="59"/>
      <c r="K55" s="66" t="s">
        <v>517</v>
      </c>
      <c r="L55" s="65">
        <v>65262</v>
      </c>
      <c r="M55" s="65" t="s">
        <v>122</v>
      </c>
      <c r="N55" s="93">
        <v>175</v>
      </c>
      <c r="O55" s="86"/>
    </row>
    <row r="56" s="45" customFormat="1" ht="57.95" customHeight="1" spans="1:15">
      <c r="A56" s="56" t="s">
        <v>658</v>
      </c>
      <c r="B56" s="65" t="s">
        <v>659</v>
      </c>
      <c r="C56" s="69">
        <f t="shared" si="4"/>
        <v>170</v>
      </c>
      <c r="D56" s="66">
        <v>8</v>
      </c>
      <c r="E56" s="66">
        <v>1</v>
      </c>
      <c r="F56" s="65" t="s">
        <v>432</v>
      </c>
      <c r="G56" s="65" t="s">
        <v>166</v>
      </c>
      <c r="H56" s="65" t="s">
        <v>660</v>
      </c>
      <c r="I56" s="81" t="s">
        <v>419</v>
      </c>
      <c r="J56" s="59"/>
      <c r="K56" s="66" t="s">
        <v>517</v>
      </c>
      <c r="L56" s="65">
        <v>65262</v>
      </c>
      <c r="M56" s="65">
        <v>7</v>
      </c>
      <c r="N56" s="93">
        <v>52</v>
      </c>
      <c r="O56" s="86"/>
    </row>
    <row r="57" s="45" customFormat="1" ht="57.95" customHeight="1" spans="1:15">
      <c r="A57" s="56" t="s">
        <v>661</v>
      </c>
      <c r="B57" s="65" t="s">
        <v>662</v>
      </c>
      <c r="C57" s="69">
        <f t="shared" si="4"/>
        <v>171</v>
      </c>
      <c r="D57" s="66">
        <v>16</v>
      </c>
      <c r="E57" s="66">
        <v>2</v>
      </c>
      <c r="F57" s="65" t="s">
        <v>489</v>
      </c>
      <c r="G57" s="65" t="s">
        <v>50</v>
      </c>
      <c r="H57" s="65" t="s">
        <v>663</v>
      </c>
      <c r="I57" s="84" t="s">
        <v>419</v>
      </c>
      <c r="J57" s="59"/>
      <c r="K57" s="66" t="s">
        <v>664</v>
      </c>
      <c r="L57" s="65">
        <v>65271</v>
      </c>
      <c r="M57" s="65" t="s">
        <v>124</v>
      </c>
      <c r="N57" s="95">
        <v>168</v>
      </c>
      <c r="O57" s="86"/>
    </row>
    <row r="58" s="45" customFormat="1" ht="57.95" customHeight="1" spans="1:15">
      <c r="A58" s="56" t="s">
        <v>665</v>
      </c>
      <c r="B58" s="73" t="s">
        <v>666</v>
      </c>
      <c r="C58" s="69">
        <f t="shared" si="4"/>
        <v>173</v>
      </c>
      <c r="D58" s="74">
        <v>8</v>
      </c>
      <c r="E58" s="74">
        <v>1</v>
      </c>
      <c r="F58" s="65" t="s">
        <v>432</v>
      </c>
      <c r="G58" s="73" t="s">
        <v>290</v>
      </c>
      <c r="H58" s="73" t="s">
        <v>667</v>
      </c>
      <c r="I58" s="84" t="s">
        <v>419</v>
      </c>
      <c r="J58" s="59"/>
      <c r="K58" s="74" t="s">
        <v>668</v>
      </c>
      <c r="L58" s="83">
        <v>64914</v>
      </c>
      <c r="M58" s="73">
        <v>8</v>
      </c>
      <c r="N58" s="93">
        <v>3644</v>
      </c>
      <c r="O58" s="86"/>
    </row>
    <row r="59" s="45" customFormat="1" ht="57.95" customHeight="1" spans="1:15">
      <c r="A59" s="56" t="s">
        <v>669</v>
      </c>
      <c r="B59" s="73" t="s">
        <v>670</v>
      </c>
      <c r="C59" s="69">
        <f>C58+E58+0.1</f>
        <v>174.1</v>
      </c>
      <c r="D59" s="74">
        <v>4</v>
      </c>
      <c r="E59" s="74">
        <v>1</v>
      </c>
      <c r="F59" s="73" t="s">
        <v>671</v>
      </c>
      <c r="G59" s="73"/>
      <c r="H59" s="73" t="s">
        <v>672</v>
      </c>
      <c r="I59" s="81" t="s">
        <v>419</v>
      </c>
      <c r="J59" s="59"/>
      <c r="K59" s="74" t="s">
        <v>668</v>
      </c>
      <c r="L59" s="83">
        <v>64914</v>
      </c>
      <c r="M59" s="73" t="s">
        <v>496</v>
      </c>
      <c r="N59" s="93">
        <v>3543</v>
      </c>
      <c r="O59" s="86"/>
    </row>
    <row r="60" s="45" customFormat="1" ht="57.95" customHeight="1" spans="1:15">
      <c r="A60" s="56" t="s">
        <v>673</v>
      </c>
      <c r="B60" s="73" t="s">
        <v>674</v>
      </c>
      <c r="C60" s="69">
        <f>C59+D59*0.1</f>
        <v>174.5</v>
      </c>
      <c r="D60" s="74">
        <v>4</v>
      </c>
      <c r="E60" s="74"/>
      <c r="F60" s="73" t="s">
        <v>671</v>
      </c>
      <c r="G60" s="73"/>
      <c r="H60" s="73" t="s">
        <v>675</v>
      </c>
      <c r="I60" s="84" t="s">
        <v>419</v>
      </c>
      <c r="J60" s="59"/>
      <c r="K60" s="74" t="s">
        <v>491</v>
      </c>
      <c r="L60" s="73">
        <v>61444</v>
      </c>
      <c r="M60" s="73" t="s">
        <v>676</v>
      </c>
      <c r="N60" s="93">
        <v>1675</v>
      </c>
      <c r="O60" s="86"/>
    </row>
    <row r="61" s="45" customFormat="1" ht="57.95" customHeight="1" spans="1:15">
      <c r="A61" s="56" t="s">
        <v>677</v>
      </c>
      <c r="B61" s="73" t="s">
        <v>678</v>
      </c>
      <c r="C61" s="69">
        <f>C58+E58+E59</f>
        <v>175</v>
      </c>
      <c r="D61" s="74">
        <v>16</v>
      </c>
      <c r="E61" s="74">
        <v>2</v>
      </c>
      <c r="F61" s="76" t="s">
        <v>489</v>
      </c>
      <c r="G61" s="73" t="s">
        <v>679</v>
      </c>
      <c r="H61" s="73" t="s">
        <v>680</v>
      </c>
      <c r="I61" s="81" t="s">
        <v>419</v>
      </c>
      <c r="J61" s="59"/>
      <c r="K61" s="74" t="s">
        <v>681</v>
      </c>
      <c r="L61" s="73">
        <v>64765</v>
      </c>
      <c r="M61" s="73" t="s">
        <v>124</v>
      </c>
      <c r="N61" s="93">
        <v>5313</v>
      </c>
      <c r="O61" s="86"/>
    </row>
    <row r="62" s="45" customFormat="1" ht="57.95" customHeight="1" spans="1:15">
      <c r="A62" s="56" t="s">
        <v>682</v>
      </c>
      <c r="B62" s="73" t="s">
        <v>683</v>
      </c>
      <c r="C62" s="69">
        <f t="shared" ref="C62:C75" si="5">C61+E61</f>
        <v>177</v>
      </c>
      <c r="D62" s="74">
        <v>8</v>
      </c>
      <c r="E62" s="74">
        <v>1</v>
      </c>
      <c r="F62" s="73" t="s">
        <v>432</v>
      </c>
      <c r="G62" s="73" t="s">
        <v>166</v>
      </c>
      <c r="H62" s="73" t="s">
        <v>684</v>
      </c>
      <c r="I62" s="84" t="s">
        <v>419</v>
      </c>
      <c r="J62" s="95" t="s">
        <v>685</v>
      </c>
      <c r="K62" s="74" t="s">
        <v>686</v>
      </c>
      <c r="L62" s="83">
        <v>65164</v>
      </c>
      <c r="M62" s="73">
        <v>1</v>
      </c>
      <c r="N62" s="101">
        <v>441</v>
      </c>
      <c r="O62" s="86"/>
    </row>
    <row r="63" s="45" customFormat="1" ht="57.95" customHeight="1" spans="1:15">
      <c r="A63" s="56" t="s">
        <v>687</v>
      </c>
      <c r="B63" s="73" t="s">
        <v>688</v>
      </c>
      <c r="C63" s="69">
        <f t="shared" si="5"/>
        <v>178</v>
      </c>
      <c r="D63" s="74">
        <v>8</v>
      </c>
      <c r="E63" s="74">
        <v>1</v>
      </c>
      <c r="F63" s="73" t="s">
        <v>432</v>
      </c>
      <c r="G63" s="73" t="s">
        <v>166</v>
      </c>
      <c r="H63" s="73" t="s">
        <v>689</v>
      </c>
      <c r="I63" s="81" t="s">
        <v>419</v>
      </c>
      <c r="J63" s="95" t="s">
        <v>685</v>
      </c>
      <c r="K63" s="74" t="s">
        <v>686</v>
      </c>
      <c r="L63" s="83">
        <v>65164</v>
      </c>
      <c r="M63" s="73">
        <v>2</v>
      </c>
      <c r="N63" s="93">
        <v>442</v>
      </c>
      <c r="O63" s="86"/>
    </row>
    <row r="64" s="45" customFormat="1" ht="57.95" customHeight="1" spans="1:15">
      <c r="A64" s="56" t="s">
        <v>690</v>
      </c>
      <c r="B64" s="73" t="s">
        <v>691</v>
      </c>
      <c r="C64" s="69">
        <f t="shared" si="5"/>
        <v>179</v>
      </c>
      <c r="D64" s="74">
        <v>16</v>
      </c>
      <c r="E64" s="74">
        <v>2</v>
      </c>
      <c r="F64" s="73" t="s">
        <v>489</v>
      </c>
      <c r="G64" s="73" t="s">
        <v>166</v>
      </c>
      <c r="H64" s="73" t="s">
        <v>692</v>
      </c>
      <c r="I64" s="84" t="s">
        <v>419</v>
      </c>
      <c r="J64" s="59"/>
      <c r="K64" s="74" t="s">
        <v>693</v>
      </c>
      <c r="L64" s="83">
        <v>65178</v>
      </c>
      <c r="M64" s="73" t="s">
        <v>53</v>
      </c>
      <c r="N64" s="93">
        <v>1172</v>
      </c>
      <c r="O64" s="86"/>
    </row>
    <row r="65" s="45" customFormat="1" ht="57.95" customHeight="1" spans="1:15">
      <c r="A65" s="56" t="s">
        <v>694</v>
      </c>
      <c r="B65" s="73" t="s">
        <v>695</v>
      </c>
      <c r="C65" s="69">
        <f t="shared" si="5"/>
        <v>181</v>
      </c>
      <c r="D65" s="74">
        <v>8</v>
      </c>
      <c r="E65" s="74">
        <v>1</v>
      </c>
      <c r="F65" s="73" t="s">
        <v>432</v>
      </c>
      <c r="G65" s="73" t="s">
        <v>290</v>
      </c>
      <c r="H65" s="73" t="s">
        <v>696</v>
      </c>
      <c r="I65" s="81" t="s">
        <v>419</v>
      </c>
      <c r="J65" s="59"/>
      <c r="K65" s="74" t="s">
        <v>697</v>
      </c>
      <c r="L65" s="83">
        <v>64923</v>
      </c>
      <c r="M65" s="73">
        <v>2</v>
      </c>
      <c r="N65" s="93">
        <v>3516</v>
      </c>
      <c r="O65" s="86"/>
    </row>
    <row r="66" s="45" customFormat="1" ht="57.95" customHeight="1" spans="1:15">
      <c r="A66" s="56" t="s">
        <v>698</v>
      </c>
      <c r="B66" s="73" t="s">
        <v>699</v>
      </c>
      <c r="C66" s="69">
        <f t="shared" si="5"/>
        <v>182</v>
      </c>
      <c r="D66" s="74">
        <v>8</v>
      </c>
      <c r="E66" s="74">
        <v>1</v>
      </c>
      <c r="F66" s="73" t="s">
        <v>432</v>
      </c>
      <c r="G66" s="102" t="s">
        <v>290</v>
      </c>
      <c r="H66" s="102" t="s">
        <v>700</v>
      </c>
      <c r="I66" s="84" t="s">
        <v>419</v>
      </c>
      <c r="J66" s="105"/>
      <c r="K66" s="74" t="s">
        <v>491</v>
      </c>
      <c r="L66" s="140">
        <v>61444</v>
      </c>
      <c r="M66" s="141">
        <v>8</v>
      </c>
      <c r="N66" s="93">
        <v>2432</v>
      </c>
      <c r="O66" s="88"/>
    </row>
    <row r="67" s="45" customFormat="1" ht="57.95" customHeight="1" spans="1:15">
      <c r="A67" s="56" t="s">
        <v>701</v>
      </c>
      <c r="B67" s="73" t="s">
        <v>702</v>
      </c>
      <c r="C67" s="69">
        <f t="shared" si="5"/>
        <v>183</v>
      </c>
      <c r="D67" s="74">
        <v>8</v>
      </c>
      <c r="E67" s="74">
        <v>1</v>
      </c>
      <c r="F67" s="73" t="s">
        <v>432</v>
      </c>
      <c r="G67" s="102" t="s">
        <v>290</v>
      </c>
      <c r="H67" s="102" t="s">
        <v>703</v>
      </c>
      <c r="I67" s="81" t="s">
        <v>419</v>
      </c>
      <c r="J67" s="105"/>
      <c r="K67" s="74" t="s">
        <v>486</v>
      </c>
      <c r="L67" s="140">
        <v>61443</v>
      </c>
      <c r="M67" s="141">
        <v>7</v>
      </c>
      <c r="N67" s="93">
        <v>3357</v>
      </c>
      <c r="O67" s="88"/>
    </row>
    <row r="68" s="45" customFormat="1" ht="57.95" customHeight="1" spans="1:15">
      <c r="A68" s="56" t="s">
        <v>704</v>
      </c>
      <c r="B68" s="73" t="s">
        <v>705</v>
      </c>
      <c r="C68" s="69">
        <f t="shared" si="5"/>
        <v>184</v>
      </c>
      <c r="D68" s="74">
        <v>16</v>
      </c>
      <c r="E68" s="74">
        <v>2</v>
      </c>
      <c r="F68" s="73" t="s">
        <v>581</v>
      </c>
      <c r="G68" s="73" t="s">
        <v>525</v>
      </c>
      <c r="H68" s="73" t="s">
        <v>706</v>
      </c>
      <c r="I68" s="84" t="s">
        <v>419</v>
      </c>
      <c r="J68" s="105"/>
      <c r="K68" s="74" t="s">
        <v>707</v>
      </c>
      <c r="L68" s="83">
        <v>64946</v>
      </c>
      <c r="M68" s="141" t="s">
        <v>124</v>
      </c>
      <c r="N68" s="93">
        <v>3251</v>
      </c>
      <c r="O68" s="88"/>
    </row>
    <row r="69" s="45" customFormat="1" ht="57.95" customHeight="1" spans="1:15">
      <c r="A69" s="56" t="s">
        <v>708</v>
      </c>
      <c r="B69" s="73" t="s">
        <v>709</v>
      </c>
      <c r="C69" s="69">
        <f t="shared" si="5"/>
        <v>186</v>
      </c>
      <c r="D69" s="74">
        <v>16</v>
      </c>
      <c r="E69" s="74">
        <v>2</v>
      </c>
      <c r="F69" s="73" t="s">
        <v>489</v>
      </c>
      <c r="G69" s="73" t="s">
        <v>710</v>
      </c>
      <c r="H69" s="73" t="s">
        <v>711</v>
      </c>
      <c r="I69" s="81" t="s">
        <v>419</v>
      </c>
      <c r="J69" s="59"/>
      <c r="K69" s="74" t="s">
        <v>712</v>
      </c>
      <c r="L69" s="73">
        <v>65251</v>
      </c>
      <c r="M69" s="73" t="s">
        <v>713</v>
      </c>
      <c r="N69" s="93">
        <v>544</v>
      </c>
      <c r="O69" s="86"/>
    </row>
    <row r="70" s="45" customFormat="1" ht="57.95" customHeight="1" spans="1:15">
      <c r="A70" s="56" t="s">
        <v>714</v>
      </c>
      <c r="B70" s="73" t="s">
        <v>715</v>
      </c>
      <c r="C70" s="69">
        <f t="shared" si="5"/>
        <v>188</v>
      </c>
      <c r="D70" s="74">
        <v>8</v>
      </c>
      <c r="E70" s="74">
        <v>1</v>
      </c>
      <c r="F70" s="73" t="s">
        <v>432</v>
      </c>
      <c r="G70" s="73" t="s">
        <v>290</v>
      </c>
      <c r="H70" s="73" t="s">
        <v>716</v>
      </c>
      <c r="I70" s="84" t="s">
        <v>419</v>
      </c>
      <c r="J70" s="59"/>
      <c r="K70" s="74" t="s">
        <v>717</v>
      </c>
      <c r="L70" s="73">
        <v>65247</v>
      </c>
      <c r="M70" s="73">
        <v>1</v>
      </c>
      <c r="N70" s="93">
        <v>514</v>
      </c>
      <c r="O70" s="86"/>
    </row>
    <row r="71" s="45" customFormat="1" ht="57.95" customHeight="1" spans="1:15">
      <c r="A71" s="56" t="s">
        <v>718</v>
      </c>
      <c r="B71" s="73" t="s">
        <v>719</v>
      </c>
      <c r="C71" s="69">
        <f t="shared" si="5"/>
        <v>189</v>
      </c>
      <c r="D71" s="74">
        <v>16</v>
      </c>
      <c r="E71" s="74">
        <v>2</v>
      </c>
      <c r="F71" s="103" t="s">
        <v>489</v>
      </c>
      <c r="G71" s="73" t="s">
        <v>166</v>
      </c>
      <c r="H71" s="104" t="s">
        <v>720</v>
      </c>
      <c r="I71" s="81" t="s">
        <v>419</v>
      </c>
      <c r="J71" s="105"/>
      <c r="K71" s="74" t="s">
        <v>721</v>
      </c>
      <c r="L71" s="83">
        <v>64800</v>
      </c>
      <c r="M71" s="142" t="s">
        <v>53</v>
      </c>
      <c r="N71" s="93">
        <v>4765</v>
      </c>
      <c r="O71" s="88"/>
    </row>
    <row r="72" s="45" customFormat="1" ht="57.95" customHeight="1" spans="1:15">
      <c r="A72" s="56" t="s">
        <v>722</v>
      </c>
      <c r="B72" s="73" t="s">
        <v>723</v>
      </c>
      <c r="C72" s="69">
        <f t="shared" si="5"/>
        <v>191</v>
      </c>
      <c r="D72" s="74">
        <v>16</v>
      </c>
      <c r="E72" s="74">
        <v>2</v>
      </c>
      <c r="F72" s="103" t="s">
        <v>489</v>
      </c>
      <c r="G72" s="73" t="s">
        <v>166</v>
      </c>
      <c r="H72" s="104" t="s">
        <v>720</v>
      </c>
      <c r="I72" s="84" t="s">
        <v>419</v>
      </c>
      <c r="J72" s="105"/>
      <c r="K72" s="74" t="s">
        <v>721</v>
      </c>
      <c r="L72" s="83">
        <v>64800</v>
      </c>
      <c r="M72" s="142" t="s">
        <v>122</v>
      </c>
      <c r="N72" s="93">
        <v>4766</v>
      </c>
      <c r="O72" s="88"/>
    </row>
    <row r="73" s="45" customFormat="1" ht="57.95" customHeight="1" spans="1:15">
      <c r="A73" s="56" t="s">
        <v>724</v>
      </c>
      <c r="B73" s="73" t="s">
        <v>725</v>
      </c>
      <c r="C73" s="69">
        <f t="shared" si="5"/>
        <v>193</v>
      </c>
      <c r="D73" s="74">
        <v>16</v>
      </c>
      <c r="E73" s="74">
        <v>2</v>
      </c>
      <c r="F73" s="103" t="s">
        <v>489</v>
      </c>
      <c r="G73" s="62" t="s">
        <v>103</v>
      </c>
      <c r="H73" s="62" t="s">
        <v>726</v>
      </c>
      <c r="I73" s="81" t="s">
        <v>419</v>
      </c>
      <c r="J73" s="68" t="s">
        <v>727</v>
      </c>
      <c r="K73" s="73" t="s">
        <v>728</v>
      </c>
      <c r="L73" s="83">
        <v>49664</v>
      </c>
      <c r="M73" s="73" t="s">
        <v>53</v>
      </c>
      <c r="N73" s="59">
        <v>3048</v>
      </c>
      <c r="O73" s="86"/>
    </row>
    <row r="74" s="45" customFormat="1" ht="57.95" customHeight="1" spans="1:15">
      <c r="A74" s="56" t="s">
        <v>729</v>
      </c>
      <c r="B74" s="73" t="s">
        <v>730</v>
      </c>
      <c r="C74" s="69">
        <f t="shared" si="5"/>
        <v>195</v>
      </c>
      <c r="D74" s="74">
        <v>32</v>
      </c>
      <c r="E74" s="74">
        <v>4</v>
      </c>
      <c r="F74" s="73" t="s">
        <v>648</v>
      </c>
      <c r="G74" s="73" t="s">
        <v>375</v>
      </c>
      <c r="H74" s="73" t="s">
        <v>731</v>
      </c>
      <c r="I74" s="84" t="s">
        <v>419</v>
      </c>
      <c r="J74" s="82" t="s">
        <v>732</v>
      </c>
      <c r="K74" s="94" t="str">
        <f t="shared" ref="K74:K79" si="6">"0XXX"&amp;DEC2HEX(L74)&amp;"00"</f>
        <v>0XXXFCBD00</v>
      </c>
      <c r="L74" s="83">
        <v>64701</v>
      </c>
      <c r="M74" s="73" t="s">
        <v>47</v>
      </c>
      <c r="N74" s="93">
        <v>5963</v>
      </c>
      <c r="O74" s="86"/>
    </row>
    <row r="75" s="45" customFormat="1" ht="57.95" customHeight="1" spans="1:15">
      <c r="A75" s="56" t="s">
        <v>733</v>
      </c>
      <c r="B75" s="73" t="s">
        <v>734</v>
      </c>
      <c r="C75" s="69">
        <f t="shared" si="5"/>
        <v>199</v>
      </c>
      <c r="D75" s="74">
        <v>32</v>
      </c>
      <c r="E75" s="74">
        <v>4</v>
      </c>
      <c r="F75" s="73" t="s">
        <v>648</v>
      </c>
      <c r="G75" s="73" t="s">
        <v>375</v>
      </c>
      <c r="H75" s="73" t="s">
        <v>735</v>
      </c>
      <c r="I75" s="81" t="s">
        <v>419</v>
      </c>
      <c r="J75" s="87"/>
      <c r="K75" s="94" t="str">
        <f t="shared" si="6"/>
        <v>0XXXFCBD00</v>
      </c>
      <c r="L75" s="83">
        <v>64701</v>
      </c>
      <c r="M75" s="73" t="s">
        <v>83</v>
      </c>
      <c r="N75" s="93">
        <v>6563</v>
      </c>
      <c r="O75" s="86"/>
    </row>
    <row r="76" s="45" customFormat="1" ht="57.95" customHeight="1" spans="1:15">
      <c r="A76" s="56" t="s">
        <v>736</v>
      </c>
      <c r="B76" s="73" t="s">
        <v>737</v>
      </c>
      <c r="C76" s="69">
        <f>C75+E75+0.1</f>
        <v>203.1</v>
      </c>
      <c r="D76" s="74">
        <v>2</v>
      </c>
      <c r="E76" s="74">
        <v>1</v>
      </c>
      <c r="F76" s="73" t="s">
        <v>563</v>
      </c>
      <c r="G76" s="73"/>
      <c r="H76" s="65" t="s">
        <v>564</v>
      </c>
      <c r="I76" s="84" t="s">
        <v>419</v>
      </c>
      <c r="J76" s="59"/>
      <c r="K76" s="94" t="str">
        <f t="shared" si="6"/>
        <v>0XXXFD7C00</v>
      </c>
      <c r="L76" s="83">
        <v>64892</v>
      </c>
      <c r="M76" s="73" t="s">
        <v>738</v>
      </c>
      <c r="N76" s="93">
        <v>3700</v>
      </c>
      <c r="O76" s="86"/>
    </row>
    <row r="77" s="45" customFormat="1" ht="57.95" customHeight="1" spans="1:15">
      <c r="A77" s="56" t="s">
        <v>739</v>
      </c>
      <c r="B77" s="73" t="s">
        <v>740</v>
      </c>
      <c r="C77" s="69">
        <f t="shared" ref="C77:C79" si="7">C76+0.1*D76</f>
        <v>203.3</v>
      </c>
      <c r="D77" s="74">
        <v>2</v>
      </c>
      <c r="E77" s="74"/>
      <c r="F77" s="73" t="s">
        <v>563</v>
      </c>
      <c r="G77" s="73"/>
      <c r="H77" s="65" t="s">
        <v>564</v>
      </c>
      <c r="I77" s="81" t="s">
        <v>419</v>
      </c>
      <c r="J77" s="82" t="s">
        <v>741</v>
      </c>
      <c r="K77" s="94" t="str">
        <f t="shared" si="6"/>
        <v>0XXXFD4100</v>
      </c>
      <c r="L77" s="83">
        <v>64833</v>
      </c>
      <c r="M77" s="73" t="s">
        <v>742</v>
      </c>
      <c r="N77" s="93">
        <v>4340</v>
      </c>
      <c r="O77" s="86"/>
    </row>
    <row r="78" s="45" customFormat="1" ht="57.95" customHeight="1" spans="1:15">
      <c r="A78" s="56" t="s">
        <v>743</v>
      </c>
      <c r="B78" s="73" t="s">
        <v>744</v>
      </c>
      <c r="C78" s="69">
        <f t="shared" si="7"/>
        <v>203.5</v>
      </c>
      <c r="D78" s="74">
        <v>2</v>
      </c>
      <c r="E78" s="74"/>
      <c r="F78" s="73" t="s">
        <v>563</v>
      </c>
      <c r="G78" s="73"/>
      <c r="H78" s="65" t="s">
        <v>564</v>
      </c>
      <c r="I78" s="84" t="s">
        <v>419</v>
      </c>
      <c r="J78" s="89"/>
      <c r="K78" s="94" t="str">
        <f t="shared" si="6"/>
        <v>0XXXFD4100</v>
      </c>
      <c r="L78" s="83">
        <v>64833</v>
      </c>
      <c r="M78" s="73" t="s">
        <v>745</v>
      </c>
      <c r="N78" s="93">
        <v>4342</v>
      </c>
      <c r="O78" s="86"/>
    </row>
    <row r="79" s="45" customFormat="1" ht="57.95" customHeight="1" spans="1:15">
      <c r="A79" s="56" t="s">
        <v>746</v>
      </c>
      <c r="B79" s="73" t="s">
        <v>747</v>
      </c>
      <c r="C79" s="69">
        <f t="shared" si="7"/>
        <v>203.7</v>
      </c>
      <c r="D79" s="74">
        <v>2</v>
      </c>
      <c r="E79" s="74"/>
      <c r="F79" s="73" t="s">
        <v>563</v>
      </c>
      <c r="G79" s="73"/>
      <c r="H79" s="65" t="s">
        <v>564</v>
      </c>
      <c r="I79" s="84" t="s">
        <v>419</v>
      </c>
      <c r="J79" s="87"/>
      <c r="K79" s="94" t="str">
        <f t="shared" si="6"/>
        <v>0XXXFD4100</v>
      </c>
      <c r="L79" s="83">
        <v>64833</v>
      </c>
      <c r="M79" s="73" t="s">
        <v>748</v>
      </c>
      <c r="N79" s="93">
        <v>4344</v>
      </c>
      <c r="O79" s="86"/>
    </row>
    <row r="80" s="45" customFormat="1" ht="71.1" customHeight="1" spans="1:15">
      <c r="A80" s="56" t="s">
        <v>749</v>
      </c>
      <c r="B80" s="68" t="s">
        <v>750</v>
      </c>
      <c r="C80" s="69">
        <f>C75+E75+E76</f>
        <v>204</v>
      </c>
      <c r="D80" s="70">
        <v>8</v>
      </c>
      <c r="E80" s="70">
        <v>1</v>
      </c>
      <c r="F80" s="71" t="s">
        <v>432</v>
      </c>
      <c r="G80" s="72" t="s">
        <v>290</v>
      </c>
      <c r="H80" s="71" t="s">
        <v>751</v>
      </c>
      <c r="I80" s="81" t="s">
        <v>419</v>
      </c>
      <c r="J80" s="59"/>
      <c r="K80" s="60" t="s">
        <v>521</v>
      </c>
      <c r="L80" s="62">
        <v>65263</v>
      </c>
      <c r="M80" s="63">
        <v>8</v>
      </c>
      <c r="N80" s="63">
        <v>111</v>
      </c>
      <c r="O80" s="86"/>
    </row>
    <row r="81" s="45" customFormat="1" ht="71.1" customHeight="1" spans="1:17">
      <c r="A81" s="56" t="s">
        <v>752</v>
      </c>
      <c r="B81" s="105" t="s">
        <v>753</v>
      </c>
      <c r="C81" s="69">
        <f>C80+E80+0.1</f>
        <v>205.1</v>
      </c>
      <c r="D81" s="70">
        <v>2</v>
      </c>
      <c r="E81" s="70">
        <v>1</v>
      </c>
      <c r="F81" s="71" t="s">
        <v>563</v>
      </c>
      <c r="G81" s="72"/>
      <c r="H81" s="65" t="s">
        <v>564</v>
      </c>
      <c r="I81" s="84" t="s">
        <v>419</v>
      </c>
      <c r="J81" s="56"/>
      <c r="K81" s="62" t="s">
        <v>754</v>
      </c>
      <c r="L81" s="83">
        <f>HEX2DEC(MID(K81,5,2)&amp;"00")</f>
        <v>57344</v>
      </c>
      <c r="M81" s="56" t="s">
        <v>755</v>
      </c>
      <c r="N81" s="143">
        <v>3695</v>
      </c>
      <c r="O81" s="86"/>
      <c r="P81" s="45" t="s">
        <v>756</v>
      </c>
      <c r="Q81" s="45">
        <f>HEX2DEC(P81)</f>
        <v>57344</v>
      </c>
    </row>
    <row r="82" s="45" customFormat="1" ht="71.1" customHeight="1" spans="1:15">
      <c r="A82" s="56" t="s">
        <v>757</v>
      </c>
      <c r="B82" s="105" t="s">
        <v>758</v>
      </c>
      <c r="C82" s="69">
        <f>C81+D81*0.1</f>
        <v>205.3</v>
      </c>
      <c r="D82" s="70">
        <v>2</v>
      </c>
      <c r="E82" s="70"/>
      <c r="F82" s="71" t="s">
        <v>563</v>
      </c>
      <c r="G82" s="72"/>
      <c r="H82" s="65" t="s">
        <v>564</v>
      </c>
      <c r="I82" s="81" t="s">
        <v>419</v>
      </c>
      <c r="J82" s="56"/>
      <c r="K82" s="62" t="s">
        <v>754</v>
      </c>
      <c r="L82" s="83">
        <f>HEX2DEC(MID(K82,5,2)&amp;"00")</f>
        <v>57344</v>
      </c>
      <c r="M82" s="56" t="s">
        <v>759</v>
      </c>
      <c r="N82" s="143">
        <v>3696</v>
      </c>
      <c r="O82" s="86"/>
    </row>
    <row r="83" s="45" customFormat="1" ht="71.1" customHeight="1" spans="1:15">
      <c r="A83" s="56" t="s">
        <v>760</v>
      </c>
      <c r="B83" s="105" t="s">
        <v>761</v>
      </c>
      <c r="C83" s="69">
        <f>C82+D82*0.1</f>
        <v>205.5</v>
      </c>
      <c r="D83" s="70">
        <v>2</v>
      </c>
      <c r="E83" s="70"/>
      <c r="F83" s="71" t="s">
        <v>563</v>
      </c>
      <c r="G83" s="72"/>
      <c r="H83" s="65" t="s">
        <v>564</v>
      </c>
      <c r="I83" s="84" t="s">
        <v>419</v>
      </c>
      <c r="J83" s="56"/>
      <c r="K83" s="60" t="s">
        <v>486</v>
      </c>
      <c r="L83" s="144">
        <v>61443</v>
      </c>
      <c r="M83" s="56" t="s">
        <v>762</v>
      </c>
      <c r="N83" s="143">
        <v>5400</v>
      </c>
      <c r="O83" s="86"/>
    </row>
    <row r="84" s="45" customFormat="1" ht="71.1" customHeight="1" spans="1:15">
      <c r="A84" s="56" t="s">
        <v>763</v>
      </c>
      <c r="B84" s="105" t="s">
        <v>764</v>
      </c>
      <c r="C84" s="69">
        <f>C80+E80+E81</f>
        <v>206</v>
      </c>
      <c r="D84" s="70">
        <v>16</v>
      </c>
      <c r="E84" s="70">
        <v>2</v>
      </c>
      <c r="F84" s="71" t="s">
        <v>489</v>
      </c>
      <c r="G84" s="72" t="s">
        <v>603</v>
      </c>
      <c r="H84" s="62" t="s">
        <v>765</v>
      </c>
      <c r="I84" s="81" t="s">
        <v>419</v>
      </c>
      <c r="J84" s="56"/>
      <c r="K84" s="94" t="str">
        <f t="shared" ref="K84:K100" si="8">"0XXX"&amp;DEC2HEX(L84)&amp;"00"</f>
        <v>0XXXF00E00</v>
      </c>
      <c r="L84" s="144">
        <v>61454</v>
      </c>
      <c r="M84" s="56" t="s">
        <v>606</v>
      </c>
      <c r="N84" s="143">
        <v>3216</v>
      </c>
      <c r="O84" s="86"/>
    </row>
    <row r="85" s="45" customFormat="1" ht="71.1" customHeight="1" spans="1:15">
      <c r="A85" s="56" t="s">
        <v>766</v>
      </c>
      <c r="B85" s="105" t="s">
        <v>767</v>
      </c>
      <c r="C85" s="69">
        <f>C84+E84+0.1</f>
        <v>208.1</v>
      </c>
      <c r="D85" s="70">
        <v>3</v>
      </c>
      <c r="E85" s="106">
        <v>1</v>
      </c>
      <c r="F85" s="71" t="s">
        <v>558</v>
      </c>
      <c r="G85" s="72"/>
      <c r="H85" s="62" t="s">
        <v>768</v>
      </c>
      <c r="I85" s="84" t="s">
        <v>419</v>
      </c>
      <c r="J85" s="56"/>
      <c r="K85" s="94" t="str">
        <f t="shared" si="8"/>
        <v>0XXXFD7C00</v>
      </c>
      <c r="L85" s="144">
        <v>64892</v>
      </c>
      <c r="M85" s="56" t="s">
        <v>769</v>
      </c>
      <c r="N85" s="143">
        <v>3701</v>
      </c>
      <c r="O85" s="86"/>
    </row>
    <row r="86" s="46" customFormat="1" ht="71.1" customHeight="1" spans="1:15">
      <c r="A86" s="56" t="s">
        <v>770</v>
      </c>
      <c r="B86" s="107" t="s">
        <v>771</v>
      </c>
      <c r="C86" s="108">
        <v>208.4</v>
      </c>
      <c r="D86" s="109">
        <v>3</v>
      </c>
      <c r="E86" s="110"/>
      <c r="F86" s="111" t="s">
        <v>558</v>
      </c>
      <c r="G86" s="112"/>
      <c r="H86" s="113" t="s">
        <v>772</v>
      </c>
      <c r="I86" s="145" t="s">
        <v>419</v>
      </c>
      <c r="J86" s="146"/>
      <c r="K86" s="113" t="str">
        <f t="shared" si="8"/>
        <v>0XXXFEFF00</v>
      </c>
      <c r="L86" s="147">
        <v>65279</v>
      </c>
      <c r="M86" s="146" t="s">
        <v>773</v>
      </c>
      <c r="N86" s="148">
        <v>5826</v>
      </c>
      <c r="O86" s="107"/>
    </row>
    <row r="87" s="46" customFormat="1" ht="132.75" customHeight="1" spans="1:15">
      <c r="A87" s="56" t="s">
        <v>774</v>
      </c>
      <c r="B87" s="114" t="s">
        <v>775</v>
      </c>
      <c r="C87" s="115">
        <f>C84+E84+E85</f>
        <v>209</v>
      </c>
      <c r="D87" s="116">
        <v>16</v>
      </c>
      <c r="E87" s="116">
        <v>2</v>
      </c>
      <c r="F87" s="117" t="s">
        <v>489</v>
      </c>
      <c r="G87" s="118" t="s">
        <v>525</v>
      </c>
      <c r="H87" s="119" t="s">
        <v>776</v>
      </c>
      <c r="I87" s="149" t="s">
        <v>419</v>
      </c>
      <c r="J87" s="150"/>
      <c r="K87" s="151" t="str">
        <f t="shared" si="8"/>
        <v>0XXXFD8C00</v>
      </c>
      <c r="L87" s="152">
        <v>64908</v>
      </c>
      <c r="M87" s="150" t="s">
        <v>591</v>
      </c>
      <c r="N87" s="153">
        <v>3610</v>
      </c>
      <c r="O87" s="154"/>
    </row>
    <row r="88" s="45" customFormat="1" ht="71.1" customHeight="1" spans="1:15">
      <c r="A88" s="56" t="s">
        <v>777</v>
      </c>
      <c r="B88" s="105" t="s">
        <v>778</v>
      </c>
      <c r="C88" s="69">
        <f t="shared" ref="C88:C101" si="9">C87+E87</f>
        <v>211</v>
      </c>
      <c r="D88" s="70">
        <v>32</v>
      </c>
      <c r="E88" s="70">
        <v>4</v>
      </c>
      <c r="F88" s="71" t="s">
        <v>648</v>
      </c>
      <c r="G88" s="72" t="s">
        <v>375</v>
      </c>
      <c r="H88" s="62" t="s">
        <v>779</v>
      </c>
      <c r="I88" s="84" t="s">
        <v>419</v>
      </c>
      <c r="J88" s="82" t="s">
        <v>780</v>
      </c>
      <c r="K88" s="94" t="str">
        <f t="shared" si="8"/>
        <v>0XXXFD9800</v>
      </c>
      <c r="L88" s="144">
        <v>64920</v>
      </c>
      <c r="M88" s="56" t="s">
        <v>781</v>
      </c>
      <c r="N88" s="143">
        <v>3522</v>
      </c>
      <c r="O88" s="94" t="s">
        <v>782</v>
      </c>
    </row>
    <row r="89" s="45" customFormat="1" ht="71.1" customHeight="1" spans="1:15">
      <c r="A89" s="56" t="s">
        <v>783</v>
      </c>
      <c r="B89" s="105" t="s">
        <v>784</v>
      </c>
      <c r="C89" s="69">
        <f t="shared" si="9"/>
        <v>215</v>
      </c>
      <c r="D89" s="70">
        <v>32</v>
      </c>
      <c r="E89" s="70">
        <v>4</v>
      </c>
      <c r="F89" s="71" t="s">
        <v>648</v>
      </c>
      <c r="G89" s="72" t="s">
        <v>582</v>
      </c>
      <c r="H89" s="62" t="s">
        <v>785</v>
      </c>
      <c r="I89" s="81" t="s">
        <v>419</v>
      </c>
      <c r="J89" s="89"/>
      <c r="K89" s="94" t="str">
        <f t="shared" si="8"/>
        <v>0XXXFD9800</v>
      </c>
      <c r="L89" s="144">
        <v>64920</v>
      </c>
      <c r="M89" s="56" t="s">
        <v>786</v>
      </c>
      <c r="N89" s="143">
        <v>3523</v>
      </c>
      <c r="O89" s="94"/>
    </row>
    <row r="90" s="45" customFormat="1" ht="71.1" customHeight="1" spans="1:15">
      <c r="A90" s="56" t="s">
        <v>787</v>
      </c>
      <c r="B90" s="105" t="s">
        <v>788</v>
      </c>
      <c r="C90" s="69">
        <f t="shared" si="9"/>
        <v>219</v>
      </c>
      <c r="D90" s="70">
        <v>32</v>
      </c>
      <c r="E90" s="70">
        <v>4</v>
      </c>
      <c r="F90" s="71" t="s">
        <v>648</v>
      </c>
      <c r="G90" s="72" t="s">
        <v>582</v>
      </c>
      <c r="H90" s="62" t="s">
        <v>789</v>
      </c>
      <c r="I90" s="84" t="s">
        <v>419</v>
      </c>
      <c r="J90" s="89"/>
      <c r="K90" s="94" t="str">
        <f t="shared" si="8"/>
        <v>0XXXFD9800</v>
      </c>
      <c r="L90" s="144">
        <v>64920</v>
      </c>
      <c r="M90" s="56" t="s">
        <v>790</v>
      </c>
      <c r="N90" s="143">
        <v>3524</v>
      </c>
      <c r="O90" s="94"/>
    </row>
    <row r="91" s="45" customFormat="1" ht="71.1" customHeight="1" spans="1:15">
      <c r="A91" s="56" t="s">
        <v>791</v>
      </c>
      <c r="B91" s="105" t="s">
        <v>792</v>
      </c>
      <c r="C91" s="69">
        <f t="shared" si="9"/>
        <v>223</v>
      </c>
      <c r="D91" s="70">
        <v>32</v>
      </c>
      <c r="E91" s="70">
        <v>4</v>
      </c>
      <c r="F91" s="71" t="s">
        <v>648</v>
      </c>
      <c r="G91" s="72" t="s">
        <v>417</v>
      </c>
      <c r="H91" s="62" t="s">
        <v>793</v>
      </c>
      <c r="I91" s="81" t="s">
        <v>419</v>
      </c>
      <c r="J91" s="89"/>
      <c r="K91" s="94" t="str">
        <f t="shared" si="8"/>
        <v>0XXXFD9800</v>
      </c>
      <c r="L91" s="144">
        <v>64920</v>
      </c>
      <c r="M91" s="56" t="s">
        <v>794</v>
      </c>
      <c r="N91" s="143">
        <v>3525</v>
      </c>
      <c r="O91" s="94"/>
    </row>
    <row r="92" s="45" customFormat="1" ht="71.1" customHeight="1" spans="1:15">
      <c r="A92" s="56" t="s">
        <v>795</v>
      </c>
      <c r="B92" s="105" t="s">
        <v>796</v>
      </c>
      <c r="C92" s="69">
        <f t="shared" si="9"/>
        <v>227</v>
      </c>
      <c r="D92" s="70">
        <v>32</v>
      </c>
      <c r="E92" s="70">
        <v>4</v>
      </c>
      <c r="F92" s="71" t="s">
        <v>648</v>
      </c>
      <c r="G92" s="72" t="s">
        <v>417</v>
      </c>
      <c r="H92" s="62" t="s">
        <v>793</v>
      </c>
      <c r="I92" s="84" t="s">
        <v>419</v>
      </c>
      <c r="J92" s="89"/>
      <c r="K92" s="94" t="str">
        <f t="shared" si="8"/>
        <v>0XXXFD9800</v>
      </c>
      <c r="L92" s="144">
        <v>64920</v>
      </c>
      <c r="M92" s="56" t="s">
        <v>797</v>
      </c>
      <c r="N92" s="143">
        <v>3727</v>
      </c>
      <c r="O92" s="94"/>
    </row>
    <row r="93" s="45" customFormat="1" ht="71.1" customHeight="1" spans="1:15">
      <c r="A93" s="56" t="s">
        <v>798</v>
      </c>
      <c r="B93" s="105" t="s">
        <v>799</v>
      </c>
      <c r="C93" s="69">
        <f t="shared" si="9"/>
        <v>231</v>
      </c>
      <c r="D93" s="70">
        <v>32</v>
      </c>
      <c r="E93" s="70">
        <v>4</v>
      </c>
      <c r="F93" s="71" t="s">
        <v>648</v>
      </c>
      <c r="G93" s="72" t="s">
        <v>417</v>
      </c>
      <c r="H93" s="62" t="s">
        <v>793</v>
      </c>
      <c r="I93" s="81" t="s">
        <v>419</v>
      </c>
      <c r="J93" s="89"/>
      <c r="K93" s="94" t="str">
        <f t="shared" si="8"/>
        <v>0XXXFD9800</v>
      </c>
      <c r="L93" s="144">
        <v>64920</v>
      </c>
      <c r="M93" s="56" t="s">
        <v>800</v>
      </c>
      <c r="N93" s="143">
        <v>3728</v>
      </c>
      <c r="O93" s="94"/>
    </row>
    <row r="94" s="45" customFormat="1" ht="71.1" customHeight="1" spans="1:15">
      <c r="A94" s="56" t="s">
        <v>801</v>
      </c>
      <c r="B94" s="105" t="s">
        <v>802</v>
      </c>
      <c r="C94" s="69">
        <f t="shared" si="9"/>
        <v>235</v>
      </c>
      <c r="D94" s="70">
        <v>32</v>
      </c>
      <c r="E94" s="70">
        <v>4</v>
      </c>
      <c r="F94" s="71" t="s">
        <v>648</v>
      </c>
      <c r="G94" s="72" t="s">
        <v>582</v>
      </c>
      <c r="H94" s="62" t="s">
        <v>803</v>
      </c>
      <c r="I94" s="84" t="s">
        <v>419</v>
      </c>
      <c r="J94" s="87"/>
      <c r="K94" s="94" t="str">
        <f t="shared" si="8"/>
        <v>0XXXFD9800</v>
      </c>
      <c r="L94" s="144">
        <v>64920</v>
      </c>
      <c r="M94" s="56" t="s">
        <v>804</v>
      </c>
      <c r="N94" s="143">
        <v>5454</v>
      </c>
      <c r="O94" s="94"/>
    </row>
    <row r="95" s="45" customFormat="1" ht="71.1" customHeight="1" spans="1:15">
      <c r="A95" s="56" t="s">
        <v>805</v>
      </c>
      <c r="B95" s="105" t="s">
        <v>806</v>
      </c>
      <c r="C95" s="69">
        <f t="shared" si="9"/>
        <v>239</v>
      </c>
      <c r="D95" s="70">
        <v>16</v>
      </c>
      <c r="E95" s="70">
        <v>2</v>
      </c>
      <c r="F95" s="71" t="s">
        <v>489</v>
      </c>
      <c r="G95" s="72" t="s">
        <v>807</v>
      </c>
      <c r="H95" s="62" t="s">
        <v>808</v>
      </c>
      <c r="I95" s="81" t="s">
        <v>419</v>
      </c>
      <c r="J95" s="56"/>
      <c r="K95" s="94" t="str">
        <f t="shared" si="8"/>
        <v>0XXXFDB300</v>
      </c>
      <c r="L95" s="144">
        <v>64947</v>
      </c>
      <c r="M95" s="56" t="s">
        <v>591</v>
      </c>
      <c r="N95" s="143">
        <v>3246</v>
      </c>
      <c r="O95" s="86"/>
    </row>
    <row r="96" s="45" customFormat="1" ht="71.1" customHeight="1" spans="1:15">
      <c r="A96" s="56" t="s">
        <v>809</v>
      </c>
      <c r="B96" s="105" t="s">
        <v>810</v>
      </c>
      <c r="C96" s="69">
        <f t="shared" si="9"/>
        <v>241</v>
      </c>
      <c r="D96" s="70">
        <v>16</v>
      </c>
      <c r="E96" s="70">
        <v>2</v>
      </c>
      <c r="F96" s="71" t="s">
        <v>489</v>
      </c>
      <c r="G96" s="72" t="s">
        <v>807</v>
      </c>
      <c r="H96" s="62" t="s">
        <v>808</v>
      </c>
      <c r="I96" s="84" t="s">
        <v>419</v>
      </c>
      <c r="J96" s="56"/>
      <c r="K96" s="94" t="str">
        <f t="shared" si="8"/>
        <v>0XXXFDB400</v>
      </c>
      <c r="L96" s="144">
        <v>64948</v>
      </c>
      <c r="M96" s="56" t="s">
        <v>591</v>
      </c>
      <c r="N96" s="143">
        <v>3242</v>
      </c>
      <c r="O96" s="86"/>
    </row>
    <row r="97" s="45" customFormat="1" ht="71.1" customHeight="1" spans="1:15">
      <c r="A97" s="56" t="s">
        <v>811</v>
      </c>
      <c r="B97" s="105" t="s">
        <v>812</v>
      </c>
      <c r="C97" s="69">
        <f t="shared" si="9"/>
        <v>243</v>
      </c>
      <c r="D97" s="70">
        <v>16</v>
      </c>
      <c r="E97" s="70">
        <v>2</v>
      </c>
      <c r="F97" s="71" t="s">
        <v>489</v>
      </c>
      <c r="G97" s="72" t="s">
        <v>525</v>
      </c>
      <c r="H97" s="62" t="s">
        <v>813</v>
      </c>
      <c r="I97" s="81" t="s">
        <v>419</v>
      </c>
      <c r="J97" s="56"/>
      <c r="K97" s="94" t="str">
        <f t="shared" si="8"/>
        <v>0XXXFE9200</v>
      </c>
      <c r="L97" s="144">
        <v>65170</v>
      </c>
      <c r="M97" s="56" t="s">
        <v>814</v>
      </c>
      <c r="N97" s="143">
        <v>1209</v>
      </c>
      <c r="O97" s="86"/>
    </row>
    <row r="98" s="45" customFormat="1" ht="71.1" customHeight="1" spans="1:15">
      <c r="A98" s="56" t="s">
        <v>815</v>
      </c>
      <c r="B98" s="105" t="s">
        <v>816</v>
      </c>
      <c r="C98" s="69">
        <f t="shared" si="9"/>
        <v>245</v>
      </c>
      <c r="D98" s="70">
        <v>16</v>
      </c>
      <c r="E98" s="70">
        <v>2</v>
      </c>
      <c r="F98" s="71" t="s">
        <v>489</v>
      </c>
      <c r="G98" s="72" t="s">
        <v>525</v>
      </c>
      <c r="H98" s="62" t="s">
        <v>813</v>
      </c>
      <c r="I98" s="84" t="s">
        <v>419</v>
      </c>
      <c r="J98" s="56"/>
      <c r="K98" s="94" t="str">
        <f t="shared" si="8"/>
        <v>0XXXFEA400</v>
      </c>
      <c r="L98" s="155">
        <v>65188</v>
      </c>
      <c r="M98" s="56" t="s">
        <v>817</v>
      </c>
      <c r="N98" s="56">
        <v>411</v>
      </c>
      <c r="O98" s="86"/>
    </row>
    <row r="99" s="45" customFormat="1" ht="71.1" customHeight="1" spans="1:15">
      <c r="A99" s="56" t="s">
        <v>818</v>
      </c>
      <c r="B99" s="105" t="s">
        <v>819</v>
      </c>
      <c r="C99" s="69">
        <f t="shared" si="9"/>
        <v>247</v>
      </c>
      <c r="D99" s="70">
        <v>16</v>
      </c>
      <c r="E99" s="70">
        <v>2</v>
      </c>
      <c r="F99" s="71" t="s">
        <v>489</v>
      </c>
      <c r="G99" s="72" t="s">
        <v>807</v>
      </c>
      <c r="H99" s="62" t="s">
        <v>808</v>
      </c>
      <c r="I99" s="81" t="s">
        <v>419</v>
      </c>
      <c r="J99" s="56"/>
      <c r="K99" s="94" t="str">
        <f t="shared" si="8"/>
        <v>0XXXFEA400</v>
      </c>
      <c r="L99" s="155">
        <v>65188</v>
      </c>
      <c r="M99" s="56" t="s">
        <v>820</v>
      </c>
      <c r="N99" s="56">
        <v>412</v>
      </c>
      <c r="O99" s="86"/>
    </row>
    <row r="100" s="45" customFormat="1" ht="71.1" customHeight="1" spans="1:15">
      <c r="A100" s="56" t="s">
        <v>821</v>
      </c>
      <c r="B100" s="105" t="s">
        <v>822</v>
      </c>
      <c r="C100" s="69">
        <f t="shared" si="9"/>
        <v>249</v>
      </c>
      <c r="D100" s="70">
        <v>8</v>
      </c>
      <c r="E100" s="70">
        <v>1</v>
      </c>
      <c r="F100" s="71" t="s">
        <v>432</v>
      </c>
      <c r="G100" s="72" t="s">
        <v>290</v>
      </c>
      <c r="H100" s="62" t="s">
        <v>823</v>
      </c>
      <c r="I100" s="84" t="s">
        <v>419</v>
      </c>
      <c r="J100" s="56"/>
      <c r="K100" s="94" t="str">
        <f t="shared" si="8"/>
        <v>0XXXFEDF00</v>
      </c>
      <c r="L100" s="155">
        <v>65247</v>
      </c>
      <c r="M100" s="56" t="s">
        <v>824</v>
      </c>
      <c r="N100" s="56">
        <v>2978</v>
      </c>
      <c r="O100" s="86"/>
    </row>
    <row r="101" s="45" customFormat="1" ht="26" spans="1:15">
      <c r="A101" s="56" t="s">
        <v>825</v>
      </c>
      <c r="B101" s="105" t="s">
        <v>826</v>
      </c>
      <c r="C101" s="69">
        <f t="shared" si="9"/>
        <v>250</v>
      </c>
      <c r="D101" s="70">
        <v>8</v>
      </c>
      <c r="E101" s="70">
        <v>1</v>
      </c>
      <c r="F101" s="71" t="s">
        <v>432</v>
      </c>
      <c r="G101" s="72" t="s">
        <v>290</v>
      </c>
      <c r="H101" s="62" t="s">
        <v>827</v>
      </c>
      <c r="I101" s="81" t="s">
        <v>419</v>
      </c>
      <c r="J101" s="56"/>
      <c r="K101" s="60" t="s">
        <v>486</v>
      </c>
      <c r="L101" s="155">
        <v>61443</v>
      </c>
      <c r="M101" s="56" t="s">
        <v>828</v>
      </c>
      <c r="N101" s="56">
        <v>974</v>
      </c>
      <c r="O101" s="86"/>
    </row>
    <row r="102" s="45" customFormat="1" ht="17.1" customHeight="1" spans="1:15">
      <c r="A102" s="120"/>
      <c r="D102" s="121"/>
      <c r="E102" s="121"/>
      <c r="F102" s="122"/>
      <c r="G102" s="123"/>
      <c r="H102" s="124"/>
      <c r="I102" s="156"/>
      <c r="J102" s="120"/>
      <c r="K102" s="157"/>
      <c r="L102" s="128"/>
      <c r="M102" s="120"/>
      <c r="N102" s="120"/>
      <c r="O102" s="158"/>
    </row>
    <row r="103" s="45" customFormat="1" spans="1:15">
      <c r="A103" s="120"/>
      <c r="C103" s="125"/>
      <c r="D103" s="121"/>
      <c r="E103" s="121"/>
      <c r="F103" s="122"/>
      <c r="G103" s="123"/>
      <c r="H103" s="124"/>
      <c r="I103" s="156"/>
      <c r="J103" s="120"/>
      <c r="K103" s="157"/>
      <c r="L103" s="128"/>
      <c r="M103" s="120"/>
      <c r="N103" s="120"/>
      <c r="O103" s="158"/>
    </row>
    <row r="104" s="45" customFormat="1" ht="29.1" customHeight="1" spans="5:11">
      <c r="E104" s="126"/>
      <c r="H104" s="127"/>
      <c r="K104" s="126"/>
    </row>
    <row r="105" s="45" customFormat="1" spans="1:15">
      <c r="A105" s="120"/>
      <c r="C105" s="125"/>
      <c r="D105" s="121"/>
      <c r="E105" s="121"/>
      <c r="F105" s="122"/>
      <c r="G105" s="123"/>
      <c r="H105" s="128"/>
      <c r="I105" s="156"/>
      <c r="J105" s="120"/>
      <c r="K105" s="157"/>
      <c r="L105" s="128"/>
      <c r="M105" s="120"/>
      <c r="N105" s="120"/>
      <c r="O105" s="158"/>
    </row>
    <row r="106" s="45" customFormat="1" ht="15" customHeight="1" spans="1:256">
      <c r="A106" s="129" t="s">
        <v>76</v>
      </c>
      <c r="B106" s="130"/>
      <c r="C106" s="131"/>
      <c r="D106" s="132"/>
      <c r="E106" s="132"/>
      <c r="F106" s="130"/>
      <c r="G106" s="130"/>
      <c r="H106" s="130"/>
      <c r="I106" s="130"/>
      <c r="J106" s="130"/>
      <c r="K106" s="130"/>
      <c r="L106" s="130"/>
      <c r="M106" s="130"/>
      <c r="N106" s="130"/>
      <c r="O106" s="52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7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7"/>
      <c r="CU106" s="47"/>
      <c r="CV106" s="47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G106" s="47"/>
      <c r="DH106" s="47"/>
      <c r="DI106" s="47"/>
      <c r="DJ106" s="47"/>
      <c r="DK106" s="47"/>
      <c r="DL106" s="47"/>
      <c r="DM106" s="47"/>
      <c r="DN106" s="47"/>
      <c r="DO106" s="47"/>
      <c r="DP106" s="47"/>
      <c r="DQ106" s="47"/>
      <c r="DR106" s="47"/>
      <c r="DS106" s="47"/>
      <c r="DT106" s="47"/>
      <c r="DU106" s="47"/>
      <c r="DV106" s="47"/>
      <c r="DW106" s="47"/>
      <c r="DX106" s="47"/>
      <c r="DY106" s="47"/>
      <c r="DZ106" s="47"/>
      <c r="EA106" s="47"/>
      <c r="EB106" s="47"/>
      <c r="EC106" s="47"/>
      <c r="ED106" s="47"/>
      <c r="EE106" s="47"/>
      <c r="EF106" s="47"/>
      <c r="EG106" s="47"/>
      <c r="EH106" s="47"/>
      <c r="EI106" s="47"/>
      <c r="EJ106" s="47"/>
      <c r="EK106" s="47"/>
      <c r="EL106" s="47"/>
      <c r="EM106" s="47"/>
      <c r="EN106" s="47"/>
      <c r="EO106" s="47"/>
      <c r="EP106" s="47"/>
      <c r="EQ106" s="47"/>
      <c r="ER106" s="47"/>
      <c r="ES106" s="47"/>
      <c r="ET106" s="47"/>
      <c r="EU106" s="47"/>
      <c r="EV106" s="47"/>
      <c r="EW106" s="47"/>
      <c r="EX106" s="47"/>
      <c r="EY106" s="47"/>
      <c r="EZ106" s="47"/>
      <c r="FA106" s="47"/>
      <c r="FB106" s="47"/>
      <c r="FC106" s="47"/>
      <c r="FD106" s="47"/>
      <c r="FE106" s="47"/>
      <c r="FF106" s="47"/>
      <c r="FG106" s="47"/>
      <c r="FH106" s="47"/>
      <c r="FI106" s="47"/>
      <c r="FJ106" s="47"/>
      <c r="FK106" s="47"/>
      <c r="FL106" s="47"/>
      <c r="FM106" s="47"/>
      <c r="FN106" s="47"/>
      <c r="FO106" s="47"/>
      <c r="FP106" s="47"/>
      <c r="FQ106" s="47"/>
      <c r="FR106" s="47"/>
      <c r="FS106" s="47"/>
      <c r="FT106" s="47"/>
      <c r="FU106" s="47"/>
      <c r="FV106" s="47"/>
      <c r="FW106" s="47"/>
      <c r="FX106" s="47"/>
      <c r="FY106" s="47"/>
      <c r="FZ106" s="47"/>
      <c r="GA106" s="47"/>
      <c r="GB106" s="47"/>
      <c r="GC106" s="47"/>
      <c r="GD106" s="47"/>
      <c r="GE106" s="47"/>
      <c r="GF106" s="47"/>
      <c r="GG106" s="47"/>
      <c r="GH106" s="47"/>
      <c r="GI106" s="47"/>
      <c r="GJ106" s="47"/>
      <c r="GK106" s="47"/>
      <c r="GL106" s="47"/>
      <c r="GM106" s="47"/>
      <c r="GN106" s="47"/>
      <c r="GO106" s="47"/>
      <c r="GP106" s="47"/>
      <c r="GQ106" s="47"/>
      <c r="GR106" s="47"/>
      <c r="GS106" s="47"/>
      <c r="GT106" s="47"/>
      <c r="GU106" s="47"/>
      <c r="GV106" s="47"/>
      <c r="GW106" s="47"/>
      <c r="GX106" s="47"/>
      <c r="GY106" s="47"/>
      <c r="GZ106" s="47"/>
      <c r="HA106" s="47"/>
      <c r="HB106" s="47"/>
      <c r="HC106" s="47"/>
      <c r="HD106" s="47"/>
      <c r="HE106" s="47"/>
      <c r="HF106" s="47"/>
      <c r="HG106" s="47"/>
      <c r="HH106" s="47"/>
      <c r="HI106" s="47"/>
      <c r="HJ106" s="47"/>
      <c r="HK106" s="47"/>
      <c r="HL106" s="47"/>
      <c r="HM106" s="47"/>
      <c r="HN106" s="47"/>
      <c r="HO106" s="47"/>
      <c r="HP106" s="47"/>
      <c r="HQ106" s="47"/>
      <c r="HR106" s="47"/>
      <c r="HS106" s="47"/>
      <c r="HT106" s="47"/>
      <c r="HU106" s="47"/>
      <c r="HV106" s="47"/>
      <c r="HW106" s="47"/>
      <c r="HX106" s="47"/>
      <c r="HY106" s="47"/>
      <c r="HZ106" s="47"/>
      <c r="IA106" s="47"/>
      <c r="IB106" s="47"/>
      <c r="IC106" s="47"/>
      <c r="ID106" s="47"/>
      <c r="IE106" s="47"/>
      <c r="IF106" s="47"/>
      <c r="IG106" s="47"/>
      <c r="IH106" s="47"/>
      <c r="II106" s="47"/>
      <c r="IJ106" s="47"/>
      <c r="IK106" s="47"/>
      <c r="IL106" s="47"/>
      <c r="IM106" s="47"/>
      <c r="IN106" s="47"/>
      <c r="IO106" s="47"/>
      <c r="IP106" s="47"/>
      <c r="IQ106" s="47"/>
      <c r="IR106" s="47"/>
      <c r="IS106" s="47"/>
      <c r="IT106" s="47"/>
      <c r="IU106" s="47"/>
      <c r="IV106" s="47"/>
    </row>
    <row r="107" s="45" customFormat="1" ht="15" customHeight="1" spans="1:15">
      <c r="A107" s="133" t="s">
        <v>829</v>
      </c>
      <c r="B107" s="134"/>
      <c r="C107" s="67"/>
      <c r="D107" s="135"/>
      <c r="E107" s="135"/>
      <c r="F107" s="134"/>
      <c r="G107" s="134"/>
      <c r="H107" s="134"/>
      <c r="I107" s="134"/>
      <c r="J107" s="134"/>
      <c r="K107" s="134"/>
      <c r="L107" s="134"/>
      <c r="M107" s="134"/>
      <c r="N107" s="134"/>
      <c r="O107" s="159"/>
    </row>
    <row r="108" s="45" customFormat="1" ht="15" customHeight="1" spans="1:15">
      <c r="A108" s="133" t="s">
        <v>830</v>
      </c>
      <c r="B108" s="134"/>
      <c r="C108" s="67"/>
      <c r="D108" s="135"/>
      <c r="E108" s="135"/>
      <c r="F108" s="134"/>
      <c r="G108" s="134"/>
      <c r="H108" s="134"/>
      <c r="I108" s="134"/>
      <c r="J108" s="134"/>
      <c r="K108" s="134"/>
      <c r="L108" s="134"/>
      <c r="M108" s="134"/>
      <c r="N108" s="134"/>
      <c r="O108" s="159"/>
    </row>
    <row r="109" s="45" customFormat="1" ht="15" customHeight="1" spans="1:15">
      <c r="A109" s="133" t="s">
        <v>831</v>
      </c>
      <c r="B109" s="134"/>
      <c r="C109" s="67"/>
      <c r="D109" s="135"/>
      <c r="E109" s="135"/>
      <c r="F109" s="134"/>
      <c r="G109" s="134"/>
      <c r="H109" s="134"/>
      <c r="I109" s="134"/>
      <c r="J109" s="134"/>
      <c r="K109" s="134"/>
      <c r="L109" s="134"/>
      <c r="M109" s="134"/>
      <c r="N109" s="134"/>
      <c r="O109" s="159"/>
    </row>
    <row r="110" s="47" customFormat="1" ht="15" customHeight="1" spans="1:15">
      <c r="A110" s="133" t="s">
        <v>832</v>
      </c>
      <c r="B110" s="134"/>
      <c r="C110" s="67"/>
      <c r="D110" s="135"/>
      <c r="E110" s="135"/>
      <c r="F110" s="134"/>
      <c r="G110" s="134"/>
      <c r="H110" s="134"/>
      <c r="I110" s="134"/>
      <c r="J110" s="134"/>
      <c r="K110" s="134"/>
      <c r="L110" s="134"/>
      <c r="M110" s="134"/>
      <c r="N110" s="134"/>
      <c r="O110" s="52"/>
    </row>
    <row r="111" s="47" customFormat="1" spans="1:15">
      <c r="A111" s="136"/>
      <c r="B111" s="51"/>
      <c r="C111" s="49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1"/>
      <c r="O111" s="52"/>
    </row>
    <row r="112" s="48" customFormat="1" spans="3:15">
      <c r="C112" s="137"/>
      <c r="D112" s="138"/>
      <c r="E112" s="138"/>
      <c r="H112" s="139"/>
      <c r="K112" s="138"/>
      <c r="O112" s="160"/>
    </row>
  </sheetData>
  <sheetProtection password="A7AD" sheet="1" objects="1"/>
  <mergeCells count="36">
    <mergeCell ref="D1:E1"/>
    <mergeCell ref="A106:N106"/>
    <mergeCell ref="A107:N107"/>
    <mergeCell ref="A108:N108"/>
    <mergeCell ref="A109:N109"/>
    <mergeCell ref="A110:N110"/>
    <mergeCell ref="A111:N111"/>
    <mergeCell ref="A1:A2"/>
    <mergeCell ref="B1:B2"/>
    <mergeCell ref="C1:C2"/>
    <mergeCell ref="E19:E20"/>
    <mergeCell ref="E34:E36"/>
    <mergeCell ref="E49:E51"/>
    <mergeCell ref="E59:E60"/>
    <mergeCell ref="E76:E79"/>
    <mergeCell ref="E81:E83"/>
    <mergeCell ref="E85:E86"/>
    <mergeCell ref="F1:F2"/>
    <mergeCell ref="G1:G2"/>
    <mergeCell ref="H1:H2"/>
    <mergeCell ref="I1:I2"/>
    <mergeCell ref="J1:J2"/>
    <mergeCell ref="J3:J4"/>
    <mergeCell ref="J5:J11"/>
    <mergeCell ref="J12:J15"/>
    <mergeCell ref="J27:J28"/>
    <mergeCell ref="J74:J75"/>
    <mergeCell ref="J77:J79"/>
    <mergeCell ref="J88:J94"/>
    <mergeCell ref="K1:K2"/>
    <mergeCell ref="L1:L2"/>
    <mergeCell ref="M1:M2"/>
    <mergeCell ref="N1:N2"/>
    <mergeCell ref="O1:O2"/>
    <mergeCell ref="O6:O11"/>
    <mergeCell ref="O88:O94"/>
  </mergeCells>
  <conditionalFormatting sqref="N86">
    <cfRule type="duplicateValues" dxfId="0" priority="2"/>
    <cfRule type="duplicateValues" dxfId="0" priority="1"/>
  </conditionalFormatting>
  <conditionalFormatting sqref="N81:N84">
    <cfRule type="duplicateValues" dxfId="0" priority="6"/>
    <cfRule type="duplicateValues" dxfId="0" priority="5"/>
  </conditionalFormatting>
  <conditionalFormatting sqref="N87:N94 N85">
    <cfRule type="duplicateValues" dxfId="0" priority="8"/>
    <cfRule type="duplicateValues" dxfId="0" priority="7"/>
  </conditionalFormatting>
  <conditionalFormatting sqref="N95:N103 N105">
    <cfRule type="duplicateValues" dxfId="0" priority="4"/>
    <cfRule type="duplicateValues" dxfId="0" priority="3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J31"/>
  <sheetViews>
    <sheetView topLeftCell="A19" workbookViewId="0">
      <selection activeCell="F29" sqref="F29"/>
    </sheetView>
  </sheetViews>
  <sheetFormatPr defaultColWidth="9" defaultRowHeight="14"/>
  <cols>
    <col min="2" max="2" width="18.3727272727273" customWidth="1"/>
    <col min="4" max="4" width="16.1272727272727" customWidth="1"/>
    <col min="6" max="6" width="27.2545454545455" customWidth="1"/>
    <col min="7" max="7" width="15.2545454545455" customWidth="1"/>
    <col min="9" max="9" width="15.3727272727273" customWidth="1"/>
    <col min="10" max="10" width="37.2545454545455" customWidth="1"/>
  </cols>
  <sheetData>
    <row r="1" ht="25.5" spans="1:10">
      <c r="A1" s="1" t="s">
        <v>833</v>
      </c>
      <c r="B1" s="1"/>
      <c r="C1" s="1"/>
      <c r="D1" s="1"/>
      <c r="E1" s="1"/>
      <c r="F1" s="1"/>
      <c r="G1" s="1"/>
      <c r="H1" s="2"/>
      <c r="I1" s="2"/>
      <c r="J1" s="2"/>
    </row>
    <row r="2" spans="1:10">
      <c r="A2" s="3" t="s">
        <v>834</v>
      </c>
      <c r="B2" s="3" t="s">
        <v>18</v>
      </c>
      <c r="C2" s="4" t="s">
        <v>835</v>
      </c>
      <c r="D2" s="3" t="s">
        <v>21</v>
      </c>
      <c r="E2" s="3" t="s">
        <v>22</v>
      </c>
      <c r="F2" s="3" t="s">
        <v>23</v>
      </c>
      <c r="G2" s="5" t="s">
        <v>836</v>
      </c>
      <c r="H2" s="6"/>
      <c r="I2" s="6"/>
      <c r="J2" s="6"/>
    </row>
    <row r="3" spans="1:10">
      <c r="A3" s="7"/>
      <c r="B3" s="7"/>
      <c r="C3" s="8"/>
      <c r="D3" s="7"/>
      <c r="E3" s="7"/>
      <c r="F3" s="7"/>
      <c r="G3" s="9" t="s">
        <v>24</v>
      </c>
      <c r="H3" s="5" t="s">
        <v>837</v>
      </c>
      <c r="I3" s="35"/>
      <c r="J3" s="36" t="s">
        <v>26</v>
      </c>
    </row>
    <row r="4" ht="81" customHeight="1" spans="1:10">
      <c r="A4" s="10">
        <v>1</v>
      </c>
      <c r="B4" s="11" t="s">
        <v>838</v>
      </c>
      <c r="C4" s="12">
        <v>1</v>
      </c>
      <c r="D4" s="11" t="s">
        <v>563</v>
      </c>
      <c r="E4" s="11"/>
      <c r="F4" s="11" t="s">
        <v>839</v>
      </c>
      <c r="G4" s="13" t="s">
        <v>840</v>
      </c>
      <c r="H4" s="14"/>
      <c r="I4" s="37"/>
      <c r="J4" s="36"/>
    </row>
    <row r="5" ht="56" spans="1:10">
      <c r="A5" s="10">
        <v>2</v>
      </c>
      <c r="B5" s="11" t="s">
        <v>841</v>
      </c>
      <c r="C5" s="12">
        <v>1</v>
      </c>
      <c r="D5" s="11" t="s">
        <v>842</v>
      </c>
      <c r="E5" s="11"/>
      <c r="F5" s="11" t="s">
        <v>843</v>
      </c>
      <c r="G5" s="15" t="s">
        <v>844</v>
      </c>
      <c r="H5" s="14" t="s">
        <v>845</v>
      </c>
      <c r="I5" s="37"/>
      <c r="J5" s="36"/>
    </row>
    <row r="6" ht="28" spans="1:10">
      <c r="A6" s="10">
        <v>3</v>
      </c>
      <c r="B6" s="11" t="s">
        <v>846</v>
      </c>
      <c r="C6" s="12">
        <v>1</v>
      </c>
      <c r="D6" s="16" t="s">
        <v>847</v>
      </c>
      <c r="E6" s="11"/>
      <c r="F6" s="11" t="s">
        <v>848</v>
      </c>
      <c r="G6" s="13" t="s">
        <v>849</v>
      </c>
      <c r="H6" s="14"/>
      <c r="I6" s="37"/>
      <c r="J6" s="36"/>
    </row>
    <row r="7" ht="51" customHeight="1" spans="1:10">
      <c r="A7" s="10">
        <v>4</v>
      </c>
      <c r="B7" s="11" t="s">
        <v>850</v>
      </c>
      <c r="C7" s="12" t="s">
        <v>851</v>
      </c>
      <c r="D7" s="16"/>
      <c r="E7" s="11"/>
      <c r="F7" s="11" t="s">
        <v>852</v>
      </c>
      <c r="G7" s="15" t="s">
        <v>853</v>
      </c>
      <c r="H7" s="13" t="s">
        <v>854</v>
      </c>
      <c r="I7" s="37"/>
      <c r="J7" s="36"/>
    </row>
    <row r="8" spans="1:10">
      <c r="A8" s="17"/>
      <c r="B8" s="18"/>
      <c r="C8" s="19"/>
      <c r="D8" s="20"/>
      <c r="E8" s="18"/>
      <c r="F8" s="18"/>
      <c r="G8" s="21"/>
      <c r="H8" s="2"/>
      <c r="I8" s="2"/>
      <c r="J8" s="2"/>
    </row>
    <row r="9" spans="1:10">
      <c r="A9" s="17"/>
      <c r="B9" s="18"/>
      <c r="C9" s="19"/>
      <c r="D9" s="20"/>
      <c r="E9" s="18"/>
      <c r="F9" s="18"/>
      <c r="G9" s="21"/>
      <c r="H9" s="2"/>
      <c r="I9" s="2"/>
      <c r="J9" s="2"/>
    </row>
    <row r="10" spans="1:10">
      <c r="A10" s="17"/>
      <c r="B10" s="18"/>
      <c r="C10" s="19"/>
      <c r="D10" s="20"/>
      <c r="E10" s="18"/>
      <c r="F10" s="18"/>
      <c r="G10" s="21"/>
      <c r="H10" s="2"/>
      <c r="I10" s="2"/>
      <c r="J10" s="2"/>
    </row>
    <row r="11" spans="1:10">
      <c r="A11" s="17"/>
      <c r="B11" s="18"/>
      <c r="C11" s="19"/>
      <c r="D11" s="20"/>
      <c r="E11" s="18"/>
      <c r="F11" s="18"/>
      <c r="G11" s="21"/>
      <c r="H11" s="2"/>
      <c r="I11" s="2"/>
      <c r="J11" s="2"/>
    </row>
    <row r="12" ht="25" spans="1:10">
      <c r="A12" s="22" t="s">
        <v>855</v>
      </c>
      <c r="B12" s="22"/>
      <c r="C12" s="22"/>
      <c r="D12" s="22"/>
      <c r="E12" s="22"/>
      <c r="F12" s="22"/>
      <c r="G12" s="22"/>
      <c r="H12" s="22"/>
      <c r="I12" s="22"/>
      <c r="J12" s="22"/>
    </row>
    <row r="13" spans="1:10">
      <c r="A13" s="23" t="s">
        <v>834</v>
      </c>
      <c r="B13" s="23" t="s">
        <v>18</v>
      </c>
      <c r="C13" s="24" t="s">
        <v>835</v>
      </c>
      <c r="D13" s="23" t="s">
        <v>21</v>
      </c>
      <c r="E13" s="23" t="s">
        <v>22</v>
      </c>
      <c r="F13" s="23" t="s">
        <v>23</v>
      </c>
      <c r="G13" s="25" t="s">
        <v>836</v>
      </c>
      <c r="H13" s="25"/>
      <c r="I13" s="25"/>
      <c r="J13" s="25"/>
    </row>
    <row r="14" spans="1:10">
      <c r="A14" s="23"/>
      <c r="B14" s="23"/>
      <c r="C14" s="24"/>
      <c r="D14" s="23"/>
      <c r="E14" s="23"/>
      <c r="F14" s="23"/>
      <c r="G14" s="25" t="s">
        <v>24</v>
      </c>
      <c r="H14" s="25" t="s">
        <v>410</v>
      </c>
      <c r="I14" s="38" t="s">
        <v>411</v>
      </c>
      <c r="J14" s="36" t="s">
        <v>26</v>
      </c>
    </row>
    <row r="15" ht="37" customHeight="1" spans="1:10">
      <c r="A15" s="10">
        <v>1</v>
      </c>
      <c r="B15" s="26" t="s">
        <v>856</v>
      </c>
      <c r="C15" s="27">
        <v>2</v>
      </c>
      <c r="D15" s="11" t="s">
        <v>857</v>
      </c>
      <c r="E15" s="16" t="s">
        <v>858</v>
      </c>
      <c r="F15" s="16" t="s">
        <v>859</v>
      </c>
      <c r="G15" s="28"/>
      <c r="H15" s="29"/>
      <c r="I15" s="39"/>
      <c r="J15" s="40" t="s">
        <v>860</v>
      </c>
    </row>
    <row r="16" ht="20" customHeight="1" spans="1:10">
      <c r="A16" s="10">
        <v>2</v>
      </c>
      <c r="B16" s="26" t="s">
        <v>861</v>
      </c>
      <c r="C16" s="27">
        <v>1</v>
      </c>
      <c r="D16" s="16" t="s">
        <v>862</v>
      </c>
      <c r="E16" s="16" t="s">
        <v>525</v>
      </c>
      <c r="F16" s="16" t="s">
        <v>863</v>
      </c>
      <c r="G16" s="30" t="s">
        <v>864</v>
      </c>
      <c r="H16" s="31">
        <v>65269</v>
      </c>
      <c r="I16" s="41" t="s">
        <v>437</v>
      </c>
      <c r="J16" s="36"/>
    </row>
    <row r="17" ht="37" customHeight="1" spans="1:10">
      <c r="A17" s="10">
        <v>3</v>
      </c>
      <c r="B17" s="26" t="s">
        <v>865</v>
      </c>
      <c r="C17" s="27">
        <v>1</v>
      </c>
      <c r="D17" s="16" t="s">
        <v>866</v>
      </c>
      <c r="E17" s="16" t="s">
        <v>290</v>
      </c>
      <c r="F17" s="16" t="s">
        <v>867</v>
      </c>
      <c r="G17" s="30" t="s">
        <v>868</v>
      </c>
      <c r="H17" s="31">
        <v>61444</v>
      </c>
      <c r="I17" s="41" t="s">
        <v>869</v>
      </c>
      <c r="J17" s="36"/>
    </row>
    <row r="18" ht="28" spans="1:10">
      <c r="A18" s="10">
        <v>4</v>
      </c>
      <c r="B18" s="26" t="s">
        <v>870</v>
      </c>
      <c r="C18" s="27">
        <v>1</v>
      </c>
      <c r="D18" s="16" t="s">
        <v>866</v>
      </c>
      <c r="E18" s="16" t="s">
        <v>290</v>
      </c>
      <c r="F18" s="16" t="s">
        <v>867</v>
      </c>
      <c r="G18" s="30" t="s">
        <v>871</v>
      </c>
      <c r="H18" s="31">
        <v>65247</v>
      </c>
      <c r="I18" s="41" t="s">
        <v>437</v>
      </c>
      <c r="J18" s="36"/>
    </row>
    <row r="19" ht="49" customHeight="1" spans="1:10">
      <c r="A19" s="10">
        <v>5</v>
      </c>
      <c r="B19" s="26" t="s">
        <v>488</v>
      </c>
      <c r="C19" s="27">
        <v>2</v>
      </c>
      <c r="D19" s="16" t="s">
        <v>872</v>
      </c>
      <c r="E19" s="16" t="s">
        <v>143</v>
      </c>
      <c r="F19" s="16" t="s">
        <v>873</v>
      </c>
      <c r="G19" s="30" t="s">
        <v>868</v>
      </c>
      <c r="H19" s="31">
        <v>61444</v>
      </c>
      <c r="I19" s="41" t="s">
        <v>613</v>
      </c>
      <c r="J19" s="36"/>
    </row>
    <row r="20" ht="28" spans="1:10">
      <c r="A20" s="10">
        <v>6</v>
      </c>
      <c r="B20" s="26" t="s">
        <v>874</v>
      </c>
      <c r="C20" s="27">
        <v>2</v>
      </c>
      <c r="D20" s="16" t="s">
        <v>875</v>
      </c>
      <c r="E20" s="16" t="s">
        <v>652</v>
      </c>
      <c r="F20" s="16" t="s">
        <v>876</v>
      </c>
      <c r="G20" s="30" t="s">
        <v>877</v>
      </c>
      <c r="H20" s="31">
        <v>65266</v>
      </c>
      <c r="I20" s="42" t="s">
        <v>606</v>
      </c>
      <c r="J20" s="36"/>
    </row>
    <row r="21" ht="57" customHeight="1" spans="1:10">
      <c r="A21" s="10">
        <v>7</v>
      </c>
      <c r="B21" s="26" t="s">
        <v>878</v>
      </c>
      <c r="C21" s="27">
        <v>2</v>
      </c>
      <c r="D21" s="16" t="s">
        <v>879</v>
      </c>
      <c r="E21" s="16" t="s">
        <v>603</v>
      </c>
      <c r="F21" s="16" t="s">
        <v>880</v>
      </c>
      <c r="G21" s="30" t="s">
        <v>881</v>
      </c>
      <c r="H21" s="31">
        <v>61454</v>
      </c>
      <c r="I21" s="41" t="s">
        <v>606</v>
      </c>
      <c r="J21" s="36"/>
    </row>
    <row r="22" ht="28" spans="1:10">
      <c r="A22" s="10">
        <v>8</v>
      </c>
      <c r="B22" s="26" t="s">
        <v>882</v>
      </c>
      <c r="C22" s="27">
        <v>2</v>
      </c>
      <c r="D22" s="16" t="s">
        <v>879</v>
      </c>
      <c r="E22" s="16" t="s">
        <v>603</v>
      </c>
      <c r="F22" s="16" t="s">
        <v>880</v>
      </c>
      <c r="G22" s="30" t="s">
        <v>883</v>
      </c>
      <c r="H22" s="31">
        <v>61455</v>
      </c>
      <c r="I22" s="41" t="s">
        <v>606</v>
      </c>
      <c r="J22" s="36"/>
    </row>
    <row r="23" spans="1:10">
      <c r="A23" s="10">
        <v>9</v>
      </c>
      <c r="B23" s="26" t="s">
        <v>884</v>
      </c>
      <c r="C23" s="27">
        <v>1</v>
      </c>
      <c r="D23" s="16" t="s">
        <v>885</v>
      </c>
      <c r="E23" s="16" t="s">
        <v>290</v>
      </c>
      <c r="F23" s="16" t="s">
        <v>377</v>
      </c>
      <c r="G23" s="30" t="s">
        <v>886</v>
      </c>
      <c r="H23" s="31">
        <v>65110</v>
      </c>
      <c r="I23" s="41" t="s">
        <v>437</v>
      </c>
      <c r="J23" s="36"/>
    </row>
    <row r="24" ht="47" customHeight="1" spans="1:10">
      <c r="A24" s="10">
        <v>10</v>
      </c>
      <c r="B24" s="26" t="s">
        <v>887</v>
      </c>
      <c r="C24" s="27">
        <v>2</v>
      </c>
      <c r="D24" s="16" t="s">
        <v>875</v>
      </c>
      <c r="E24" s="16" t="s">
        <v>622</v>
      </c>
      <c r="F24" s="16" t="s">
        <v>876</v>
      </c>
      <c r="G24" s="30" t="s">
        <v>888</v>
      </c>
      <c r="H24" s="31">
        <v>61450</v>
      </c>
      <c r="I24" s="41" t="s">
        <v>591</v>
      </c>
      <c r="J24" s="36"/>
    </row>
    <row r="25" ht="42" customHeight="1" spans="1:10">
      <c r="A25" s="10">
        <v>11</v>
      </c>
      <c r="B25" s="26" t="s">
        <v>889</v>
      </c>
      <c r="C25" s="27">
        <v>2</v>
      </c>
      <c r="D25" s="16" t="s">
        <v>890</v>
      </c>
      <c r="E25" s="16" t="s">
        <v>891</v>
      </c>
      <c r="F25" s="16" t="s">
        <v>892</v>
      </c>
      <c r="G25" s="30" t="s">
        <v>610</v>
      </c>
      <c r="H25" s="31">
        <v>64830</v>
      </c>
      <c r="I25" s="42" t="s">
        <v>606</v>
      </c>
      <c r="J25" s="36"/>
    </row>
    <row r="26" ht="28" spans="1:10">
      <c r="A26" s="10">
        <v>12</v>
      </c>
      <c r="B26" s="26" t="s">
        <v>612</v>
      </c>
      <c r="C26" s="27">
        <v>2</v>
      </c>
      <c r="D26" s="16" t="s">
        <v>890</v>
      </c>
      <c r="E26" s="16" t="s">
        <v>891</v>
      </c>
      <c r="F26" s="16" t="s">
        <v>892</v>
      </c>
      <c r="G26" s="30" t="s">
        <v>610</v>
      </c>
      <c r="H26" s="31">
        <v>64830</v>
      </c>
      <c r="I26" s="41" t="s">
        <v>613</v>
      </c>
      <c r="J26" s="36"/>
    </row>
    <row r="27" ht="45" customHeight="1" spans="1:10">
      <c r="A27" s="10">
        <v>13</v>
      </c>
      <c r="B27" s="26" t="s">
        <v>705</v>
      </c>
      <c r="C27" s="27">
        <v>2</v>
      </c>
      <c r="D27" s="16" t="s">
        <v>893</v>
      </c>
      <c r="E27" s="16" t="s">
        <v>525</v>
      </c>
      <c r="F27" s="16" t="s">
        <v>894</v>
      </c>
      <c r="G27" s="30" t="s">
        <v>895</v>
      </c>
      <c r="H27" s="31">
        <v>64946</v>
      </c>
      <c r="I27" s="41" t="s">
        <v>817</v>
      </c>
      <c r="J27" s="36"/>
    </row>
    <row r="28" ht="28" spans="1:10">
      <c r="A28" s="10">
        <v>14</v>
      </c>
      <c r="B28" s="26" t="s">
        <v>896</v>
      </c>
      <c r="C28" s="27">
        <v>1</v>
      </c>
      <c r="D28" s="16" t="s">
        <v>897</v>
      </c>
      <c r="E28" s="16" t="s">
        <v>891</v>
      </c>
      <c r="F28" s="16" t="s">
        <v>898</v>
      </c>
      <c r="G28" s="30" t="s">
        <v>899</v>
      </c>
      <c r="H28" s="31">
        <v>65262</v>
      </c>
      <c r="I28" s="41" t="s">
        <v>437</v>
      </c>
      <c r="J28" s="36"/>
    </row>
    <row r="29" ht="34" customHeight="1" spans="1:10">
      <c r="A29" s="10">
        <v>15</v>
      </c>
      <c r="B29" s="26" t="s">
        <v>900</v>
      </c>
      <c r="C29" s="27">
        <v>1</v>
      </c>
      <c r="D29" s="16" t="s">
        <v>885</v>
      </c>
      <c r="E29" s="16" t="s">
        <v>290</v>
      </c>
      <c r="F29" s="16" t="s">
        <v>377</v>
      </c>
      <c r="G29" s="32" t="s">
        <v>378</v>
      </c>
      <c r="H29" s="33"/>
      <c r="I29" s="43" t="s">
        <v>600</v>
      </c>
      <c r="J29" s="44" t="s">
        <v>901</v>
      </c>
    </row>
    <row r="30" spans="1:10">
      <c r="A30" s="10">
        <v>16</v>
      </c>
      <c r="B30" s="26" t="s">
        <v>902</v>
      </c>
      <c r="C30" s="27">
        <v>2</v>
      </c>
      <c r="D30" s="16" t="s">
        <v>903</v>
      </c>
      <c r="E30" s="16" t="s">
        <v>290</v>
      </c>
      <c r="F30" s="16" t="s">
        <v>904</v>
      </c>
      <c r="G30" s="34" t="s">
        <v>905</v>
      </c>
      <c r="H30" s="31">
        <v>64916</v>
      </c>
      <c r="I30" s="41" t="s">
        <v>606</v>
      </c>
      <c r="J30" s="36"/>
    </row>
    <row r="31" ht="38" customHeight="1" spans="1:10">
      <c r="A31" s="10">
        <v>17</v>
      </c>
      <c r="B31" s="26" t="s">
        <v>906</v>
      </c>
      <c r="C31" s="27">
        <v>2</v>
      </c>
      <c r="D31" s="16" t="s">
        <v>903</v>
      </c>
      <c r="E31" s="16" t="s">
        <v>290</v>
      </c>
      <c r="F31" s="16" t="s">
        <v>904</v>
      </c>
      <c r="G31" s="31" t="s">
        <v>907</v>
      </c>
      <c r="H31" s="31">
        <v>64981</v>
      </c>
      <c r="I31" s="41" t="s">
        <v>817</v>
      </c>
      <c r="J31" s="36"/>
    </row>
  </sheetData>
  <sheetProtection password="A7AD" sheet="1" objects="1"/>
  <mergeCells count="21">
    <mergeCell ref="A1:G1"/>
    <mergeCell ref="G2:J2"/>
    <mergeCell ref="H3:I3"/>
    <mergeCell ref="G4:I4"/>
    <mergeCell ref="H5:I5"/>
    <mergeCell ref="G6:I6"/>
    <mergeCell ref="H7:I7"/>
    <mergeCell ref="A12:J12"/>
    <mergeCell ref="G13:J13"/>
    <mergeCell ref="A2:A3"/>
    <mergeCell ref="A13:A14"/>
    <mergeCell ref="B2:B3"/>
    <mergeCell ref="B13:B14"/>
    <mergeCell ref="C2:C3"/>
    <mergeCell ref="C13:C14"/>
    <mergeCell ref="D2:D3"/>
    <mergeCell ref="D13:D14"/>
    <mergeCell ref="E2:E3"/>
    <mergeCell ref="E13:E14"/>
    <mergeCell ref="F2:F3"/>
    <mergeCell ref="F13:F1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N48"/>
  <sheetViews>
    <sheetView zoomScale="115" zoomScaleNormal="115" topLeftCell="A17" workbookViewId="0">
      <selection activeCell="A35" sqref="A35:N35"/>
    </sheetView>
  </sheetViews>
  <sheetFormatPr defaultColWidth="9" defaultRowHeight="14"/>
  <cols>
    <col min="1" max="1" width="4.87272727272727" customWidth="1"/>
    <col min="2" max="2" width="27.7545454545455" customWidth="1"/>
    <col min="4" max="4" width="5.87272727272727" customWidth="1"/>
    <col min="6" max="6" width="13.5" customWidth="1"/>
    <col min="8" max="8" width="40.5" customWidth="1"/>
    <col min="10" max="10" width="11.1272727272727" style="163" customWidth="1"/>
  </cols>
  <sheetData>
    <row r="1" ht="21" spans="1:11">
      <c r="A1" s="164" t="s">
        <v>2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>
      <c r="A2" s="166" t="s">
        <v>17</v>
      </c>
      <c r="B2" s="167" t="s">
        <v>18</v>
      </c>
      <c r="C2" s="168" t="s">
        <v>19</v>
      </c>
      <c r="D2" s="167" t="s">
        <v>20</v>
      </c>
      <c r="E2" s="167"/>
      <c r="F2" s="167" t="s">
        <v>21</v>
      </c>
      <c r="G2" s="167" t="s">
        <v>22</v>
      </c>
      <c r="H2" s="167" t="s">
        <v>23</v>
      </c>
      <c r="I2" s="167" t="s">
        <v>24</v>
      </c>
      <c r="J2" s="184" t="s">
        <v>25</v>
      </c>
      <c r="K2" s="167" t="s">
        <v>26</v>
      </c>
    </row>
    <row r="3" spans="1:11">
      <c r="A3" s="166"/>
      <c r="B3" s="167"/>
      <c r="C3" s="168"/>
      <c r="D3" s="168" t="s">
        <v>27</v>
      </c>
      <c r="E3" s="168" t="s">
        <v>28</v>
      </c>
      <c r="F3" s="167"/>
      <c r="G3" s="167"/>
      <c r="H3" s="167"/>
      <c r="I3" s="167"/>
      <c r="J3" s="185"/>
      <c r="K3" s="167"/>
    </row>
    <row r="4" s="161" customFormat="1" ht="42" spans="1:11">
      <c r="A4" s="303">
        <v>1</v>
      </c>
      <c r="B4" s="171" t="s">
        <v>29</v>
      </c>
      <c r="C4" s="202">
        <v>1</v>
      </c>
      <c r="D4" s="208">
        <v>8</v>
      </c>
      <c r="E4" s="11">
        <v>1</v>
      </c>
      <c r="F4" s="11"/>
      <c r="G4" s="11"/>
      <c r="H4" s="11" t="s">
        <v>30</v>
      </c>
      <c r="I4" s="316" t="s">
        <v>31</v>
      </c>
      <c r="J4" s="317">
        <v>1</v>
      </c>
      <c r="K4" s="187"/>
    </row>
    <row r="5" s="161" customFormat="1" spans="1:11">
      <c r="A5" s="303">
        <v>2</v>
      </c>
      <c r="B5" s="11" t="s">
        <v>32</v>
      </c>
      <c r="C5" s="202">
        <f>C4+1</f>
        <v>2</v>
      </c>
      <c r="D5" s="208">
        <v>8</v>
      </c>
      <c r="E5" s="11">
        <v>1</v>
      </c>
      <c r="F5" s="11"/>
      <c r="G5" s="11"/>
      <c r="H5" s="213" t="s">
        <v>33</v>
      </c>
      <c r="I5" s="316"/>
      <c r="J5" s="317">
        <v>4</v>
      </c>
      <c r="K5" s="187"/>
    </row>
    <row r="6" s="161" customFormat="1" spans="1:11">
      <c r="A6" s="303">
        <v>3</v>
      </c>
      <c r="B6" s="11" t="s">
        <v>34</v>
      </c>
      <c r="C6" s="202">
        <f>C5+E5</f>
        <v>3</v>
      </c>
      <c r="D6" s="208">
        <v>8</v>
      </c>
      <c r="E6" s="11">
        <v>1</v>
      </c>
      <c r="F6" s="11"/>
      <c r="G6" s="11"/>
      <c r="H6" s="214"/>
      <c r="I6" s="316"/>
      <c r="J6" s="317">
        <v>5</v>
      </c>
      <c r="K6" s="187"/>
    </row>
    <row r="7" s="161" customFormat="1" spans="1:11">
      <c r="A7" s="303">
        <v>4</v>
      </c>
      <c r="B7" s="11" t="s">
        <v>35</v>
      </c>
      <c r="C7" s="202">
        <f>C6+E6</f>
        <v>4</v>
      </c>
      <c r="D7" s="208">
        <v>8</v>
      </c>
      <c r="E7" s="11">
        <v>1</v>
      </c>
      <c r="F7" s="11"/>
      <c r="G7" s="11"/>
      <c r="H7" s="214"/>
      <c r="I7" s="316"/>
      <c r="J7" s="317">
        <v>6</v>
      </c>
      <c r="K7" s="187"/>
    </row>
    <row r="8" s="161" customFormat="1" spans="1:11">
      <c r="A8" s="303">
        <v>5</v>
      </c>
      <c r="B8" s="11" t="s">
        <v>36</v>
      </c>
      <c r="C8" s="202">
        <f>C7+E7</f>
        <v>5</v>
      </c>
      <c r="D8" s="208">
        <v>8</v>
      </c>
      <c r="E8" s="11">
        <v>1</v>
      </c>
      <c r="F8" s="11"/>
      <c r="G8" s="11"/>
      <c r="H8" s="214"/>
      <c r="I8" s="316"/>
      <c r="J8" s="317">
        <v>7</v>
      </c>
      <c r="K8" s="187"/>
    </row>
    <row r="9" s="161" customFormat="1" spans="1:11">
      <c r="A9" s="303">
        <v>6</v>
      </c>
      <c r="B9" s="11" t="s">
        <v>37</v>
      </c>
      <c r="C9" s="202">
        <f>C8+E8</f>
        <v>6</v>
      </c>
      <c r="D9" s="208">
        <v>8</v>
      </c>
      <c r="E9" s="11">
        <v>1</v>
      </c>
      <c r="F9" s="11"/>
      <c r="G9" s="11"/>
      <c r="H9" s="215"/>
      <c r="I9" s="316"/>
      <c r="J9" s="317">
        <v>8</v>
      </c>
      <c r="K9" s="187"/>
    </row>
    <row r="10" s="161" customFormat="1" ht="56" spans="1:11">
      <c r="A10" s="303">
        <v>7</v>
      </c>
      <c r="B10" s="171" t="s">
        <v>38</v>
      </c>
      <c r="C10" s="202">
        <f>C9+E9</f>
        <v>7</v>
      </c>
      <c r="D10" s="208">
        <v>8</v>
      </c>
      <c r="E10" s="11">
        <v>1</v>
      </c>
      <c r="F10" s="11"/>
      <c r="G10" s="11"/>
      <c r="H10" s="11" t="s">
        <v>39</v>
      </c>
      <c r="I10" s="316" t="s">
        <v>40</v>
      </c>
      <c r="J10" s="317">
        <v>1</v>
      </c>
      <c r="K10" s="187"/>
    </row>
    <row r="11" s="161" customFormat="1" spans="1:11">
      <c r="A11" s="303">
        <v>8</v>
      </c>
      <c r="B11" s="11" t="s">
        <v>32</v>
      </c>
      <c r="C11" s="202">
        <f>C10+1</f>
        <v>8</v>
      </c>
      <c r="D11" s="208">
        <v>8</v>
      </c>
      <c r="E11" s="11">
        <v>1</v>
      </c>
      <c r="F11" s="11"/>
      <c r="G11" s="11"/>
      <c r="H11" s="213" t="s">
        <v>41</v>
      </c>
      <c r="I11" s="316"/>
      <c r="J11" s="317">
        <v>4</v>
      </c>
      <c r="K11" s="187"/>
    </row>
    <row r="12" s="161" customFormat="1" spans="1:11">
      <c r="A12" s="303">
        <v>9</v>
      </c>
      <c r="B12" s="11" t="s">
        <v>34</v>
      </c>
      <c r="C12" s="202">
        <f>C11+E11</f>
        <v>9</v>
      </c>
      <c r="D12" s="208">
        <v>8</v>
      </c>
      <c r="E12" s="11">
        <v>1</v>
      </c>
      <c r="F12" s="11"/>
      <c r="G12" s="11"/>
      <c r="H12" s="214"/>
      <c r="I12" s="316"/>
      <c r="J12" s="317">
        <v>5</v>
      </c>
      <c r="K12" s="187"/>
    </row>
    <row r="13" s="161" customFormat="1" spans="1:11">
      <c r="A13" s="303">
        <v>10</v>
      </c>
      <c r="B13" s="11" t="s">
        <v>35</v>
      </c>
      <c r="C13" s="202">
        <f>C12+E12</f>
        <v>10</v>
      </c>
      <c r="D13" s="208">
        <v>8</v>
      </c>
      <c r="E13" s="11">
        <v>1</v>
      </c>
      <c r="F13" s="11"/>
      <c r="G13" s="11"/>
      <c r="H13" s="214"/>
      <c r="I13" s="316"/>
      <c r="J13" s="317">
        <v>6</v>
      </c>
      <c r="K13" s="187"/>
    </row>
    <row r="14" s="161" customFormat="1" spans="1:11">
      <c r="A14" s="303">
        <v>11</v>
      </c>
      <c r="B14" s="11" t="s">
        <v>36</v>
      </c>
      <c r="C14" s="202">
        <f>C13+E13</f>
        <v>11</v>
      </c>
      <c r="D14" s="208">
        <v>8</v>
      </c>
      <c r="E14" s="11">
        <v>1</v>
      </c>
      <c r="F14" s="11"/>
      <c r="G14" s="11"/>
      <c r="H14" s="214"/>
      <c r="I14" s="316"/>
      <c r="J14" s="317">
        <v>7</v>
      </c>
      <c r="K14" s="187"/>
    </row>
    <row r="15" s="161" customFormat="1" spans="1:11">
      <c r="A15" s="303">
        <v>12</v>
      </c>
      <c r="B15" s="11" t="s">
        <v>37</v>
      </c>
      <c r="C15" s="202">
        <f>C14+E14</f>
        <v>12</v>
      </c>
      <c r="D15" s="208">
        <v>8</v>
      </c>
      <c r="E15" s="11">
        <v>1</v>
      </c>
      <c r="F15" s="11"/>
      <c r="G15" s="11"/>
      <c r="H15" s="215"/>
      <c r="I15" s="316"/>
      <c r="J15" s="317">
        <v>8</v>
      </c>
      <c r="K15" s="187"/>
    </row>
    <row r="16" s="226" customFormat="1" ht="28" spans="1:11">
      <c r="A16" s="303">
        <v>13</v>
      </c>
      <c r="B16" s="171" t="s">
        <v>42</v>
      </c>
      <c r="C16" s="202">
        <f t="shared" ref="C16:C22" si="0">C15+E15</f>
        <v>13</v>
      </c>
      <c r="D16" s="206">
        <v>32</v>
      </c>
      <c r="E16" s="186">
        <v>4</v>
      </c>
      <c r="F16" s="186" t="s">
        <v>43</v>
      </c>
      <c r="G16" s="171" t="s">
        <v>44</v>
      </c>
      <c r="H16" s="186" t="s">
        <v>45</v>
      </c>
      <c r="I16" s="316" t="s">
        <v>46</v>
      </c>
      <c r="J16" s="317" t="s">
        <v>47</v>
      </c>
      <c r="K16" s="187"/>
    </row>
    <row r="17" s="226" customFormat="1" ht="30" customHeight="1" spans="1:11">
      <c r="A17" s="303">
        <v>14</v>
      </c>
      <c r="B17" s="171" t="s">
        <v>48</v>
      </c>
      <c r="C17" s="202">
        <f t="shared" si="0"/>
        <v>17</v>
      </c>
      <c r="D17" s="218">
        <v>16</v>
      </c>
      <c r="E17" s="171">
        <v>2</v>
      </c>
      <c r="F17" s="186" t="s">
        <v>49</v>
      </c>
      <c r="G17" s="186" t="s">
        <v>50</v>
      </c>
      <c r="H17" s="186" t="s">
        <v>51</v>
      </c>
      <c r="I17" s="316" t="s">
        <v>52</v>
      </c>
      <c r="J17" s="317" t="s">
        <v>53</v>
      </c>
      <c r="K17" s="171"/>
    </row>
    <row r="18" s="226" customFormat="1" ht="28" spans="1:11">
      <c r="A18" s="303">
        <v>15</v>
      </c>
      <c r="B18" s="171" t="s">
        <v>54</v>
      </c>
      <c r="C18" s="202">
        <f t="shared" si="0"/>
        <v>19</v>
      </c>
      <c r="D18" s="218">
        <v>8</v>
      </c>
      <c r="E18" s="186">
        <v>1</v>
      </c>
      <c r="F18" s="204"/>
      <c r="G18" s="171"/>
      <c r="H18" s="276" t="s">
        <v>55</v>
      </c>
      <c r="I18" s="316"/>
      <c r="J18" s="317">
        <v>3</v>
      </c>
      <c r="K18" s="171"/>
    </row>
    <row r="19" s="226" customFormat="1" ht="28" spans="1:11">
      <c r="A19" s="303">
        <v>16</v>
      </c>
      <c r="B19" s="171" t="s">
        <v>56</v>
      </c>
      <c r="C19" s="202">
        <f t="shared" si="0"/>
        <v>20</v>
      </c>
      <c r="D19" s="218">
        <v>8</v>
      </c>
      <c r="E19" s="186">
        <v>1</v>
      </c>
      <c r="F19" s="171"/>
      <c r="G19" s="171"/>
      <c r="H19" s="276" t="s">
        <v>55</v>
      </c>
      <c r="I19" s="316"/>
      <c r="J19" s="317">
        <v>4</v>
      </c>
      <c r="K19" s="171"/>
    </row>
    <row r="20" s="226" customFormat="1" ht="28" spans="1:11">
      <c r="A20" s="303">
        <v>17</v>
      </c>
      <c r="B20" s="171" t="s">
        <v>57</v>
      </c>
      <c r="C20" s="202">
        <f t="shared" si="0"/>
        <v>21</v>
      </c>
      <c r="D20" s="218">
        <v>8</v>
      </c>
      <c r="E20" s="186">
        <v>1</v>
      </c>
      <c r="F20" s="171"/>
      <c r="G20" s="171"/>
      <c r="H20" s="276" t="s">
        <v>58</v>
      </c>
      <c r="I20" s="316"/>
      <c r="J20" s="317">
        <v>5</v>
      </c>
      <c r="K20" s="171"/>
    </row>
    <row r="21" s="226" customFormat="1" ht="42" spans="1:11">
      <c r="A21" s="303">
        <v>18</v>
      </c>
      <c r="B21" s="171" t="s">
        <v>59</v>
      </c>
      <c r="C21" s="202">
        <f t="shared" si="0"/>
        <v>22</v>
      </c>
      <c r="D21" s="218">
        <v>8</v>
      </c>
      <c r="E21" s="186">
        <v>1</v>
      </c>
      <c r="F21" s="171"/>
      <c r="G21" s="171"/>
      <c r="H21" s="276" t="s">
        <v>60</v>
      </c>
      <c r="I21" s="316"/>
      <c r="J21" s="317">
        <v>6</v>
      </c>
      <c r="K21" s="171"/>
    </row>
    <row r="22" s="161" customFormat="1" ht="42" spans="1:11">
      <c r="A22" s="303">
        <v>19</v>
      </c>
      <c r="B22" s="171" t="s">
        <v>61</v>
      </c>
      <c r="C22" s="202">
        <f t="shared" si="0"/>
        <v>23</v>
      </c>
      <c r="D22" s="218">
        <v>8</v>
      </c>
      <c r="E22" s="186">
        <v>1</v>
      </c>
      <c r="F22" s="171"/>
      <c r="G22" s="171"/>
      <c r="H22" s="276" t="s">
        <v>62</v>
      </c>
      <c r="I22" s="316"/>
      <c r="J22" s="317">
        <v>7</v>
      </c>
      <c r="K22" s="171"/>
    </row>
    <row r="23" s="161" customFormat="1" ht="28" spans="1:11">
      <c r="A23" s="303">
        <v>20</v>
      </c>
      <c r="B23" s="186" t="s">
        <v>63</v>
      </c>
      <c r="C23" s="205">
        <v>24.1</v>
      </c>
      <c r="D23" s="304">
        <v>8</v>
      </c>
      <c r="E23" s="203">
        <v>1</v>
      </c>
      <c r="F23" s="201"/>
      <c r="G23" s="171"/>
      <c r="H23" s="276" t="s">
        <v>64</v>
      </c>
      <c r="I23" s="318" t="s">
        <v>65</v>
      </c>
      <c r="J23" s="173">
        <v>1.1</v>
      </c>
      <c r="K23" s="171"/>
    </row>
    <row r="24" s="161" customFormat="1" ht="28" spans="1:11">
      <c r="A24" s="303">
        <v>21</v>
      </c>
      <c r="B24" s="171" t="s">
        <v>66</v>
      </c>
      <c r="C24" s="205">
        <v>24.2</v>
      </c>
      <c r="D24" s="305"/>
      <c r="E24" s="203"/>
      <c r="F24" s="201"/>
      <c r="G24" s="171"/>
      <c r="H24" s="276" t="s">
        <v>67</v>
      </c>
      <c r="I24" s="319"/>
      <c r="J24" s="181">
        <v>1.2</v>
      </c>
      <c r="K24" s="171"/>
    </row>
    <row r="25" s="161" customFormat="1" ht="28" spans="1:11">
      <c r="A25" s="303">
        <v>22</v>
      </c>
      <c r="B25" s="171" t="s">
        <v>68</v>
      </c>
      <c r="C25" s="205">
        <v>24.3</v>
      </c>
      <c r="D25" s="305"/>
      <c r="E25" s="203"/>
      <c r="F25" s="201"/>
      <c r="G25" s="171"/>
      <c r="H25" s="276" t="s">
        <v>67</v>
      </c>
      <c r="I25" s="319"/>
      <c r="J25" s="173">
        <v>1.3</v>
      </c>
      <c r="K25" s="171"/>
    </row>
    <row r="26" s="161" customFormat="1" ht="28" spans="1:11">
      <c r="A26" s="303">
        <v>23</v>
      </c>
      <c r="B26" s="171" t="s">
        <v>69</v>
      </c>
      <c r="C26" s="205">
        <v>24.4</v>
      </c>
      <c r="D26" s="305"/>
      <c r="E26" s="203"/>
      <c r="F26" s="201"/>
      <c r="G26" s="171"/>
      <c r="H26" s="276" t="s">
        <v>67</v>
      </c>
      <c r="I26" s="319"/>
      <c r="J26" s="181">
        <v>1.4</v>
      </c>
      <c r="K26" s="171"/>
    </row>
    <row r="27" s="161" customFormat="1" ht="28" spans="1:11">
      <c r="A27" s="303">
        <v>24</v>
      </c>
      <c r="B27" s="171" t="s">
        <v>68</v>
      </c>
      <c r="C27" s="205">
        <v>24.5</v>
      </c>
      <c r="D27" s="305"/>
      <c r="E27" s="203"/>
      <c r="F27" s="201"/>
      <c r="G27" s="171"/>
      <c r="H27" s="276" t="s">
        <v>67</v>
      </c>
      <c r="I27" s="319"/>
      <c r="J27" s="181">
        <v>1.5</v>
      </c>
      <c r="K27" s="171"/>
    </row>
    <row r="28" s="161" customFormat="1" ht="28" spans="1:11">
      <c r="A28" s="303">
        <v>25</v>
      </c>
      <c r="B28" s="171" t="s">
        <v>70</v>
      </c>
      <c r="C28" s="205">
        <v>24.6</v>
      </c>
      <c r="D28" s="306"/>
      <c r="E28" s="203"/>
      <c r="F28" s="201"/>
      <c r="G28" s="171"/>
      <c r="H28" s="276" t="s">
        <v>67</v>
      </c>
      <c r="I28" s="319"/>
      <c r="J28" s="181">
        <v>1.6</v>
      </c>
      <c r="K28" s="171"/>
    </row>
    <row r="29" s="161" customFormat="1" ht="28" spans="1:11">
      <c r="A29" s="303">
        <v>26</v>
      </c>
      <c r="B29" s="187" t="s">
        <v>71</v>
      </c>
      <c r="C29" s="218">
        <f>C23+E23</f>
        <v>25.1</v>
      </c>
      <c r="D29" s="218">
        <v>16</v>
      </c>
      <c r="E29" s="187">
        <v>2</v>
      </c>
      <c r="F29" s="174" t="s">
        <v>49</v>
      </c>
      <c r="G29" s="187"/>
      <c r="H29" s="198" t="s">
        <v>72</v>
      </c>
      <c r="I29" s="319"/>
      <c r="J29" s="218" t="s">
        <v>73</v>
      </c>
      <c r="K29" s="170"/>
    </row>
    <row r="30" s="161" customFormat="1" spans="1:11">
      <c r="A30" s="303">
        <v>27</v>
      </c>
      <c r="B30" s="171" t="s">
        <v>74</v>
      </c>
      <c r="C30" s="307">
        <f>C29+E29</f>
        <v>27.1</v>
      </c>
      <c r="D30" s="206">
        <v>8</v>
      </c>
      <c r="E30" s="308">
        <v>1</v>
      </c>
      <c r="F30" s="171" t="s">
        <v>75</v>
      </c>
      <c r="G30" s="171"/>
      <c r="H30" s="171"/>
      <c r="I30" s="320"/>
      <c r="J30" s="218">
        <v>6</v>
      </c>
      <c r="K30" s="170"/>
    </row>
    <row r="32" spans="1:10">
      <c r="A32" s="226"/>
      <c r="B32" s="226"/>
      <c r="C32" s="226"/>
      <c r="D32" s="226"/>
      <c r="E32" s="226"/>
      <c r="F32" s="226"/>
      <c r="G32" s="226"/>
      <c r="H32" s="226"/>
      <c r="I32" s="226"/>
      <c r="J32" s="221"/>
    </row>
    <row r="33" spans="1:10">
      <c r="A33" s="226"/>
      <c r="B33" s="226"/>
      <c r="C33" s="309"/>
      <c r="D33" s="221"/>
      <c r="E33" s="2"/>
      <c r="F33" s="221"/>
      <c r="G33" s="2"/>
      <c r="H33" s="223"/>
      <c r="I33" s="226"/>
      <c r="J33" s="221"/>
    </row>
    <row r="34" spans="1:14">
      <c r="A34" s="183" t="s">
        <v>76</v>
      </c>
      <c r="B34" s="285"/>
      <c r="C34" s="286"/>
      <c r="D34" s="287"/>
      <c r="E34" s="285"/>
      <c r="F34" s="285"/>
      <c r="G34" s="285"/>
      <c r="H34" s="285"/>
      <c r="I34" s="285"/>
      <c r="J34" s="285"/>
      <c r="K34" s="285"/>
      <c r="L34" s="285"/>
      <c r="M34" s="285"/>
      <c r="N34" s="285"/>
    </row>
    <row r="35" spans="1:14">
      <c r="A35" s="129" t="s">
        <v>77</v>
      </c>
      <c r="B35" s="130"/>
      <c r="C35" s="131"/>
      <c r="D35" s="132"/>
      <c r="E35" s="130"/>
      <c r="F35" s="130"/>
      <c r="G35" s="130"/>
      <c r="H35" s="130"/>
      <c r="I35" s="130"/>
      <c r="J35" s="130"/>
      <c r="K35" s="130"/>
      <c r="L35" s="130"/>
      <c r="M35" s="130"/>
      <c r="N35" s="130"/>
    </row>
    <row r="36" spans="1:14">
      <c r="A36" s="129" t="s">
        <v>78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</row>
    <row r="37" spans="1:10">
      <c r="A37" s="310"/>
      <c r="B37" s="311"/>
      <c r="C37" s="309"/>
      <c r="D37" s="221"/>
      <c r="E37" s="2"/>
      <c r="F37" s="221"/>
      <c r="G37" s="2"/>
      <c r="H37" s="223"/>
      <c r="I37" s="226"/>
      <c r="J37" s="221"/>
    </row>
    <row r="38" spans="1:10">
      <c r="A38" s="310"/>
      <c r="B38" s="311"/>
      <c r="C38" s="309"/>
      <c r="D38" s="221"/>
      <c r="E38" s="2"/>
      <c r="F38" s="221"/>
      <c r="G38" s="2"/>
      <c r="H38" s="226"/>
      <c r="I38" s="226"/>
      <c r="J38" s="221"/>
    </row>
    <row r="39" spans="1:10">
      <c r="A39" s="310"/>
      <c r="B39" s="226"/>
      <c r="C39" s="226"/>
      <c r="D39" s="226"/>
      <c r="E39" s="226"/>
      <c r="F39" s="226"/>
      <c r="G39" s="2"/>
      <c r="H39" s="2"/>
      <c r="I39" s="226"/>
      <c r="J39" s="221"/>
    </row>
    <row r="40" spans="1:10">
      <c r="A40" s="310"/>
      <c r="B40" s="226"/>
      <c r="C40" s="309"/>
      <c r="D40" s="312"/>
      <c r="E40" s="312"/>
      <c r="F40" s="312"/>
      <c r="G40" s="2"/>
      <c r="H40" s="2"/>
      <c r="I40" s="226"/>
      <c r="J40" s="221"/>
    </row>
    <row r="41" spans="1:10">
      <c r="A41" s="310"/>
      <c r="B41" s="226"/>
      <c r="C41" s="309"/>
      <c r="D41" s="313"/>
      <c r="E41" s="229"/>
      <c r="F41" s="314"/>
      <c r="G41" s="315"/>
      <c r="H41" s="223"/>
      <c r="I41" s="226"/>
      <c r="J41" s="221"/>
    </row>
    <row r="42" spans="1:10">
      <c r="A42" s="310"/>
      <c r="B42" s="226"/>
      <c r="C42" s="309"/>
      <c r="D42" s="221"/>
      <c r="E42" s="229"/>
      <c r="F42" s="2"/>
      <c r="G42" s="2"/>
      <c r="H42" s="223"/>
      <c r="I42" s="226"/>
      <c r="J42" s="221"/>
    </row>
    <row r="43" spans="1:10">
      <c r="A43" s="310"/>
      <c r="B43" s="226"/>
      <c r="C43" s="309"/>
      <c r="D43" s="313"/>
      <c r="E43" s="229"/>
      <c r="F43" s="2"/>
      <c r="G43" s="2"/>
      <c r="H43" s="223"/>
      <c r="I43" s="226"/>
      <c r="J43" s="221"/>
    </row>
    <row r="44" spans="1:10">
      <c r="A44" s="310"/>
      <c r="B44" s="226"/>
      <c r="C44" s="309"/>
      <c r="D44" s="221"/>
      <c r="E44" s="229"/>
      <c r="F44" s="2"/>
      <c r="G44" s="2"/>
      <c r="H44" s="223"/>
      <c r="I44" s="226"/>
      <c r="J44" s="221"/>
    </row>
    <row r="45" spans="1:10">
      <c r="A45" s="310"/>
      <c r="B45" s="226"/>
      <c r="C45" s="309"/>
      <c r="D45" s="313"/>
      <c r="E45" s="229"/>
      <c r="F45" s="2"/>
      <c r="G45" s="2"/>
      <c r="H45" s="223"/>
      <c r="I45" s="226"/>
      <c r="J45" s="221"/>
    </row>
    <row r="46" spans="1:10">
      <c r="A46" s="310"/>
      <c r="B46" s="226"/>
      <c r="C46" s="309"/>
      <c r="D46" s="313"/>
      <c r="E46" s="229"/>
      <c r="F46" s="2"/>
      <c r="G46" s="2"/>
      <c r="H46" s="223"/>
      <c r="I46" s="226"/>
      <c r="J46" s="221"/>
    </row>
    <row r="47" spans="1:10">
      <c r="A47" s="310"/>
      <c r="B47" s="226"/>
      <c r="C47" s="309"/>
      <c r="D47" s="313"/>
      <c r="E47" s="229"/>
      <c r="F47" s="221"/>
      <c r="G47" s="2"/>
      <c r="H47" s="2"/>
      <c r="I47" s="226"/>
      <c r="J47" s="221"/>
    </row>
    <row r="48" spans="1:10">
      <c r="A48" s="310"/>
      <c r="B48" s="221"/>
      <c r="C48" s="309"/>
      <c r="D48" s="221"/>
      <c r="E48" s="229"/>
      <c r="F48" s="2"/>
      <c r="G48" s="2"/>
      <c r="H48" s="2"/>
      <c r="I48" s="226"/>
      <c r="J48" s="221"/>
    </row>
  </sheetData>
  <sheetProtection password="A7AD" sheet="1" objects="1"/>
  <mergeCells count="23">
    <mergeCell ref="A1:K1"/>
    <mergeCell ref="D2:E2"/>
    <mergeCell ref="A34:N34"/>
    <mergeCell ref="A35:N35"/>
    <mergeCell ref="A36:N36"/>
    <mergeCell ref="A2:A3"/>
    <mergeCell ref="B2:B3"/>
    <mergeCell ref="C2:C3"/>
    <mergeCell ref="D23:D28"/>
    <mergeCell ref="E23:E28"/>
    <mergeCell ref="E41:E48"/>
    <mergeCell ref="F2:F3"/>
    <mergeCell ref="G2:G3"/>
    <mergeCell ref="H2:H3"/>
    <mergeCell ref="H5:H9"/>
    <mergeCell ref="H11:H15"/>
    <mergeCell ref="I2:I3"/>
    <mergeCell ref="I4:I9"/>
    <mergeCell ref="I10:I15"/>
    <mergeCell ref="I17:I22"/>
    <mergeCell ref="I23:I30"/>
    <mergeCell ref="J2:J3"/>
    <mergeCell ref="K2:K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37"/>
  <sheetViews>
    <sheetView zoomScale="145" zoomScaleNormal="145" topLeftCell="A13" workbookViewId="0">
      <selection activeCell="I20" sqref="I20:I21"/>
    </sheetView>
  </sheetViews>
  <sheetFormatPr defaultColWidth="9" defaultRowHeight="14"/>
  <cols>
    <col min="2" max="2" width="27.3727272727273" customWidth="1"/>
    <col min="3" max="3" width="9.87272727272727" customWidth="1"/>
    <col min="4" max="4" width="6" customWidth="1"/>
    <col min="6" max="6" width="15" customWidth="1"/>
    <col min="8" max="8" width="36.8727272727273" customWidth="1"/>
    <col min="10" max="10" width="10.6272727272727" customWidth="1"/>
  </cols>
  <sheetData>
    <row r="1" ht="21" spans="1:10">
      <c r="A1" s="164" t="s">
        <v>3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>
      <c r="A2" s="166" t="s">
        <v>17</v>
      </c>
      <c r="B2" s="167" t="s">
        <v>18</v>
      </c>
      <c r="C2" s="168" t="s">
        <v>19</v>
      </c>
      <c r="D2" s="167" t="s">
        <v>20</v>
      </c>
      <c r="E2" s="167"/>
      <c r="F2" s="167" t="s">
        <v>21</v>
      </c>
      <c r="G2" s="167" t="s">
        <v>22</v>
      </c>
      <c r="H2" s="167" t="s">
        <v>23</v>
      </c>
      <c r="I2" s="167" t="s">
        <v>24</v>
      </c>
      <c r="J2" s="184" t="s">
        <v>25</v>
      </c>
    </row>
    <row r="3" spans="1:10">
      <c r="A3" s="166"/>
      <c r="B3" s="167"/>
      <c r="C3" s="168"/>
      <c r="D3" s="168" t="s">
        <v>27</v>
      </c>
      <c r="E3" s="168" t="s">
        <v>28</v>
      </c>
      <c r="F3" s="167"/>
      <c r="G3" s="167"/>
      <c r="H3" s="167"/>
      <c r="I3" s="167"/>
      <c r="J3" s="185"/>
    </row>
    <row r="4" spans="1:10">
      <c r="A4" s="169">
        <v>1</v>
      </c>
      <c r="B4" s="170" t="s">
        <v>79</v>
      </c>
      <c r="C4" s="171">
        <v>1</v>
      </c>
      <c r="D4" s="186">
        <v>32</v>
      </c>
      <c r="E4" s="186">
        <v>4</v>
      </c>
      <c r="F4" s="172" t="s">
        <v>80</v>
      </c>
      <c r="G4" s="173" t="s">
        <v>44</v>
      </c>
      <c r="H4" s="186" t="s">
        <v>45</v>
      </c>
      <c r="I4" s="173" t="s">
        <v>81</v>
      </c>
      <c r="J4" s="173" t="s">
        <v>47</v>
      </c>
    </row>
    <row r="5" spans="1:10">
      <c r="A5" s="169">
        <v>2</v>
      </c>
      <c r="B5" s="170" t="s">
        <v>82</v>
      </c>
      <c r="C5" s="171">
        <f>C4+E4</f>
        <v>5</v>
      </c>
      <c r="D5" s="186">
        <v>32</v>
      </c>
      <c r="E5" s="186">
        <v>4</v>
      </c>
      <c r="F5" s="172" t="s">
        <v>80</v>
      </c>
      <c r="G5" s="173" t="s">
        <v>44</v>
      </c>
      <c r="H5" s="186" t="s">
        <v>45</v>
      </c>
      <c r="I5" s="173"/>
      <c r="J5" s="173" t="s">
        <v>83</v>
      </c>
    </row>
    <row r="6" spans="1:10">
      <c r="A6" s="169">
        <v>3</v>
      </c>
      <c r="B6" s="170" t="s">
        <v>84</v>
      </c>
      <c r="C6" s="171">
        <f t="shared" ref="C6:C28" si="0">C5+E5</f>
        <v>9</v>
      </c>
      <c r="D6" s="186">
        <v>32</v>
      </c>
      <c r="E6" s="186">
        <v>4</v>
      </c>
      <c r="F6" s="172" t="s">
        <v>80</v>
      </c>
      <c r="G6" s="173" t="s">
        <v>44</v>
      </c>
      <c r="H6" s="186" t="s">
        <v>45</v>
      </c>
      <c r="I6" s="173" t="s">
        <v>85</v>
      </c>
      <c r="J6" s="173" t="s">
        <v>47</v>
      </c>
    </row>
    <row r="7" spans="1:10">
      <c r="A7" s="169">
        <v>4</v>
      </c>
      <c r="B7" s="170" t="s">
        <v>86</v>
      </c>
      <c r="C7" s="171">
        <f t="shared" si="0"/>
        <v>13</v>
      </c>
      <c r="D7" s="186">
        <v>32</v>
      </c>
      <c r="E7" s="186">
        <v>4</v>
      </c>
      <c r="F7" s="172" t="s">
        <v>80</v>
      </c>
      <c r="G7" s="173" t="s">
        <v>44</v>
      </c>
      <c r="H7" s="186" t="s">
        <v>45</v>
      </c>
      <c r="I7" s="173"/>
      <c r="J7" s="173" t="s">
        <v>83</v>
      </c>
    </row>
    <row r="8" spans="1:10">
      <c r="A8" s="169">
        <v>5</v>
      </c>
      <c r="B8" s="174" t="s">
        <v>87</v>
      </c>
      <c r="C8" s="171">
        <f t="shared" si="0"/>
        <v>17</v>
      </c>
      <c r="D8" s="186">
        <v>32</v>
      </c>
      <c r="E8" s="186">
        <v>4</v>
      </c>
      <c r="F8" s="172" t="s">
        <v>80</v>
      </c>
      <c r="G8" s="173" t="s">
        <v>44</v>
      </c>
      <c r="H8" s="186" t="s">
        <v>45</v>
      </c>
      <c r="I8" s="173" t="s">
        <v>88</v>
      </c>
      <c r="J8" s="173" t="s">
        <v>47</v>
      </c>
    </row>
    <row r="9" spans="1:10">
      <c r="A9" s="169">
        <v>6</v>
      </c>
      <c r="B9" s="174" t="s">
        <v>89</v>
      </c>
      <c r="C9" s="171">
        <f t="shared" si="0"/>
        <v>21</v>
      </c>
      <c r="D9" s="186">
        <v>32</v>
      </c>
      <c r="E9" s="186">
        <v>4</v>
      </c>
      <c r="F9" s="172" t="s">
        <v>80</v>
      </c>
      <c r="G9" s="173" t="s">
        <v>44</v>
      </c>
      <c r="H9" s="186" t="s">
        <v>45</v>
      </c>
      <c r="I9" s="173"/>
      <c r="J9" s="173" t="s">
        <v>83</v>
      </c>
    </row>
    <row r="10" spans="1:10">
      <c r="A10" s="169">
        <v>7</v>
      </c>
      <c r="B10" s="174" t="s">
        <v>90</v>
      </c>
      <c r="C10" s="171">
        <f t="shared" si="0"/>
        <v>25</v>
      </c>
      <c r="D10" s="186">
        <v>32</v>
      </c>
      <c r="E10" s="186">
        <v>4</v>
      </c>
      <c r="F10" s="172" t="s">
        <v>80</v>
      </c>
      <c r="G10" s="173" t="s">
        <v>44</v>
      </c>
      <c r="H10" s="186" t="s">
        <v>45</v>
      </c>
      <c r="I10" s="173" t="s">
        <v>91</v>
      </c>
      <c r="J10" s="173" t="s">
        <v>47</v>
      </c>
    </row>
    <row r="11" spans="1:10">
      <c r="A11" s="169">
        <v>8</v>
      </c>
      <c r="B11" s="174" t="s">
        <v>92</v>
      </c>
      <c r="C11" s="171">
        <f t="shared" si="0"/>
        <v>29</v>
      </c>
      <c r="D11" s="186">
        <v>32</v>
      </c>
      <c r="E11" s="186">
        <v>4</v>
      </c>
      <c r="F11" s="172" t="s">
        <v>80</v>
      </c>
      <c r="G11" s="173" t="s">
        <v>44</v>
      </c>
      <c r="H11" s="186" t="s">
        <v>45</v>
      </c>
      <c r="I11" s="173"/>
      <c r="J11" s="173" t="s">
        <v>83</v>
      </c>
    </row>
    <row r="12" spans="1:10">
      <c r="A12" s="169">
        <v>9</v>
      </c>
      <c r="B12" s="174" t="s">
        <v>93</v>
      </c>
      <c r="C12" s="171">
        <f t="shared" si="0"/>
        <v>33</v>
      </c>
      <c r="D12" s="186">
        <v>32</v>
      </c>
      <c r="E12" s="186">
        <v>4</v>
      </c>
      <c r="F12" s="172" t="s">
        <v>80</v>
      </c>
      <c r="G12" s="173" t="s">
        <v>44</v>
      </c>
      <c r="H12" s="186" t="s">
        <v>45</v>
      </c>
      <c r="I12" s="173" t="s">
        <v>94</v>
      </c>
      <c r="J12" s="173" t="s">
        <v>47</v>
      </c>
    </row>
    <row r="13" spans="1:10">
      <c r="A13" s="169">
        <v>10</v>
      </c>
      <c r="B13" s="174" t="s">
        <v>95</v>
      </c>
      <c r="C13" s="171">
        <f t="shared" si="0"/>
        <v>37</v>
      </c>
      <c r="D13" s="186">
        <v>32</v>
      </c>
      <c r="E13" s="186">
        <v>4</v>
      </c>
      <c r="F13" s="172" t="s">
        <v>80</v>
      </c>
      <c r="G13" s="173" t="s">
        <v>44</v>
      </c>
      <c r="H13" s="186" t="s">
        <v>45</v>
      </c>
      <c r="I13" s="173"/>
      <c r="J13" s="173" t="s">
        <v>83</v>
      </c>
    </row>
    <row r="14" spans="1:10">
      <c r="A14" s="169">
        <v>11</v>
      </c>
      <c r="B14" s="174" t="s">
        <v>96</v>
      </c>
      <c r="C14" s="171">
        <f t="shared" si="0"/>
        <v>41</v>
      </c>
      <c r="D14" s="186">
        <v>32</v>
      </c>
      <c r="E14" s="186">
        <v>4</v>
      </c>
      <c r="F14" s="172" t="s">
        <v>80</v>
      </c>
      <c r="G14" s="173" t="s">
        <v>44</v>
      </c>
      <c r="H14" s="186" t="s">
        <v>45</v>
      </c>
      <c r="I14" s="173" t="s">
        <v>97</v>
      </c>
      <c r="J14" s="173" t="s">
        <v>47</v>
      </c>
    </row>
    <row r="15" spans="1:10">
      <c r="A15" s="169">
        <v>12</v>
      </c>
      <c r="B15" s="174" t="s">
        <v>98</v>
      </c>
      <c r="C15" s="171">
        <f t="shared" si="0"/>
        <v>45</v>
      </c>
      <c r="D15" s="186">
        <v>32</v>
      </c>
      <c r="E15" s="186">
        <v>4</v>
      </c>
      <c r="F15" s="172" t="s">
        <v>80</v>
      </c>
      <c r="G15" s="173" t="s">
        <v>44</v>
      </c>
      <c r="H15" s="186" t="s">
        <v>45</v>
      </c>
      <c r="I15" s="173"/>
      <c r="J15" s="173" t="s">
        <v>83</v>
      </c>
    </row>
    <row r="16" spans="1:10">
      <c r="A16" s="169">
        <v>13</v>
      </c>
      <c r="B16" s="174" t="s">
        <v>99</v>
      </c>
      <c r="C16" s="171">
        <f t="shared" si="0"/>
        <v>49</v>
      </c>
      <c r="D16" s="186">
        <v>32</v>
      </c>
      <c r="E16" s="186">
        <v>4</v>
      </c>
      <c r="F16" s="172" t="s">
        <v>80</v>
      </c>
      <c r="G16" s="173" t="s">
        <v>44</v>
      </c>
      <c r="H16" s="186" t="s">
        <v>45</v>
      </c>
      <c r="I16" s="173" t="s">
        <v>100</v>
      </c>
      <c r="J16" s="173" t="s">
        <v>47</v>
      </c>
    </row>
    <row r="17" spans="1:10">
      <c r="A17" s="169">
        <v>14</v>
      </c>
      <c r="B17" s="174" t="s">
        <v>101</v>
      </c>
      <c r="C17" s="171">
        <f t="shared" si="0"/>
        <v>53</v>
      </c>
      <c r="D17" s="186">
        <v>32</v>
      </c>
      <c r="E17" s="186">
        <v>4</v>
      </c>
      <c r="F17" s="172" t="s">
        <v>80</v>
      </c>
      <c r="G17" s="173" t="s">
        <v>44</v>
      </c>
      <c r="H17" s="186" t="s">
        <v>45</v>
      </c>
      <c r="I17" s="173"/>
      <c r="J17" s="173" t="s">
        <v>83</v>
      </c>
    </row>
    <row r="18" spans="1:10">
      <c r="A18" s="169">
        <v>15</v>
      </c>
      <c r="B18" s="170" t="s">
        <v>102</v>
      </c>
      <c r="C18" s="171">
        <f t="shared" si="0"/>
        <v>57</v>
      </c>
      <c r="D18" s="186">
        <v>32</v>
      </c>
      <c r="E18" s="186">
        <v>4</v>
      </c>
      <c r="F18" s="172" t="s">
        <v>80</v>
      </c>
      <c r="G18" s="173" t="s">
        <v>103</v>
      </c>
      <c r="H18" s="186" t="s">
        <v>104</v>
      </c>
      <c r="I18" s="173" t="s">
        <v>105</v>
      </c>
      <c r="J18" s="173" t="s">
        <v>47</v>
      </c>
    </row>
    <row r="19" spans="1:10">
      <c r="A19" s="169">
        <v>16</v>
      </c>
      <c r="B19" s="170" t="s">
        <v>106</v>
      </c>
      <c r="C19" s="171">
        <f t="shared" si="0"/>
        <v>61</v>
      </c>
      <c r="D19" s="186">
        <v>32</v>
      </c>
      <c r="E19" s="186">
        <v>4</v>
      </c>
      <c r="F19" s="186" t="s">
        <v>80</v>
      </c>
      <c r="G19" s="173" t="s">
        <v>44</v>
      </c>
      <c r="H19" s="186" t="s">
        <v>45</v>
      </c>
      <c r="I19" s="189"/>
      <c r="J19" s="173" t="s">
        <v>83</v>
      </c>
    </row>
    <row r="20" spans="1:10">
      <c r="A20" s="169">
        <v>17</v>
      </c>
      <c r="B20" s="170" t="s">
        <v>107</v>
      </c>
      <c r="C20" s="171">
        <f t="shared" si="0"/>
        <v>65</v>
      </c>
      <c r="D20" s="186">
        <v>32</v>
      </c>
      <c r="E20" s="186">
        <v>4</v>
      </c>
      <c r="F20" s="186" t="s">
        <v>80</v>
      </c>
      <c r="G20" s="173" t="s">
        <v>44</v>
      </c>
      <c r="H20" s="186" t="s">
        <v>45</v>
      </c>
      <c r="I20" s="173" t="s">
        <v>108</v>
      </c>
      <c r="J20" s="173" t="s">
        <v>47</v>
      </c>
    </row>
    <row r="21" spans="1:10">
      <c r="A21" s="169">
        <v>18</v>
      </c>
      <c r="B21" s="170" t="s">
        <v>109</v>
      </c>
      <c r="C21" s="171">
        <f t="shared" si="0"/>
        <v>69</v>
      </c>
      <c r="D21" s="186">
        <v>32</v>
      </c>
      <c r="E21" s="186">
        <v>4</v>
      </c>
      <c r="F21" s="186" t="s">
        <v>80</v>
      </c>
      <c r="G21" s="173" t="s">
        <v>44</v>
      </c>
      <c r="H21" s="186" t="s">
        <v>45</v>
      </c>
      <c r="I21" s="173"/>
      <c r="J21" s="173" t="s">
        <v>83</v>
      </c>
    </row>
    <row r="22" spans="1:10">
      <c r="A22" s="169">
        <v>19</v>
      </c>
      <c r="B22" s="170" t="s">
        <v>110</v>
      </c>
      <c r="C22" s="171">
        <f t="shared" si="0"/>
        <v>73</v>
      </c>
      <c r="D22" s="186">
        <v>32</v>
      </c>
      <c r="E22" s="186">
        <v>4</v>
      </c>
      <c r="F22" s="186" t="s">
        <v>80</v>
      </c>
      <c r="G22" s="173" t="s">
        <v>44</v>
      </c>
      <c r="H22" s="186" t="s">
        <v>45</v>
      </c>
      <c r="I22" s="173" t="s">
        <v>111</v>
      </c>
      <c r="J22" s="173" t="s">
        <v>47</v>
      </c>
    </row>
    <row r="23" spans="1:10">
      <c r="A23" s="169">
        <v>20</v>
      </c>
      <c r="B23" s="170" t="s">
        <v>112</v>
      </c>
      <c r="C23" s="171">
        <f t="shared" si="0"/>
        <v>77</v>
      </c>
      <c r="D23" s="186">
        <v>32</v>
      </c>
      <c r="E23" s="186">
        <v>4</v>
      </c>
      <c r="F23" s="186" t="s">
        <v>80</v>
      </c>
      <c r="G23" s="173" t="s">
        <v>44</v>
      </c>
      <c r="H23" s="186" t="s">
        <v>45</v>
      </c>
      <c r="I23" s="173"/>
      <c r="J23" s="173" t="s">
        <v>83</v>
      </c>
    </row>
    <row r="24" spans="1:10">
      <c r="A24" s="169">
        <v>21</v>
      </c>
      <c r="B24" s="170" t="s">
        <v>113</v>
      </c>
      <c r="C24" s="171">
        <f t="shared" si="0"/>
        <v>81</v>
      </c>
      <c r="D24" s="186">
        <v>32</v>
      </c>
      <c r="E24" s="186">
        <v>4</v>
      </c>
      <c r="F24" s="186" t="s">
        <v>80</v>
      </c>
      <c r="G24" s="173" t="s">
        <v>44</v>
      </c>
      <c r="H24" s="186" t="s">
        <v>45</v>
      </c>
      <c r="I24" s="173" t="s">
        <v>114</v>
      </c>
      <c r="J24" s="173" t="s">
        <v>47</v>
      </c>
    </row>
    <row r="25" spans="1:10">
      <c r="A25" s="169">
        <v>22</v>
      </c>
      <c r="B25" s="174" t="s">
        <v>115</v>
      </c>
      <c r="C25" s="171">
        <f t="shared" si="0"/>
        <v>85</v>
      </c>
      <c r="D25" s="186">
        <v>16</v>
      </c>
      <c r="E25" s="186">
        <v>2</v>
      </c>
      <c r="F25" s="274" t="s">
        <v>116</v>
      </c>
      <c r="G25" s="173" t="s">
        <v>117</v>
      </c>
      <c r="H25" s="186" t="s">
        <v>118</v>
      </c>
      <c r="I25" s="173" t="s">
        <v>119</v>
      </c>
      <c r="J25" s="173" t="s">
        <v>53</v>
      </c>
    </row>
    <row r="26" spans="1:10">
      <c r="A26" s="169">
        <v>23</v>
      </c>
      <c r="B26" s="174" t="s">
        <v>120</v>
      </c>
      <c r="C26" s="171">
        <f t="shared" si="0"/>
        <v>87</v>
      </c>
      <c r="D26" s="186">
        <v>16</v>
      </c>
      <c r="E26" s="186">
        <v>2</v>
      </c>
      <c r="F26" s="274" t="s">
        <v>116</v>
      </c>
      <c r="G26" s="173" t="s">
        <v>117</v>
      </c>
      <c r="H26" s="186" t="s">
        <v>118</v>
      </c>
      <c r="I26" s="193" t="s">
        <v>121</v>
      </c>
      <c r="J26" s="173" t="s">
        <v>122</v>
      </c>
    </row>
    <row r="27" customFormat="1" spans="1:10">
      <c r="A27" s="169">
        <v>24</v>
      </c>
      <c r="B27" s="174" t="s">
        <v>123</v>
      </c>
      <c r="C27" s="171">
        <f t="shared" si="0"/>
        <v>89</v>
      </c>
      <c r="D27" s="186">
        <v>16</v>
      </c>
      <c r="E27" s="186">
        <v>2</v>
      </c>
      <c r="F27" s="274" t="s">
        <v>116</v>
      </c>
      <c r="G27" s="173" t="s">
        <v>117</v>
      </c>
      <c r="H27" s="186" t="s">
        <v>118</v>
      </c>
      <c r="I27" s="196"/>
      <c r="J27" s="173" t="s">
        <v>124</v>
      </c>
    </row>
    <row r="28" customFormat="1" spans="1:10">
      <c r="A28" s="169">
        <v>25</v>
      </c>
      <c r="B28" s="299" t="s">
        <v>125</v>
      </c>
      <c r="C28" s="171">
        <f t="shared" si="0"/>
        <v>91</v>
      </c>
      <c r="D28" s="300">
        <v>16</v>
      </c>
      <c r="E28" s="300">
        <v>2</v>
      </c>
      <c r="F28" s="301" t="s">
        <v>116</v>
      </c>
      <c r="G28" s="227" t="s">
        <v>126</v>
      </c>
      <c r="H28" s="186" t="s">
        <v>127</v>
      </c>
      <c r="I28" s="193" t="s">
        <v>128</v>
      </c>
      <c r="J28" s="227" t="s">
        <v>122</v>
      </c>
    </row>
    <row r="29" s="161" customFormat="1" ht="28" spans="1:10">
      <c r="A29" s="169">
        <v>26</v>
      </c>
      <c r="B29" s="182" t="s">
        <v>129</v>
      </c>
      <c r="C29" s="171">
        <v>93.1</v>
      </c>
      <c r="D29" s="171">
        <v>3</v>
      </c>
      <c r="E29" s="171">
        <v>1</v>
      </c>
      <c r="F29" s="171"/>
      <c r="G29" s="170"/>
      <c r="H29" s="198" t="s">
        <v>130</v>
      </c>
      <c r="I29" s="199" t="s">
        <v>65</v>
      </c>
      <c r="J29" s="199">
        <v>2.5</v>
      </c>
    </row>
    <row r="30" s="161" customFormat="1" ht="28" spans="1:10">
      <c r="A30" s="169">
        <v>27</v>
      </c>
      <c r="B30" s="170" t="s">
        <v>131</v>
      </c>
      <c r="C30" s="171">
        <v>93.2</v>
      </c>
      <c r="D30" s="171"/>
      <c r="E30" s="171"/>
      <c r="F30" s="171"/>
      <c r="G30" s="170"/>
      <c r="H30" s="198" t="s">
        <v>132</v>
      </c>
      <c r="I30" s="199"/>
      <c r="J30" s="199">
        <v>2.6</v>
      </c>
    </row>
    <row r="31" s="161" customFormat="1" ht="28" spans="1:10">
      <c r="A31" s="169">
        <v>28</v>
      </c>
      <c r="B31" s="170" t="s">
        <v>133</v>
      </c>
      <c r="C31" s="171">
        <v>93.3</v>
      </c>
      <c r="D31" s="171"/>
      <c r="E31" s="171"/>
      <c r="F31" s="171"/>
      <c r="G31" s="170"/>
      <c r="H31" s="198" t="s">
        <v>134</v>
      </c>
      <c r="I31" s="199"/>
      <c r="J31" s="199">
        <v>2.7</v>
      </c>
    </row>
    <row r="32" ht="42" spans="1:10">
      <c r="A32" s="169">
        <v>29</v>
      </c>
      <c r="B32" s="174" t="s">
        <v>135</v>
      </c>
      <c r="C32" s="171">
        <v>94</v>
      </c>
      <c r="D32" s="171">
        <v>8</v>
      </c>
      <c r="E32" s="171">
        <v>1</v>
      </c>
      <c r="F32" s="171"/>
      <c r="G32" s="170"/>
      <c r="H32" s="198" t="s">
        <v>136</v>
      </c>
      <c r="I32" s="199"/>
      <c r="J32" s="173">
        <v>3</v>
      </c>
    </row>
    <row r="33" spans="1:14">
      <c r="A33" s="183" t="s">
        <v>76</v>
      </c>
      <c r="B33" s="285"/>
      <c r="C33" s="286"/>
      <c r="D33" s="287"/>
      <c r="E33" s="285"/>
      <c r="F33" s="285"/>
      <c r="G33" s="285"/>
      <c r="H33" s="285"/>
      <c r="I33" s="285"/>
      <c r="J33" s="285"/>
      <c r="K33" s="285"/>
      <c r="L33" s="285"/>
      <c r="M33" s="285"/>
      <c r="N33" s="285"/>
    </row>
    <row r="34" spans="1:14">
      <c r="A34" s="129" t="s">
        <v>137</v>
      </c>
      <c r="B34" s="130"/>
      <c r="C34" s="131"/>
      <c r="D34" s="132"/>
      <c r="E34" s="130"/>
      <c r="F34" s="130"/>
      <c r="G34" s="130"/>
      <c r="H34" s="130"/>
      <c r="I34" s="130"/>
      <c r="J34" s="130"/>
      <c r="K34" s="130"/>
      <c r="L34" s="130"/>
      <c r="M34" s="130"/>
      <c r="N34" s="130"/>
    </row>
    <row r="35" spans="1:14">
      <c r="A35" s="129" t="s">
        <v>78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</row>
    <row r="37" spans="6:6">
      <c r="F37" s="302"/>
    </row>
  </sheetData>
  <sheetProtection password="A7AD" sheet="1" objects="1"/>
  <mergeCells count="27">
    <mergeCell ref="A1:J1"/>
    <mergeCell ref="D2:E2"/>
    <mergeCell ref="A33:N33"/>
    <mergeCell ref="A34:N34"/>
    <mergeCell ref="A35:N35"/>
    <mergeCell ref="A2:A3"/>
    <mergeCell ref="B2:B3"/>
    <mergeCell ref="C2:C3"/>
    <mergeCell ref="D29:D31"/>
    <mergeCell ref="E29:E31"/>
    <mergeCell ref="F2:F3"/>
    <mergeCell ref="G2:G3"/>
    <mergeCell ref="H2:H3"/>
    <mergeCell ref="I2:I3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6:I27"/>
    <mergeCell ref="I29:I32"/>
    <mergeCell ref="J2:J3"/>
  </mergeCells>
  <pageMargins left="0.75" right="0.75" top="1" bottom="1" header="0.5" footer="0.5"/>
  <pageSetup paperSize="9" scale="75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N31"/>
  <sheetViews>
    <sheetView topLeftCell="A7" workbookViewId="0">
      <selection activeCell="A30" sqref="A30:N30"/>
    </sheetView>
  </sheetViews>
  <sheetFormatPr defaultColWidth="9" defaultRowHeight="14"/>
  <cols>
    <col min="2" max="2" width="21.2545454545455" customWidth="1"/>
    <col min="6" max="6" width="18.5" customWidth="1"/>
    <col min="8" max="8" width="10.6272727272727" customWidth="1"/>
    <col min="9" max="9" width="12.1272727272727" customWidth="1"/>
    <col min="10" max="10" width="36" customWidth="1"/>
    <col min="11" max="11" width="12.3727272727273" customWidth="1"/>
    <col min="12" max="12" width="13.1272727272727" customWidth="1"/>
  </cols>
  <sheetData>
    <row r="1" ht="21" spans="1:12">
      <c r="A1" s="164" t="s">
        <v>138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</row>
    <row r="2" spans="1:12">
      <c r="A2" s="166" t="s">
        <v>17</v>
      </c>
      <c r="B2" s="167" t="s">
        <v>18</v>
      </c>
      <c r="C2" s="168" t="s">
        <v>19</v>
      </c>
      <c r="D2" s="167" t="s">
        <v>20</v>
      </c>
      <c r="E2" s="167"/>
      <c r="F2" s="167" t="s">
        <v>21</v>
      </c>
      <c r="G2" s="184" t="s">
        <v>139</v>
      </c>
      <c r="H2" s="184" t="s">
        <v>140</v>
      </c>
      <c r="I2" s="167" t="s">
        <v>22</v>
      </c>
      <c r="J2" s="167" t="s">
        <v>23</v>
      </c>
      <c r="K2" s="167" t="s">
        <v>24</v>
      </c>
      <c r="L2" s="184" t="s">
        <v>25</v>
      </c>
    </row>
    <row r="3" spans="1:12">
      <c r="A3" s="166"/>
      <c r="B3" s="167"/>
      <c r="C3" s="168"/>
      <c r="D3" s="168" t="s">
        <v>27</v>
      </c>
      <c r="E3" s="168" t="s">
        <v>28</v>
      </c>
      <c r="F3" s="167"/>
      <c r="G3" s="185"/>
      <c r="H3" s="185"/>
      <c r="I3" s="167"/>
      <c r="J3" s="167"/>
      <c r="K3" s="167"/>
      <c r="L3" s="185"/>
    </row>
    <row r="4" ht="17.5" spans="1:12">
      <c r="A4" s="169">
        <v>1</v>
      </c>
      <c r="B4" s="170" t="s">
        <v>141</v>
      </c>
      <c r="C4" s="173">
        <v>1</v>
      </c>
      <c r="D4" s="173">
        <v>16</v>
      </c>
      <c r="E4" s="282">
        <v>2</v>
      </c>
      <c r="F4" s="284" t="s">
        <v>49</v>
      </c>
      <c r="G4" s="284"/>
      <c r="H4" s="174" t="s">
        <v>142</v>
      </c>
      <c r="I4" s="292" t="s">
        <v>143</v>
      </c>
      <c r="J4" s="174" t="s">
        <v>144</v>
      </c>
      <c r="K4" s="293" t="s">
        <v>145</v>
      </c>
      <c r="L4" s="194" t="s">
        <v>122</v>
      </c>
    </row>
    <row r="5" ht="17.5" spans="1:12">
      <c r="A5" s="169">
        <v>3</v>
      </c>
      <c r="B5" s="170" t="s">
        <v>146</v>
      </c>
      <c r="C5" s="173">
        <f>C4+E4</f>
        <v>3</v>
      </c>
      <c r="D5" s="173">
        <v>16</v>
      </c>
      <c r="E5" s="282">
        <v>2</v>
      </c>
      <c r="F5" s="284" t="s">
        <v>49</v>
      </c>
      <c r="G5" s="284"/>
      <c r="H5" s="174" t="s">
        <v>147</v>
      </c>
      <c r="I5" s="292" t="s">
        <v>148</v>
      </c>
      <c r="J5" s="174" t="s">
        <v>149</v>
      </c>
      <c r="K5" s="177"/>
      <c r="L5" s="194" t="s">
        <v>124</v>
      </c>
    </row>
    <row r="6" ht="17.5" spans="1:12">
      <c r="A6" s="169">
        <v>4</v>
      </c>
      <c r="B6" s="170" t="s">
        <v>150</v>
      </c>
      <c r="C6" s="173">
        <f t="shared" ref="C6:C14" si="0">C5+E5</f>
        <v>5</v>
      </c>
      <c r="D6" s="173">
        <v>16</v>
      </c>
      <c r="E6" s="282">
        <v>2</v>
      </c>
      <c r="F6" s="284" t="s">
        <v>49</v>
      </c>
      <c r="G6" s="284"/>
      <c r="H6" s="174" t="s">
        <v>142</v>
      </c>
      <c r="I6" s="292" t="s">
        <v>143</v>
      </c>
      <c r="J6" s="174" t="s">
        <v>144</v>
      </c>
      <c r="K6" s="293" t="s">
        <v>151</v>
      </c>
      <c r="L6" s="194" t="s">
        <v>122</v>
      </c>
    </row>
    <row r="7" ht="17.5" spans="1:12">
      <c r="A7" s="169">
        <v>6</v>
      </c>
      <c r="B7" s="170" t="s">
        <v>152</v>
      </c>
      <c r="C7" s="173">
        <f t="shared" si="0"/>
        <v>7</v>
      </c>
      <c r="D7" s="173">
        <v>16</v>
      </c>
      <c r="E7" s="282">
        <v>2</v>
      </c>
      <c r="F7" s="284" t="s">
        <v>49</v>
      </c>
      <c r="G7" s="284"/>
      <c r="H7" s="174" t="s">
        <v>147</v>
      </c>
      <c r="I7" s="292" t="s">
        <v>148</v>
      </c>
      <c r="J7" s="174" t="s">
        <v>149</v>
      </c>
      <c r="K7" s="177"/>
      <c r="L7" s="194" t="s">
        <v>124</v>
      </c>
    </row>
    <row r="8" ht="17.5" spans="1:12">
      <c r="A8" s="169">
        <v>7</v>
      </c>
      <c r="B8" s="170" t="s">
        <v>153</v>
      </c>
      <c r="C8" s="173">
        <f t="shared" si="0"/>
        <v>9</v>
      </c>
      <c r="D8" s="173">
        <v>16</v>
      </c>
      <c r="E8" s="282">
        <v>2</v>
      </c>
      <c r="F8" s="284" t="s">
        <v>49</v>
      </c>
      <c r="G8" s="284"/>
      <c r="H8" s="174" t="s">
        <v>142</v>
      </c>
      <c r="I8" s="292" t="s">
        <v>143</v>
      </c>
      <c r="J8" s="174" t="s">
        <v>144</v>
      </c>
      <c r="K8" s="293" t="s">
        <v>154</v>
      </c>
      <c r="L8" s="194" t="s">
        <v>122</v>
      </c>
    </row>
    <row r="9" ht="17.5" spans="1:12">
      <c r="A9" s="169">
        <v>9</v>
      </c>
      <c r="B9" s="170" t="s">
        <v>155</v>
      </c>
      <c r="C9" s="173">
        <f t="shared" si="0"/>
        <v>11</v>
      </c>
      <c r="D9" s="173">
        <v>16</v>
      </c>
      <c r="E9" s="282">
        <v>2</v>
      </c>
      <c r="F9" s="284" t="s">
        <v>49</v>
      </c>
      <c r="G9" s="284"/>
      <c r="H9" s="174" t="s">
        <v>147</v>
      </c>
      <c r="I9" s="292" t="s">
        <v>148</v>
      </c>
      <c r="J9" s="174" t="s">
        <v>149</v>
      </c>
      <c r="K9" s="177"/>
      <c r="L9" s="194" t="s">
        <v>124</v>
      </c>
    </row>
    <row r="10" ht="17.5" spans="1:12">
      <c r="A10" s="169">
        <v>10</v>
      </c>
      <c r="B10" s="170" t="s">
        <v>156</v>
      </c>
      <c r="C10" s="173">
        <f t="shared" si="0"/>
        <v>13</v>
      </c>
      <c r="D10" s="173">
        <v>16</v>
      </c>
      <c r="E10" s="282">
        <v>2</v>
      </c>
      <c r="F10" s="284" t="s">
        <v>49</v>
      </c>
      <c r="G10" s="284"/>
      <c r="H10" s="174" t="s">
        <v>142</v>
      </c>
      <c r="I10" s="292" t="s">
        <v>143</v>
      </c>
      <c r="J10" s="174" t="s">
        <v>144</v>
      </c>
      <c r="K10" s="293" t="s">
        <v>157</v>
      </c>
      <c r="L10" s="194" t="s">
        <v>122</v>
      </c>
    </row>
    <row r="11" ht="17.5" spans="1:12">
      <c r="A11" s="169">
        <v>12</v>
      </c>
      <c r="B11" s="170" t="s">
        <v>158</v>
      </c>
      <c r="C11" s="173">
        <f t="shared" si="0"/>
        <v>15</v>
      </c>
      <c r="D11" s="173">
        <v>16</v>
      </c>
      <c r="E11" s="282">
        <v>2</v>
      </c>
      <c r="F11" s="284" t="s">
        <v>49</v>
      </c>
      <c r="G11" s="284"/>
      <c r="H11" s="174" t="s">
        <v>147</v>
      </c>
      <c r="I11" s="292" t="s">
        <v>148</v>
      </c>
      <c r="J11" s="174" t="s">
        <v>149</v>
      </c>
      <c r="K11" s="177"/>
      <c r="L11" s="194" t="s">
        <v>124</v>
      </c>
    </row>
    <row r="12" ht="17.5" spans="1:12">
      <c r="A12" s="169">
        <v>13</v>
      </c>
      <c r="B12" s="170" t="s">
        <v>159</v>
      </c>
      <c r="C12" s="173">
        <f t="shared" si="0"/>
        <v>17</v>
      </c>
      <c r="D12" s="173">
        <v>16</v>
      </c>
      <c r="E12" s="282">
        <v>2</v>
      </c>
      <c r="F12" s="284" t="s">
        <v>49</v>
      </c>
      <c r="G12" s="284"/>
      <c r="H12" s="284"/>
      <c r="I12" s="292" t="s">
        <v>143</v>
      </c>
      <c r="J12" s="198" t="s">
        <v>144</v>
      </c>
      <c r="K12" s="293" t="s">
        <v>160</v>
      </c>
      <c r="L12" s="194" t="s">
        <v>122</v>
      </c>
    </row>
    <row r="13" ht="17.5" spans="1:12">
      <c r="A13" s="169">
        <v>14</v>
      </c>
      <c r="B13" s="170" t="s">
        <v>161</v>
      </c>
      <c r="C13" s="173">
        <f t="shared" si="0"/>
        <v>19</v>
      </c>
      <c r="D13" s="173">
        <v>16</v>
      </c>
      <c r="E13" s="282">
        <v>2</v>
      </c>
      <c r="F13" s="284" t="s">
        <v>49</v>
      </c>
      <c r="G13" s="284"/>
      <c r="H13" s="174" t="s">
        <v>147</v>
      </c>
      <c r="I13" s="292" t="s">
        <v>148</v>
      </c>
      <c r="J13" s="174" t="s">
        <v>149</v>
      </c>
      <c r="K13" s="294"/>
      <c r="L13" s="194" t="s">
        <v>124</v>
      </c>
    </row>
    <row r="14" ht="17.5" spans="1:12">
      <c r="A14" s="169"/>
      <c r="B14" s="170" t="s">
        <v>162</v>
      </c>
      <c r="C14" s="173">
        <f t="shared" si="0"/>
        <v>21</v>
      </c>
      <c r="D14" s="173">
        <v>16</v>
      </c>
      <c r="E14" s="282">
        <v>2</v>
      </c>
      <c r="F14" s="284" t="s">
        <v>49</v>
      </c>
      <c r="G14" s="284"/>
      <c r="H14" s="174" t="s">
        <v>147</v>
      </c>
      <c r="I14" s="292" t="s">
        <v>148</v>
      </c>
      <c r="J14" s="174" t="s">
        <v>149</v>
      </c>
      <c r="K14" s="177"/>
      <c r="L14" s="194" t="s">
        <v>163</v>
      </c>
    </row>
    <row r="15" ht="17.5" spans="1:12">
      <c r="A15" s="175">
        <v>17</v>
      </c>
      <c r="B15" s="170" t="s">
        <v>164</v>
      </c>
      <c r="C15" s="173">
        <f t="shared" ref="C15:C22" si="1">C14+E14</f>
        <v>23</v>
      </c>
      <c r="D15" s="173">
        <v>16</v>
      </c>
      <c r="E15" s="282">
        <v>2</v>
      </c>
      <c r="F15" s="284" t="s">
        <v>49</v>
      </c>
      <c r="G15" s="170">
        <v>-60</v>
      </c>
      <c r="H15" s="181" t="s">
        <v>165</v>
      </c>
      <c r="I15" s="292" t="s">
        <v>166</v>
      </c>
      <c r="J15" s="192" t="s">
        <v>167</v>
      </c>
      <c r="K15" s="295" t="s">
        <v>168</v>
      </c>
      <c r="L15" s="194" t="s">
        <v>53</v>
      </c>
    </row>
    <row r="16" ht="17.5" spans="1:12">
      <c r="A16" s="175">
        <v>18</v>
      </c>
      <c r="B16" s="170" t="s">
        <v>169</v>
      </c>
      <c r="C16" s="173">
        <f t="shared" si="1"/>
        <v>25</v>
      </c>
      <c r="D16" s="173">
        <v>16</v>
      </c>
      <c r="E16" s="282">
        <v>2</v>
      </c>
      <c r="F16" s="284" t="s">
        <v>49</v>
      </c>
      <c r="G16" s="170">
        <v>-60</v>
      </c>
      <c r="H16" s="181" t="s">
        <v>165</v>
      </c>
      <c r="I16" s="292" t="s">
        <v>166</v>
      </c>
      <c r="J16" s="192" t="s">
        <v>167</v>
      </c>
      <c r="K16" s="295"/>
      <c r="L16" s="194" t="s">
        <v>122</v>
      </c>
    </row>
    <row r="17" ht="17.5" spans="1:12">
      <c r="A17" s="175">
        <v>19</v>
      </c>
      <c r="B17" s="170" t="s">
        <v>170</v>
      </c>
      <c r="C17" s="173">
        <f t="shared" si="1"/>
        <v>27</v>
      </c>
      <c r="D17" s="173">
        <v>16</v>
      </c>
      <c r="E17" s="282">
        <v>2</v>
      </c>
      <c r="F17" s="284" t="s">
        <v>49</v>
      </c>
      <c r="G17" s="170">
        <v>-60</v>
      </c>
      <c r="H17" s="181" t="s">
        <v>165</v>
      </c>
      <c r="I17" s="292" t="s">
        <v>166</v>
      </c>
      <c r="J17" s="192" t="s">
        <v>167</v>
      </c>
      <c r="K17" s="295"/>
      <c r="L17" s="194" t="s">
        <v>124</v>
      </c>
    </row>
    <row r="18" ht="17.5" spans="1:12">
      <c r="A18" s="175">
        <v>20</v>
      </c>
      <c r="B18" s="170" t="s">
        <v>171</v>
      </c>
      <c r="C18" s="173">
        <f t="shared" si="1"/>
        <v>29</v>
      </c>
      <c r="D18" s="173">
        <v>16</v>
      </c>
      <c r="E18" s="282">
        <v>2</v>
      </c>
      <c r="F18" s="284" t="s">
        <v>49</v>
      </c>
      <c r="G18" s="170">
        <v>-60</v>
      </c>
      <c r="H18" s="181" t="s">
        <v>165</v>
      </c>
      <c r="I18" s="292" t="s">
        <v>166</v>
      </c>
      <c r="J18" s="192" t="s">
        <v>167</v>
      </c>
      <c r="K18" s="295"/>
      <c r="L18" s="194" t="s">
        <v>163</v>
      </c>
    </row>
    <row r="19" ht="17.5" spans="1:12">
      <c r="A19" s="175">
        <v>21</v>
      </c>
      <c r="B19" s="170" t="s">
        <v>172</v>
      </c>
      <c r="C19" s="173">
        <f t="shared" si="1"/>
        <v>31</v>
      </c>
      <c r="D19" s="173">
        <v>16</v>
      </c>
      <c r="E19" s="282">
        <v>2</v>
      </c>
      <c r="F19" s="284" t="s">
        <v>49</v>
      </c>
      <c r="G19" s="170">
        <v>-60</v>
      </c>
      <c r="H19" s="181" t="s">
        <v>165</v>
      </c>
      <c r="I19" s="292" t="s">
        <v>166</v>
      </c>
      <c r="J19" s="192" t="s">
        <v>167</v>
      </c>
      <c r="K19" s="295" t="s">
        <v>173</v>
      </c>
      <c r="L19" s="194" t="s">
        <v>124</v>
      </c>
    </row>
    <row r="20" ht="17.5" spans="1:12">
      <c r="A20" s="175">
        <v>22</v>
      </c>
      <c r="B20" s="170" t="s">
        <v>174</v>
      </c>
      <c r="C20" s="173">
        <f t="shared" si="1"/>
        <v>33</v>
      </c>
      <c r="D20" s="173">
        <v>16</v>
      </c>
      <c r="E20" s="282">
        <v>2</v>
      </c>
      <c r="F20" s="284" t="s">
        <v>49</v>
      </c>
      <c r="G20" s="170">
        <v>-60</v>
      </c>
      <c r="H20" s="181" t="s">
        <v>165</v>
      </c>
      <c r="I20" s="292" t="s">
        <v>166</v>
      </c>
      <c r="J20" s="192" t="s">
        <v>167</v>
      </c>
      <c r="K20" s="295" t="s">
        <v>175</v>
      </c>
      <c r="L20" s="194" t="s">
        <v>124</v>
      </c>
    </row>
    <row r="21" ht="17.5" spans="1:12">
      <c r="A21" s="175">
        <v>23</v>
      </c>
      <c r="B21" s="170" t="s">
        <v>176</v>
      </c>
      <c r="C21" s="173">
        <f t="shared" si="1"/>
        <v>35</v>
      </c>
      <c r="D21" s="173">
        <v>16</v>
      </c>
      <c r="E21" s="282">
        <v>2</v>
      </c>
      <c r="F21" s="284" t="s">
        <v>49</v>
      </c>
      <c r="G21" s="170">
        <v>-60</v>
      </c>
      <c r="H21" s="181" t="s">
        <v>165</v>
      </c>
      <c r="I21" s="292" t="s">
        <v>166</v>
      </c>
      <c r="J21" s="192" t="s">
        <v>167</v>
      </c>
      <c r="K21" s="296" t="s">
        <v>177</v>
      </c>
      <c r="L21" s="194" t="s">
        <v>53</v>
      </c>
    </row>
    <row r="22" ht="17.5" spans="1:12">
      <c r="A22" s="175">
        <v>24</v>
      </c>
      <c r="B22" s="170" t="s">
        <v>178</v>
      </c>
      <c r="C22" s="173">
        <f t="shared" si="1"/>
        <v>37</v>
      </c>
      <c r="D22" s="173">
        <v>16</v>
      </c>
      <c r="E22" s="282">
        <v>2</v>
      </c>
      <c r="F22" s="284" t="s">
        <v>49</v>
      </c>
      <c r="G22" s="170">
        <v>-60</v>
      </c>
      <c r="H22" s="181" t="s">
        <v>165</v>
      </c>
      <c r="I22" s="292" t="s">
        <v>166</v>
      </c>
      <c r="J22" s="192" t="s">
        <v>167</v>
      </c>
      <c r="K22" s="297"/>
      <c r="L22" s="194" t="s">
        <v>122</v>
      </c>
    </row>
    <row r="23" ht="28" spans="1:12">
      <c r="A23" s="175">
        <v>25</v>
      </c>
      <c r="B23" s="170" t="s">
        <v>179</v>
      </c>
      <c r="C23" s="170">
        <v>39.1</v>
      </c>
      <c r="D23" s="227">
        <v>8</v>
      </c>
      <c r="E23" s="282">
        <v>1</v>
      </c>
      <c r="F23" s="284"/>
      <c r="G23" s="284"/>
      <c r="H23" s="284"/>
      <c r="I23" s="292"/>
      <c r="J23" s="198" t="s">
        <v>180</v>
      </c>
      <c r="K23" s="171" t="s">
        <v>65</v>
      </c>
      <c r="L23" s="217">
        <v>2.1</v>
      </c>
    </row>
    <row r="24" ht="28" spans="1:12">
      <c r="A24" s="175">
        <v>26</v>
      </c>
      <c r="B24" s="170" t="s">
        <v>181</v>
      </c>
      <c r="C24" s="170">
        <v>39.2</v>
      </c>
      <c r="D24" s="291"/>
      <c r="E24" s="282"/>
      <c r="F24" s="284"/>
      <c r="G24" s="284"/>
      <c r="H24" s="284"/>
      <c r="I24" s="298"/>
      <c r="J24" s="198" t="s">
        <v>180</v>
      </c>
      <c r="K24" s="171"/>
      <c r="L24" s="217">
        <v>2.2</v>
      </c>
    </row>
    <row r="25" ht="28" spans="1:12">
      <c r="A25" s="175">
        <v>27</v>
      </c>
      <c r="B25" s="170" t="s">
        <v>182</v>
      </c>
      <c r="C25" s="170">
        <v>39.3</v>
      </c>
      <c r="D25" s="291"/>
      <c r="E25" s="282"/>
      <c r="F25" s="284"/>
      <c r="G25" s="284"/>
      <c r="H25" s="284"/>
      <c r="I25" s="298"/>
      <c r="J25" s="198" t="s">
        <v>180</v>
      </c>
      <c r="K25" s="171"/>
      <c r="L25" s="217">
        <v>2.3</v>
      </c>
    </row>
    <row r="26" ht="28" spans="1:12">
      <c r="A26" s="175">
        <v>28</v>
      </c>
      <c r="B26" s="170" t="s">
        <v>183</v>
      </c>
      <c r="C26" s="170">
        <v>39.4</v>
      </c>
      <c r="D26" s="189"/>
      <c r="E26" s="282"/>
      <c r="F26" s="284"/>
      <c r="G26" s="284"/>
      <c r="H26" s="284"/>
      <c r="I26" s="298"/>
      <c r="J26" s="198" t="s">
        <v>180</v>
      </c>
      <c r="K26" s="171"/>
      <c r="L26" s="217">
        <v>2.4</v>
      </c>
    </row>
    <row r="29" spans="1:14">
      <c r="A29" s="183" t="s">
        <v>76</v>
      </c>
      <c r="B29" s="285"/>
      <c r="C29" s="286"/>
      <c r="D29" s="287"/>
      <c r="E29" s="285"/>
      <c r="F29" s="285"/>
      <c r="G29" s="285"/>
      <c r="H29" s="285"/>
      <c r="I29" s="285"/>
      <c r="J29" s="285"/>
      <c r="K29" s="285"/>
      <c r="L29" s="285"/>
      <c r="M29" s="285"/>
      <c r="N29" s="285"/>
    </row>
    <row r="30" spans="1:14">
      <c r="A30" s="129" t="s">
        <v>184</v>
      </c>
      <c r="B30" s="130"/>
      <c r="C30" s="131"/>
      <c r="D30" s="132"/>
      <c r="E30" s="130"/>
      <c r="F30" s="130"/>
      <c r="G30" s="130"/>
      <c r="H30" s="130"/>
      <c r="I30" s="130"/>
      <c r="J30" s="130"/>
      <c r="K30" s="130"/>
      <c r="L30" s="130"/>
      <c r="M30" s="130"/>
      <c r="N30" s="130"/>
    </row>
    <row r="31" spans="1:14">
      <c r="A31" s="129" t="s">
        <v>78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</row>
  </sheetData>
  <sheetProtection password="A7AD" sheet="1" objects="1"/>
  <mergeCells count="25">
    <mergeCell ref="A1:L1"/>
    <mergeCell ref="D2:E2"/>
    <mergeCell ref="A29:N29"/>
    <mergeCell ref="A30:N30"/>
    <mergeCell ref="A31:N31"/>
    <mergeCell ref="A2:A3"/>
    <mergeCell ref="B2:B3"/>
    <mergeCell ref="C2:C3"/>
    <mergeCell ref="D23:D26"/>
    <mergeCell ref="E23:E26"/>
    <mergeCell ref="F2:F3"/>
    <mergeCell ref="G2:G3"/>
    <mergeCell ref="H2:H3"/>
    <mergeCell ref="I2:I3"/>
    <mergeCell ref="J2:J3"/>
    <mergeCell ref="K2:K3"/>
    <mergeCell ref="K4:K5"/>
    <mergeCell ref="K6:K7"/>
    <mergeCell ref="K8:K9"/>
    <mergeCell ref="K10:K11"/>
    <mergeCell ref="K12:K14"/>
    <mergeCell ref="K15:K18"/>
    <mergeCell ref="K21:K22"/>
    <mergeCell ref="K23:K26"/>
    <mergeCell ref="L2:L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N48"/>
  <sheetViews>
    <sheetView topLeftCell="A16" workbookViewId="0">
      <selection activeCell="A47" sqref="A47:N47"/>
    </sheetView>
  </sheetViews>
  <sheetFormatPr defaultColWidth="9" defaultRowHeight="14"/>
  <cols>
    <col min="1" max="1" width="5" style="161" customWidth="1"/>
    <col min="2" max="2" width="39.8727272727273" customWidth="1"/>
    <col min="3" max="3" width="10.8727272727273" style="162" customWidth="1"/>
    <col min="4" max="4" width="10.8727272727273" style="163" customWidth="1"/>
    <col min="6" max="6" width="21.1272727272727" customWidth="1"/>
    <col min="7" max="7" width="55.2545454545455" customWidth="1"/>
  </cols>
  <sheetData>
    <row r="1" ht="17.5" spans="1:9">
      <c r="A1" s="264" t="s">
        <v>185</v>
      </c>
      <c r="B1" s="264"/>
      <c r="C1" s="265"/>
      <c r="D1" s="264"/>
      <c r="E1" s="264"/>
      <c r="F1" s="264"/>
      <c r="G1" s="264"/>
      <c r="H1" s="264"/>
      <c r="I1" s="264"/>
    </row>
    <row r="2" spans="1:9">
      <c r="A2" s="266" t="s">
        <v>17</v>
      </c>
      <c r="B2" s="267" t="s">
        <v>18</v>
      </c>
      <c r="C2" s="168" t="s">
        <v>19</v>
      </c>
      <c r="D2" s="233" t="s">
        <v>20</v>
      </c>
      <c r="E2" s="233"/>
      <c r="F2" s="167" t="s">
        <v>21</v>
      </c>
      <c r="G2" s="167" t="s">
        <v>23</v>
      </c>
      <c r="H2" s="167" t="s">
        <v>24</v>
      </c>
      <c r="I2" s="184" t="s">
        <v>25</v>
      </c>
    </row>
    <row r="3" spans="1:9">
      <c r="A3" s="266"/>
      <c r="B3" s="267"/>
      <c r="C3" s="168"/>
      <c r="D3" s="233" t="s">
        <v>27</v>
      </c>
      <c r="E3" s="233" t="s">
        <v>28</v>
      </c>
      <c r="F3" s="167"/>
      <c r="G3" s="234"/>
      <c r="H3" s="184"/>
      <c r="I3" s="254"/>
    </row>
    <row r="4" ht="15" spans="1:9">
      <c r="A4" s="268">
        <v>1</v>
      </c>
      <c r="B4" s="269" t="s">
        <v>186</v>
      </c>
      <c r="C4" s="270">
        <v>1</v>
      </c>
      <c r="D4" s="271">
        <v>16</v>
      </c>
      <c r="E4" s="243">
        <v>2</v>
      </c>
      <c r="F4" s="173" t="s">
        <v>187</v>
      </c>
      <c r="G4" s="269" t="s">
        <v>188</v>
      </c>
      <c r="H4" s="209" t="s">
        <v>189</v>
      </c>
      <c r="I4" s="243" t="s">
        <v>53</v>
      </c>
    </row>
    <row r="5" ht="15" spans="1:9">
      <c r="A5" s="268">
        <v>2</v>
      </c>
      <c r="B5" s="269" t="s">
        <v>190</v>
      </c>
      <c r="C5" s="270">
        <f>C4+E4</f>
        <v>3</v>
      </c>
      <c r="D5" s="271">
        <v>16</v>
      </c>
      <c r="E5" s="243">
        <v>2</v>
      </c>
      <c r="F5" s="173" t="s">
        <v>187</v>
      </c>
      <c r="G5" s="269" t="s">
        <v>188</v>
      </c>
      <c r="H5" s="209"/>
      <c r="I5" s="243" t="s">
        <v>122</v>
      </c>
    </row>
    <row r="6" ht="15" spans="1:9">
      <c r="A6" s="268">
        <v>3</v>
      </c>
      <c r="B6" s="269" t="s">
        <v>191</v>
      </c>
      <c r="C6" s="270">
        <f t="shared" ref="C6:C13" si="0">C5+E5</f>
        <v>5</v>
      </c>
      <c r="D6" s="271">
        <v>8</v>
      </c>
      <c r="E6" s="243">
        <v>1</v>
      </c>
      <c r="F6" s="272" t="s">
        <v>192</v>
      </c>
      <c r="G6" s="171" t="s">
        <v>193</v>
      </c>
      <c r="H6" s="209"/>
      <c r="I6" s="243">
        <v>5</v>
      </c>
    </row>
    <row r="7" ht="13" customHeight="1" spans="1:9">
      <c r="A7" s="268">
        <v>4</v>
      </c>
      <c r="B7" s="269" t="s">
        <v>194</v>
      </c>
      <c r="C7" s="270">
        <f t="shared" si="0"/>
        <v>6</v>
      </c>
      <c r="D7" s="271">
        <v>8</v>
      </c>
      <c r="E7" s="243">
        <v>1</v>
      </c>
      <c r="F7" s="272" t="s">
        <v>192</v>
      </c>
      <c r="G7" s="171" t="s">
        <v>193</v>
      </c>
      <c r="H7" s="209"/>
      <c r="I7" s="243">
        <v>6</v>
      </c>
    </row>
    <row r="8" ht="15" spans="1:9">
      <c r="A8" s="268">
        <v>7</v>
      </c>
      <c r="B8" s="273" t="s">
        <v>195</v>
      </c>
      <c r="C8" s="270">
        <f t="shared" si="0"/>
        <v>7</v>
      </c>
      <c r="D8" s="271">
        <v>16</v>
      </c>
      <c r="E8" s="243">
        <v>2</v>
      </c>
      <c r="F8" s="243" t="s">
        <v>187</v>
      </c>
      <c r="G8" s="269" t="s">
        <v>196</v>
      </c>
      <c r="H8" s="209" t="s">
        <v>197</v>
      </c>
      <c r="I8" s="243" t="s">
        <v>53</v>
      </c>
    </row>
    <row r="9" ht="15" spans="1:9">
      <c r="A9" s="268">
        <v>8</v>
      </c>
      <c r="B9" s="273" t="s">
        <v>198</v>
      </c>
      <c r="C9" s="270">
        <f t="shared" si="0"/>
        <v>9</v>
      </c>
      <c r="D9" s="271">
        <v>16</v>
      </c>
      <c r="E9" s="243">
        <v>2</v>
      </c>
      <c r="F9" s="243">
        <v>-320</v>
      </c>
      <c r="G9" s="273" t="s">
        <v>199</v>
      </c>
      <c r="H9" s="209"/>
      <c r="I9" s="243" t="s">
        <v>122</v>
      </c>
    </row>
    <row r="10" ht="15" spans="1:9">
      <c r="A10" s="268">
        <v>9</v>
      </c>
      <c r="B10" s="273" t="s">
        <v>200</v>
      </c>
      <c r="C10" s="270">
        <f t="shared" si="0"/>
        <v>11</v>
      </c>
      <c r="D10" s="271">
        <v>8</v>
      </c>
      <c r="E10" s="243">
        <v>1</v>
      </c>
      <c r="F10" s="243" t="s">
        <v>187</v>
      </c>
      <c r="G10" s="273" t="s">
        <v>201</v>
      </c>
      <c r="H10" s="209"/>
      <c r="I10" s="243">
        <v>5</v>
      </c>
    </row>
    <row r="11" ht="15" spans="1:9">
      <c r="A11" s="268">
        <v>10</v>
      </c>
      <c r="B11" s="273" t="s">
        <v>202</v>
      </c>
      <c r="C11" s="270">
        <f t="shared" si="0"/>
        <v>12</v>
      </c>
      <c r="D11" s="271"/>
      <c r="E11" s="243">
        <v>1</v>
      </c>
      <c r="F11" s="243" t="s">
        <v>187</v>
      </c>
      <c r="G11" s="273" t="s">
        <v>201</v>
      </c>
      <c r="H11" s="209"/>
      <c r="I11" s="243">
        <v>6</v>
      </c>
    </row>
    <row r="12" ht="15" spans="1:9">
      <c r="A12" s="268">
        <v>11</v>
      </c>
      <c r="B12" s="171" t="s">
        <v>203</v>
      </c>
      <c r="C12" s="270">
        <f t="shared" si="0"/>
        <v>13</v>
      </c>
      <c r="D12" s="271">
        <v>16</v>
      </c>
      <c r="E12" s="243">
        <v>2</v>
      </c>
      <c r="F12" s="243" t="s">
        <v>204</v>
      </c>
      <c r="G12" s="273" t="s">
        <v>205</v>
      </c>
      <c r="H12" s="209"/>
      <c r="I12" s="243" t="s">
        <v>163</v>
      </c>
    </row>
    <row r="13" ht="15" spans="1:9">
      <c r="A13" s="268">
        <v>13</v>
      </c>
      <c r="B13" s="274" t="s">
        <v>206</v>
      </c>
      <c r="C13" s="275">
        <v>15.1</v>
      </c>
      <c r="D13" s="271">
        <v>1</v>
      </c>
      <c r="E13" s="243">
        <v>1</v>
      </c>
      <c r="F13" s="243" t="s">
        <v>187</v>
      </c>
      <c r="G13" s="276" t="s">
        <v>207</v>
      </c>
      <c r="H13" s="209" t="s">
        <v>208</v>
      </c>
      <c r="I13" s="288">
        <v>1.1</v>
      </c>
    </row>
    <row r="14" ht="15" spans="1:9">
      <c r="A14" s="268">
        <v>14</v>
      </c>
      <c r="B14" s="270" t="s">
        <v>209</v>
      </c>
      <c r="C14" s="270">
        <v>15.2</v>
      </c>
      <c r="D14" s="271">
        <v>1</v>
      </c>
      <c r="E14" s="243"/>
      <c r="F14" s="243" t="s">
        <v>187</v>
      </c>
      <c r="G14" s="276" t="s">
        <v>207</v>
      </c>
      <c r="H14" s="209"/>
      <c r="I14" s="243">
        <v>1.2</v>
      </c>
    </row>
    <row r="15" ht="15" spans="1:9">
      <c r="A15" s="268">
        <v>15</v>
      </c>
      <c r="B15" s="270" t="s">
        <v>210</v>
      </c>
      <c r="C15" s="275">
        <v>15.3</v>
      </c>
      <c r="D15" s="271">
        <v>1</v>
      </c>
      <c r="E15" s="243"/>
      <c r="F15" s="243" t="s">
        <v>187</v>
      </c>
      <c r="G15" s="276" t="s">
        <v>207</v>
      </c>
      <c r="H15" s="209"/>
      <c r="I15" s="288">
        <v>1.3</v>
      </c>
    </row>
    <row r="16" ht="15" spans="1:9">
      <c r="A16" s="268">
        <v>16</v>
      </c>
      <c r="B16" s="270" t="s">
        <v>211</v>
      </c>
      <c r="C16" s="277">
        <v>15.4</v>
      </c>
      <c r="D16" s="271">
        <v>2</v>
      </c>
      <c r="E16" s="243"/>
      <c r="F16" s="243" t="s">
        <v>187</v>
      </c>
      <c r="G16" s="276" t="s">
        <v>212</v>
      </c>
      <c r="H16" s="209"/>
      <c r="I16" s="289" t="s">
        <v>213</v>
      </c>
    </row>
    <row r="17" ht="15" spans="1:9">
      <c r="A17" s="268">
        <v>17</v>
      </c>
      <c r="B17" s="270" t="s">
        <v>214</v>
      </c>
      <c r="C17" s="278">
        <v>15.6</v>
      </c>
      <c r="D17" s="271">
        <v>1</v>
      </c>
      <c r="E17" s="243"/>
      <c r="F17" s="243" t="s">
        <v>187</v>
      </c>
      <c r="G17" s="276" t="s">
        <v>207</v>
      </c>
      <c r="H17" s="209"/>
      <c r="I17" s="288">
        <v>1.6</v>
      </c>
    </row>
    <row r="18" ht="15" spans="1:9">
      <c r="A18" s="268">
        <v>18</v>
      </c>
      <c r="B18" s="270" t="s">
        <v>215</v>
      </c>
      <c r="C18" s="277">
        <v>15.7</v>
      </c>
      <c r="D18" s="271">
        <v>1</v>
      </c>
      <c r="E18" s="243"/>
      <c r="F18" s="243" t="s">
        <v>187</v>
      </c>
      <c r="G18" s="276" t="s">
        <v>216</v>
      </c>
      <c r="H18" s="209"/>
      <c r="I18" s="243">
        <v>1.7</v>
      </c>
    </row>
    <row r="19" ht="15" spans="1:9">
      <c r="A19" s="268">
        <v>19</v>
      </c>
      <c r="B19" s="270" t="s">
        <v>217</v>
      </c>
      <c r="C19" s="278">
        <v>15.8</v>
      </c>
      <c r="D19" s="271">
        <v>1</v>
      </c>
      <c r="E19" s="243"/>
      <c r="F19" s="243" t="s">
        <v>187</v>
      </c>
      <c r="G19" s="276" t="s">
        <v>207</v>
      </c>
      <c r="H19" s="209"/>
      <c r="I19" s="288">
        <v>1.8</v>
      </c>
    </row>
    <row r="20" ht="15" spans="1:9">
      <c r="A20" s="268">
        <v>20</v>
      </c>
      <c r="B20" s="270" t="s">
        <v>218</v>
      </c>
      <c r="C20" s="270">
        <v>16</v>
      </c>
      <c r="D20" s="271">
        <v>16</v>
      </c>
      <c r="E20" s="243">
        <v>2</v>
      </c>
      <c r="F20" s="243" t="s">
        <v>187</v>
      </c>
      <c r="G20" s="276"/>
      <c r="H20" s="209"/>
      <c r="I20" s="243" t="s">
        <v>219</v>
      </c>
    </row>
    <row r="21" ht="15" spans="1:9">
      <c r="A21" s="268">
        <v>21</v>
      </c>
      <c r="B21" s="270" t="s">
        <v>220</v>
      </c>
      <c r="C21" s="270">
        <f>C20+E20</f>
        <v>18</v>
      </c>
      <c r="D21" s="271">
        <v>16</v>
      </c>
      <c r="E21" s="243">
        <v>2</v>
      </c>
      <c r="F21" s="243" t="s">
        <v>187</v>
      </c>
      <c r="G21" s="276"/>
      <c r="H21" s="209"/>
      <c r="I21" s="243" t="s">
        <v>73</v>
      </c>
    </row>
    <row r="22" s="161" customFormat="1" ht="15" spans="1:9">
      <c r="A22" s="268">
        <v>22</v>
      </c>
      <c r="B22" s="273" t="s">
        <v>221</v>
      </c>
      <c r="C22" s="270">
        <f>C21+E21</f>
        <v>20</v>
      </c>
      <c r="D22" s="271">
        <v>8</v>
      </c>
      <c r="E22" s="243">
        <v>1</v>
      </c>
      <c r="F22" s="243"/>
      <c r="G22" s="171" t="s">
        <v>221</v>
      </c>
      <c r="H22" s="173"/>
      <c r="I22" s="243">
        <v>6</v>
      </c>
    </row>
    <row r="23" s="161" customFormat="1" ht="70" spans="1:9">
      <c r="A23" s="268">
        <v>23</v>
      </c>
      <c r="B23" s="171" t="s">
        <v>222</v>
      </c>
      <c r="C23" s="279">
        <v>21.1</v>
      </c>
      <c r="D23" s="280">
        <v>3</v>
      </c>
      <c r="E23" s="173">
        <v>1</v>
      </c>
      <c r="F23" s="173"/>
      <c r="G23" s="276" t="s">
        <v>223</v>
      </c>
      <c r="H23" s="173"/>
      <c r="I23" s="173" t="s">
        <v>224</v>
      </c>
    </row>
    <row r="24" ht="15" spans="1:9">
      <c r="A24" s="268">
        <v>24</v>
      </c>
      <c r="B24" s="273" t="s">
        <v>225</v>
      </c>
      <c r="C24" s="171">
        <v>22</v>
      </c>
      <c r="D24" s="271">
        <v>8</v>
      </c>
      <c r="E24" s="243">
        <v>1</v>
      </c>
      <c r="F24" s="243" t="s">
        <v>75</v>
      </c>
      <c r="G24" s="171"/>
      <c r="H24" s="209" t="s">
        <v>226</v>
      </c>
      <c r="I24" s="173">
        <v>1</v>
      </c>
    </row>
    <row r="25" ht="15" spans="1:9">
      <c r="A25" s="268">
        <v>25</v>
      </c>
      <c r="B25" s="273" t="s">
        <v>227</v>
      </c>
      <c r="C25" s="171">
        <f t="shared" ref="C25:C31" si="1">C24+E24</f>
        <v>23</v>
      </c>
      <c r="D25" s="271">
        <v>8</v>
      </c>
      <c r="E25" s="243">
        <v>1</v>
      </c>
      <c r="F25" s="243" t="s">
        <v>75</v>
      </c>
      <c r="G25" s="171"/>
      <c r="H25" s="209"/>
      <c r="I25" s="173">
        <v>2</v>
      </c>
    </row>
    <row r="26" ht="15" spans="1:9">
      <c r="A26" s="268">
        <v>26</v>
      </c>
      <c r="B26" s="273" t="s">
        <v>228</v>
      </c>
      <c r="C26" s="171">
        <f t="shared" si="1"/>
        <v>24</v>
      </c>
      <c r="D26" s="271">
        <v>8</v>
      </c>
      <c r="E26" s="243">
        <v>1</v>
      </c>
      <c r="F26" s="243" t="s">
        <v>75</v>
      </c>
      <c r="G26" s="171"/>
      <c r="H26" s="209"/>
      <c r="I26" s="173">
        <v>3</v>
      </c>
    </row>
    <row r="27" ht="15" spans="1:9">
      <c r="A27" s="268">
        <v>27</v>
      </c>
      <c r="B27" s="273" t="s">
        <v>229</v>
      </c>
      <c r="C27" s="171">
        <f t="shared" si="1"/>
        <v>25</v>
      </c>
      <c r="D27" s="271">
        <v>8</v>
      </c>
      <c r="E27" s="243">
        <v>1</v>
      </c>
      <c r="F27" s="243" t="s">
        <v>75</v>
      </c>
      <c r="G27" s="171"/>
      <c r="H27" s="209"/>
      <c r="I27" s="173">
        <v>4</v>
      </c>
    </row>
    <row r="28" ht="15" spans="1:9">
      <c r="A28" s="268">
        <v>28</v>
      </c>
      <c r="B28" s="281" t="s">
        <v>57</v>
      </c>
      <c r="C28" s="171">
        <f t="shared" si="1"/>
        <v>26</v>
      </c>
      <c r="D28" s="218">
        <v>8</v>
      </c>
      <c r="E28" s="173">
        <v>1</v>
      </c>
      <c r="F28" s="243" t="s">
        <v>75</v>
      </c>
      <c r="G28" s="171" t="s">
        <v>230</v>
      </c>
      <c r="H28" s="209"/>
      <c r="I28" s="173">
        <v>5</v>
      </c>
    </row>
    <row r="29" ht="15" spans="1:9">
      <c r="A29" s="268">
        <v>29</v>
      </c>
      <c r="B29" s="281" t="s">
        <v>231</v>
      </c>
      <c r="C29" s="171">
        <f t="shared" si="1"/>
        <v>27</v>
      </c>
      <c r="D29" s="218">
        <v>8</v>
      </c>
      <c r="E29" s="173">
        <v>1</v>
      </c>
      <c r="F29" s="243" t="s">
        <v>75</v>
      </c>
      <c r="G29" s="276" t="s">
        <v>232</v>
      </c>
      <c r="H29" s="209"/>
      <c r="I29" s="173">
        <v>6</v>
      </c>
    </row>
    <row r="30" ht="15" spans="1:9">
      <c r="A30" s="268">
        <v>30</v>
      </c>
      <c r="B30" s="281" t="s">
        <v>233</v>
      </c>
      <c r="C30" s="171">
        <f t="shared" si="1"/>
        <v>28</v>
      </c>
      <c r="D30" s="218">
        <v>8</v>
      </c>
      <c r="E30" s="173">
        <v>1</v>
      </c>
      <c r="F30" s="243" t="s">
        <v>75</v>
      </c>
      <c r="G30" s="171" t="s">
        <v>234</v>
      </c>
      <c r="H30" s="209"/>
      <c r="I30" s="173">
        <v>7</v>
      </c>
    </row>
    <row r="31" ht="17.5" spans="1:9">
      <c r="A31" s="268">
        <v>31</v>
      </c>
      <c r="B31" s="171" t="s">
        <v>235</v>
      </c>
      <c r="C31" s="171">
        <f t="shared" si="1"/>
        <v>29</v>
      </c>
      <c r="D31" s="218">
        <v>32</v>
      </c>
      <c r="E31" s="282">
        <v>4</v>
      </c>
      <c r="F31" s="172" t="s">
        <v>80</v>
      </c>
      <c r="G31" s="273" t="s">
        <v>236</v>
      </c>
      <c r="H31" s="283" t="s">
        <v>237</v>
      </c>
      <c r="I31" s="173" t="s">
        <v>47</v>
      </c>
    </row>
    <row r="32" ht="17.5" spans="1:9">
      <c r="A32" s="268">
        <v>32</v>
      </c>
      <c r="B32" s="171" t="s">
        <v>238</v>
      </c>
      <c r="C32" s="171">
        <f t="shared" ref="C31:C42" si="2">C31+E31</f>
        <v>33</v>
      </c>
      <c r="D32" s="218">
        <v>32</v>
      </c>
      <c r="E32" s="282">
        <v>4</v>
      </c>
      <c r="F32" s="172" t="s">
        <v>80</v>
      </c>
      <c r="G32" s="273" t="s">
        <v>236</v>
      </c>
      <c r="H32" s="283"/>
      <c r="I32" s="173" t="s">
        <v>83</v>
      </c>
    </row>
    <row r="33" ht="17.5" spans="1:9">
      <c r="A33" s="268">
        <v>33</v>
      </c>
      <c r="B33" s="171" t="s">
        <v>239</v>
      </c>
      <c r="C33" s="171">
        <f t="shared" si="2"/>
        <v>37</v>
      </c>
      <c r="D33" s="218">
        <v>16</v>
      </c>
      <c r="E33" s="282">
        <v>4</v>
      </c>
      <c r="F33" s="172" t="s">
        <v>80</v>
      </c>
      <c r="G33" s="171" t="s">
        <v>240</v>
      </c>
      <c r="H33" s="283" t="s">
        <v>241</v>
      </c>
      <c r="I33" s="173" t="s">
        <v>47</v>
      </c>
    </row>
    <row r="34" ht="17.5" spans="1:9">
      <c r="A34" s="268">
        <v>34</v>
      </c>
      <c r="B34" s="171" t="s">
        <v>242</v>
      </c>
      <c r="C34" s="171">
        <f t="shared" si="2"/>
        <v>41</v>
      </c>
      <c r="D34" s="218">
        <v>16</v>
      </c>
      <c r="E34" s="282">
        <v>4</v>
      </c>
      <c r="F34" s="172" t="s">
        <v>80</v>
      </c>
      <c r="G34" s="171" t="s">
        <v>240</v>
      </c>
      <c r="H34" s="283"/>
      <c r="I34" s="173" t="s">
        <v>83</v>
      </c>
    </row>
    <row r="35" ht="17.5" spans="1:9">
      <c r="A35" s="268">
        <v>35</v>
      </c>
      <c r="B35" s="171" t="s">
        <v>243</v>
      </c>
      <c r="C35" s="171">
        <f t="shared" si="2"/>
        <v>45</v>
      </c>
      <c r="D35" s="218">
        <v>16</v>
      </c>
      <c r="E35" s="282">
        <v>2</v>
      </c>
      <c r="F35" s="180" t="s">
        <v>49</v>
      </c>
      <c r="G35" s="171" t="s">
        <v>244</v>
      </c>
      <c r="H35" s="209" t="s">
        <v>245</v>
      </c>
      <c r="I35" s="290" t="s">
        <v>53</v>
      </c>
    </row>
    <row r="36" ht="17.5" spans="1:9">
      <c r="A36" s="268">
        <v>36</v>
      </c>
      <c r="B36" s="171" t="s">
        <v>246</v>
      </c>
      <c r="C36" s="171">
        <f t="shared" si="2"/>
        <v>47</v>
      </c>
      <c r="D36" s="218">
        <v>16</v>
      </c>
      <c r="E36" s="282">
        <v>2</v>
      </c>
      <c r="F36" s="180" t="s">
        <v>49</v>
      </c>
      <c r="G36" s="171" t="s">
        <v>244</v>
      </c>
      <c r="H36" s="209"/>
      <c r="I36" s="290" t="s">
        <v>122</v>
      </c>
    </row>
    <row r="37" ht="17.5" spans="1:9">
      <c r="A37" s="268">
        <v>37</v>
      </c>
      <c r="B37" s="171" t="s">
        <v>247</v>
      </c>
      <c r="C37" s="171">
        <f t="shared" si="2"/>
        <v>49</v>
      </c>
      <c r="D37" s="218">
        <v>16</v>
      </c>
      <c r="E37" s="282">
        <v>2</v>
      </c>
      <c r="F37" s="180" t="s">
        <v>49</v>
      </c>
      <c r="G37" s="273" t="s">
        <v>248</v>
      </c>
      <c r="H37" s="209"/>
      <c r="I37" s="290" t="s">
        <v>124</v>
      </c>
    </row>
    <row r="38" ht="17.5" spans="1:9">
      <c r="A38" s="268">
        <v>38</v>
      </c>
      <c r="B38" s="270" t="s">
        <v>249</v>
      </c>
      <c r="C38" s="171">
        <f t="shared" si="2"/>
        <v>51</v>
      </c>
      <c r="D38" s="218">
        <v>16</v>
      </c>
      <c r="E38" s="282">
        <v>2</v>
      </c>
      <c r="F38" s="180" t="s">
        <v>49</v>
      </c>
      <c r="G38" s="171" t="s">
        <v>250</v>
      </c>
      <c r="H38" s="209" t="s">
        <v>251</v>
      </c>
      <c r="I38" s="173" t="s">
        <v>53</v>
      </c>
    </row>
    <row r="39" ht="17.5" spans="1:9">
      <c r="A39" s="268">
        <v>39</v>
      </c>
      <c r="B39" s="273" t="s">
        <v>252</v>
      </c>
      <c r="C39" s="171">
        <f t="shared" si="2"/>
        <v>53</v>
      </c>
      <c r="D39" s="218">
        <v>16</v>
      </c>
      <c r="E39" s="282">
        <v>2</v>
      </c>
      <c r="F39" s="180" t="s">
        <v>49</v>
      </c>
      <c r="G39" s="273" t="s">
        <v>248</v>
      </c>
      <c r="H39" s="209"/>
      <c r="I39" s="173" t="s">
        <v>122</v>
      </c>
    </row>
    <row r="40" ht="17.5" spans="1:9">
      <c r="A40" s="268">
        <v>40</v>
      </c>
      <c r="B40" s="171" t="s">
        <v>253</v>
      </c>
      <c r="C40" s="171">
        <f t="shared" si="2"/>
        <v>55</v>
      </c>
      <c r="D40" s="218">
        <v>16</v>
      </c>
      <c r="E40" s="282">
        <v>2</v>
      </c>
      <c r="F40" s="180" t="s">
        <v>49</v>
      </c>
      <c r="G40" s="273" t="s">
        <v>248</v>
      </c>
      <c r="H40" s="209"/>
      <c r="I40" s="173" t="s">
        <v>124</v>
      </c>
    </row>
    <row r="41" ht="17.5" spans="1:9">
      <c r="A41" s="268">
        <v>41</v>
      </c>
      <c r="B41" s="171" t="s">
        <v>254</v>
      </c>
      <c r="C41" s="171">
        <f t="shared" si="2"/>
        <v>57</v>
      </c>
      <c r="D41" s="218">
        <v>8</v>
      </c>
      <c r="E41" s="282">
        <v>1</v>
      </c>
      <c r="F41" s="284"/>
      <c r="G41" s="171" t="s">
        <v>255</v>
      </c>
      <c r="H41" s="209"/>
      <c r="I41" s="173">
        <v>7</v>
      </c>
    </row>
    <row r="42" ht="15" spans="1:9">
      <c r="A42" s="268">
        <v>42</v>
      </c>
      <c r="B42" s="171" t="s">
        <v>256</v>
      </c>
      <c r="C42" s="171">
        <f t="shared" si="2"/>
        <v>58</v>
      </c>
      <c r="D42" s="218">
        <v>8</v>
      </c>
      <c r="E42" s="173">
        <v>1</v>
      </c>
      <c r="F42" s="173"/>
      <c r="G42" s="171" t="s">
        <v>257</v>
      </c>
      <c r="H42" s="209" t="s">
        <v>258</v>
      </c>
      <c r="I42" s="173">
        <v>1</v>
      </c>
    </row>
    <row r="46" spans="1:14">
      <c r="A46" s="183" t="s">
        <v>76</v>
      </c>
      <c r="B46" s="285"/>
      <c r="C46" s="286"/>
      <c r="D46" s="287"/>
      <c r="E46" s="285"/>
      <c r="F46" s="285"/>
      <c r="G46" s="285"/>
      <c r="H46" s="285"/>
      <c r="I46" s="285"/>
      <c r="J46" s="285"/>
      <c r="K46" s="285"/>
      <c r="L46" s="285"/>
      <c r="M46" s="285"/>
      <c r="N46" s="285"/>
    </row>
    <row r="47" spans="1:14">
      <c r="A47" s="129" t="s">
        <v>259</v>
      </c>
      <c r="B47" s="130"/>
      <c r="C47" s="131"/>
      <c r="D47" s="132"/>
      <c r="E47" s="130"/>
      <c r="F47" s="130"/>
      <c r="G47" s="130"/>
      <c r="H47" s="130"/>
      <c r="I47" s="130"/>
      <c r="J47" s="130"/>
      <c r="K47" s="130"/>
      <c r="L47" s="130"/>
      <c r="M47" s="130"/>
      <c r="N47" s="130"/>
    </row>
    <row r="48" spans="1:14">
      <c r="A48" s="129" t="s">
        <v>78</v>
      </c>
      <c r="B48" s="129"/>
      <c r="C48" s="129"/>
      <c r="D48" s="211"/>
      <c r="E48" s="129"/>
      <c r="F48" s="129"/>
      <c r="G48" s="129"/>
      <c r="H48" s="129"/>
      <c r="I48" s="129"/>
      <c r="J48" s="129"/>
      <c r="K48" s="129"/>
      <c r="L48" s="129"/>
      <c r="M48" s="129"/>
      <c r="N48" s="129"/>
    </row>
  </sheetData>
  <sheetProtection password="A7AD" sheet="1" objects="1"/>
  <mergeCells count="21">
    <mergeCell ref="A1:I1"/>
    <mergeCell ref="D2:E2"/>
    <mergeCell ref="A46:N46"/>
    <mergeCell ref="A47:N47"/>
    <mergeCell ref="A48:N48"/>
    <mergeCell ref="A2:A3"/>
    <mergeCell ref="B2:B3"/>
    <mergeCell ref="C2:C3"/>
    <mergeCell ref="E13:E19"/>
    <mergeCell ref="F2:F3"/>
    <mergeCell ref="G2:G3"/>
    <mergeCell ref="H2:H3"/>
    <mergeCell ref="H4:H7"/>
    <mergeCell ref="H8:H12"/>
    <mergeCell ref="H13:H23"/>
    <mergeCell ref="H24:H30"/>
    <mergeCell ref="H31:H32"/>
    <mergeCell ref="H33:H34"/>
    <mergeCell ref="H35:H37"/>
    <mergeCell ref="H38:H41"/>
    <mergeCell ref="I2:I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N57"/>
  <sheetViews>
    <sheetView zoomScale="115" zoomScaleNormal="115" workbookViewId="0">
      <selection activeCell="B33" sqref="B33"/>
    </sheetView>
  </sheetViews>
  <sheetFormatPr defaultColWidth="9" defaultRowHeight="14"/>
  <cols>
    <col min="1" max="1" width="8.25454545454545" customWidth="1"/>
    <col min="2" max="2" width="19.8818181818182" customWidth="1"/>
    <col min="4" max="4" width="10.3272727272727" customWidth="1"/>
    <col min="5" max="5" width="7.6" customWidth="1"/>
    <col min="6" max="6" width="15.9727272727273" customWidth="1"/>
    <col min="7" max="7" width="10.6545454545455" customWidth="1"/>
    <col min="8" max="8" width="30.8636363636364" customWidth="1"/>
    <col min="9" max="9" width="30.7545454545455" customWidth="1"/>
    <col min="10" max="10" width="12.8272727272727" style="163" customWidth="1"/>
    <col min="11" max="11" width="12.9272727272727" customWidth="1"/>
    <col min="12" max="12" width="11.3181818181818" style="163" customWidth="1"/>
    <col min="13" max="13" width="15.4272727272727" customWidth="1"/>
    <col min="14" max="14" width="11.9454545454545" customWidth="1"/>
    <col min="15" max="15" width="15.7545454545455" customWidth="1"/>
  </cols>
  <sheetData>
    <row r="1" ht="17.5" spans="1:12">
      <c r="A1" s="231" t="s">
        <v>6</v>
      </c>
      <c r="B1" s="231"/>
      <c r="C1" s="231"/>
      <c r="D1" s="231"/>
      <c r="E1" s="231"/>
      <c r="F1" s="231"/>
      <c r="G1" s="231"/>
      <c r="H1" s="231"/>
      <c r="I1" s="231"/>
      <c r="J1" s="231"/>
      <c r="K1" s="252"/>
      <c r="L1" s="253"/>
    </row>
    <row r="2" spans="1:12">
      <c r="A2" s="232" t="s">
        <v>17</v>
      </c>
      <c r="B2" s="167" t="s">
        <v>18</v>
      </c>
      <c r="C2" s="168" t="s">
        <v>19</v>
      </c>
      <c r="D2" s="233" t="s">
        <v>20</v>
      </c>
      <c r="E2" s="233"/>
      <c r="F2" s="167" t="s">
        <v>21</v>
      </c>
      <c r="G2" s="167" t="s">
        <v>22</v>
      </c>
      <c r="H2" s="234" t="s">
        <v>23</v>
      </c>
      <c r="I2" s="167" t="s">
        <v>24</v>
      </c>
      <c r="J2" s="184" t="s">
        <v>25</v>
      </c>
      <c r="L2"/>
    </row>
    <row r="3" spans="1:12">
      <c r="A3" s="232"/>
      <c r="B3" s="167"/>
      <c r="C3" s="168"/>
      <c r="D3" s="235" t="s">
        <v>27</v>
      </c>
      <c r="E3" s="235" t="s">
        <v>28</v>
      </c>
      <c r="F3" s="167"/>
      <c r="G3" s="167"/>
      <c r="H3" s="236"/>
      <c r="I3" s="184"/>
      <c r="J3" s="254"/>
      <c r="L3"/>
    </row>
    <row r="4" spans="1:12">
      <c r="A4" s="237">
        <v>1</v>
      </c>
      <c r="B4" s="238" t="s">
        <v>260</v>
      </c>
      <c r="C4" s="172">
        <v>1</v>
      </c>
      <c r="D4" s="172">
        <v>16</v>
      </c>
      <c r="E4" s="172">
        <v>2</v>
      </c>
      <c r="F4" s="239" t="s">
        <v>261</v>
      </c>
      <c r="G4" s="240"/>
      <c r="H4" s="239" t="s">
        <v>262</v>
      </c>
      <c r="I4" s="255" t="s">
        <v>263</v>
      </c>
      <c r="J4" s="172" t="s">
        <v>53</v>
      </c>
      <c r="L4"/>
    </row>
    <row r="5" spans="1:12">
      <c r="A5" s="237">
        <v>2</v>
      </c>
      <c r="B5" s="238" t="s">
        <v>264</v>
      </c>
      <c r="C5" s="172">
        <f t="shared" ref="C5:C14" si="0">C4+E4</f>
        <v>3</v>
      </c>
      <c r="D5" s="172">
        <v>16</v>
      </c>
      <c r="E5" s="172">
        <v>2</v>
      </c>
      <c r="F5" s="239" t="s">
        <v>261</v>
      </c>
      <c r="G5" s="203"/>
      <c r="H5" s="172" t="s">
        <v>265</v>
      </c>
      <c r="I5" s="256"/>
      <c r="J5" s="172" t="s">
        <v>122</v>
      </c>
      <c r="L5"/>
    </row>
    <row r="6" spans="1:12">
      <c r="A6" s="237">
        <v>3</v>
      </c>
      <c r="B6" s="238" t="s">
        <v>266</v>
      </c>
      <c r="C6" s="172">
        <f t="shared" si="0"/>
        <v>5</v>
      </c>
      <c r="D6" s="172">
        <v>16</v>
      </c>
      <c r="E6" s="172">
        <v>2</v>
      </c>
      <c r="F6" s="239" t="s">
        <v>261</v>
      </c>
      <c r="G6" s="241"/>
      <c r="H6" s="172" t="s">
        <v>248</v>
      </c>
      <c r="I6" s="256"/>
      <c r="J6" s="172" t="s">
        <v>124</v>
      </c>
      <c r="L6"/>
    </row>
    <row r="7" spans="1:12">
      <c r="A7" s="237">
        <v>4</v>
      </c>
      <c r="B7" s="186" t="s">
        <v>221</v>
      </c>
      <c r="C7" s="172">
        <f t="shared" si="0"/>
        <v>7</v>
      </c>
      <c r="D7" s="172">
        <v>1</v>
      </c>
      <c r="E7" s="172">
        <v>1</v>
      </c>
      <c r="F7" s="239"/>
      <c r="G7" s="241"/>
      <c r="H7" s="242" t="s">
        <v>267</v>
      </c>
      <c r="I7" s="256"/>
      <c r="J7" s="172">
        <v>7</v>
      </c>
      <c r="L7"/>
    </row>
    <row r="8" spans="1:12">
      <c r="A8" s="237">
        <v>5</v>
      </c>
      <c r="B8" s="186" t="s">
        <v>268</v>
      </c>
      <c r="C8" s="172">
        <f t="shared" si="0"/>
        <v>8</v>
      </c>
      <c r="D8" s="172">
        <v>1</v>
      </c>
      <c r="E8" s="172">
        <v>1</v>
      </c>
      <c r="F8" s="239"/>
      <c r="G8" s="203"/>
      <c r="H8" s="242" t="s">
        <v>269</v>
      </c>
      <c r="I8" s="256"/>
      <c r="J8" s="172">
        <v>8</v>
      </c>
      <c r="L8"/>
    </row>
    <row r="9" spans="1:12">
      <c r="A9" s="237">
        <v>6</v>
      </c>
      <c r="B9" s="186" t="s">
        <v>270</v>
      </c>
      <c r="C9" s="172">
        <f t="shared" si="0"/>
        <v>9</v>
      </c>
      <c r="D9" s="172">
        <v>1</v>
      </c>
      <c r="E9" s="172">
        <v>1</v>
      </c>
      <c r="F9" s="239"/>
      <c r="G9" s="203" t="s">
        <v>166</v>
      </c>
      <c r="H9" s="239" t="s">
        <v>271</v>
      </c>
      <c r="I9" s="256"/>
      <c r="J9" s="172">
        <v>9</v>
      </c>
      <c r="L9"/>
    </row>
    <row r="10" spans="1:12">
      <c r="A10" s="237">
        <v>7</v>
      </c>
      <c r="B10" s="186" t="s">
        <v>272</v>
      </c>
      <c r="C10" s="172">
        <f t="shared" si="0"/>
        <v>10</v>
      </c>
      <c r="D10" s="172">
        <v>1</v>
      </c>
      <c r="E10" s="172">
        <v>1</v>
      </c>
      <c r="F10" s="172"/>
      <c r="G10" s="203" t="s">
        <v>166</v>
      </c>
      <c r="H10" s="239" t="s">
        <v>271</v>
      </c>
      <c r="I10" s="256"/>
      <c r="J10" s="172">
        <v>10</v>
      </c>
      <c r="L10"/>
    </row>
    <row r="11" spans="1:12">
      <c r="A11" s="237">
        <v>8</v>
      </c>
      <c r="B11" s="186" t="s">
        <v>273</v>
      </c>
      <c r="C11" s="172">
        <f t="shared" si="0"/>
        <v>11</v>
      </c>
      <c r="D11" s="172">
        <v>16</v>
      </c>
      <c r="E11" s="172">
        <v>2</v>
      </c>
      <c r="F11" s="172"/>
      <c r="G11" s="203" t="s">
        <v>50</v>
      </c>
      <c r="H11" s="239" t="s">
        <v>262</v>
      </c>
      <c r="I11" s="256"/>
      <c r="J11" s="172" t="s">
        <v>274</v>
      </c>
      <c r="L11"/>
    </row>
    <row r="12" spans="1:12">
      <c r="A12" s="237">
        <v>9</v>
      </c>
      <c r="B12" s="186" t="s">
        <v>275</v>
      </c>
      <c r="C12" s="172">
        <f t="shared" si="0"/>
        <v>13</v>
      </c>
      <c r="D12" s="172">
        <v>8</v>
      </c>
      <c r="E12" s="172">
        <v>1</v>
      </c>
      <c r="F12" s="172"/>
      <c r="G12" s="203" t="s">
        <v>276</v>
      </c>
      <c r="H12" s="172" t="s">
        <v>277</v>
      </c>
      <c r="I12" s="256"/>
      <c r="J12" s="257">
        <v>13</v>
      </c>
      <c r="L12"/>
    </row>
    <row r="13" ht="28" spans="1:12">
      <c r="A13" s="237">
        <v>10</v>
      </c>
      <c r="B13" s="186" t="s">
        <v>278</v>
      </c>
      <c r="C13" s="172">
        <f t="shared" si="0"/>
        <v>14</v>
      </c>
      <c r="D13" s="172">
        <v>8</v>
      </c>
      <c r="E13" s="172">
        <v>1</v>
      </c>
      <c r="F13" s="172"/>
      <c r="G13" s="172" t="s">
        <v>148</v>
      </c>
      <c r="H13" s="172" t="s">
        <v>279</v>
      </c>
      <c r="I13" s="256"/>
      <c r="J13" s="257">
        <v>14</v>
      </c>
      <c r="L13"/>
    </row>
    <row r="14" ht="28" spans="1:12">
      <c r="A14" s="237">
        <v>11</v>
      </c>
      <c r="B14" s="186" t="s">
        <v>280</v>
      </c>
      <c r="C14" s="172">
        <f t="shared" si="0"/>
        <v>15</v>
      </c>
      <c r="D14" s="172">
        <v>8</v>
      </c>
      <c r="E14" s="172">
        <v>1</v>
      </c>
      <c r="F14" s="172"/>
      <c r="G14" s="172" t="s">
        <v>50</v>
      </c>
      <c r="H14" s="172" t="s">
        <v>281</v>
      </c>
      <c r="I14" s="256"/>
      <c r="J14" s="257">
        <v>15</v>
      </c>
      <c r="L14"/>
    </row>
    <row r="15" spans="1:12">
      <c r="A15" s="237">
        <v>12</v>
      </c>
      <c r="B15" s="186" t="s">
        <v>282</v>
      </c>
      <c r="C15" s="172">
        <f t="shared" ref="C14:C26" si="1">C14+E14</f>
        <v>16</v>
      </c>
      <c r="D15" s="172">
        <v>8</v>
      </c>
      <c r="E15" s="172">
        <v>1</v>
      </c>
      <c r="F15" s="172"/>
      <c r="G15" s="203"/>
      <c r="H15" s="242" t="s">
        <v>283</v>
      </c>
      <c r="I15" s="256"/>
      <c r="J15" s="257">
        <v>16</v>
      </c>
      <c r="L15"/>
    </row>
    <row r="16" spans="1:12">
      <c r="A16" s="237">
        <v>13</v>
      </c>
      <c r="B16" s="186" t="s">
        <v>284</v>
      </c>
      <c r="C16" s="172">
        <f t="shared" si="1"/>
        <v>17</v>
      </c>
      <c r="D16" s="172">
        <v>16</v>
      </c>
      <c r="E16" s="172">
        <v>2</v>
      </c>
      <c r="F16" s="172"/>
      <c r="G16" s="203"/>
      <c r="H16" s="203"/>
      <c r="I16" s="256"/>
      <c r="J16" s="257" t="s">
        <v>285</v>
      </c>
      <c r="L16"/>
    </row>
    <row r="17" spans="1:12">
      <c r="A17" s="237">
        <v>14</v>
      </c>
      <c r="B17" s="186" t="s">
        <v>286</v>
      </c>
      <c r="C17" s="172">
        <f t="shared" si="1"/>
        <v>19</v>
      </c>
      <c r="D17" s="172">
        <v>1</v>
      </c>
      <c r="E17" s="172">
        <v>1</v>
      </c>
      <c r="F17" s="172"/>
      <c r="G17" s="203" t="s">
        <v>287</v>
      </c>
      <c r="H17" s="203" t="s">
        <v>288</v>
      </c>
      <c r="I17" s="256"/>
      <c r="J17" s="257">
        <v>19</v>
      </c>
      <c r="L17"/>
    </row>
    <row r="18" spans="1:12">
      <c r="A18" s="237">
        <v>15</v>
      </c>
      <c r="B18" s="186" t="s">
        <v>289</v>
      </c>
      <c r="C18" s="172">
        <f t="shared" si="1"/>
        <v>20</v>
      </c>
      <c r="D18" s="172">
        <v>1</v>
      </c>
      <c r="E18" s="172">
        <v>1</v>
      </c>
      <c r="F18" s="172"/>
      <c r="G18" s="203" t="s">
        <v>290</v>
      </c>
      <c r="H18" s="203" t="s">
        <v>291</v>
      </c>
      <c r="I18" s="256"/>
      <c r="J18" s="257">
        <v>20</v>
      </c>
      <c r="L18"/>
    </row>
    <row r="19" spans="1:12">
      <c r="A19" s="237">
        <v>16</v>
      </c>
      <c r="B19" s="238" t="s">
        <v>292</v>
      </c>
      <c r="C19" s="172">
        <f t="shared" si="1"/>
        <v>21</v>
      </c>
      <c r="D19" s="242">
        <v>16</v>
      </c>
      <c r="E19" s="242">
        <v>2</v>
      </c>
      <c r="F19" s="180" t="s">
        <v>49</v>
      </c>
      <c r="G19" s="242"/>
      <c r="H19" s="242" t="s">
        <v>293</v>
      </c>
      <c r="I19" s="256"/>
      <c r="J19" s="257" t="s">
        <v>294</v>
      </c>
      <c r="L19"/>
    </row>
    <row r="20" spans="1:12">
      <c r="A20" s="237">
        <v>17</v>
      </c>
      <c r="B20" s="238" t="s">
        <v>34</v>
      </c>
      <c r="C20" s="172">
        <f t="shared" si="1"/>
        <v>23</v>
      </c>
      <c r="D20" s="242">
        <v>16</v>
      </c>
      <c r="E20" s="242">
        <v>2</v>
      </c>
      <c r="F20" s="180" t="s">
        <v>49</v>
      </c>
      <c r="G20" s="242"/>
      <c r="H20" s="242"/>
      <c r="I20" s="256"/>
      <c r="J20" s="257" t="s">
        <v>295</v>
      </c>
      <c r="L20"/>
    </row>
    <row r="21" spans="1:12">
      <c r="A21" s="237">
        <v>18</v>
      </c>
      <c r="B21" s="238" t="s">
        <v>35</v>
      </c>
      <c r="C21" s="172">
        <f t="shared" si="1"/>
        <v>25</v>
      </c>
      <c r="D21" s="242">
        <v>8</v>
      </c>
      <c r="E21" s="242">
        <v>1</v>
      </c>
      <c r="F21" s="243" t="s">
        <v>75</v>
      </c>
      <c r="G21" s="242"/>
      <c r="H21" s="242"/>
      <c r="I21" s="256"/>
      <c r="J21" s="257">
        <v>25</v>
      </c>
      <c r="L21"/>
    </row>
    <row r="22" spans="1:12">
      <c r="A22" s="237">
        <v>19</v>
      </c>
      <c r="B22" s="238" t="s">
        <v>36</v>
      </c>
      <c r="C22" s="172">
        <f t="shared" si="1"/>
        <v>26</v>
      </c>
      <c r="D22" s="242">
        <v>8</v>
      </c>
      <c r="E22" s="242">
        <v>1</v>
      </c>
      <c r="F22" s="243" t="s">
        <v>75</v>
      </c>
      <c r="G22" s="242"/>
      <c r="H22" s="242"/>
      <c r="I22" s="256"/>
      <c r="J22" s="257">
        <v>26</v>
      </c>
      <c r="L22"/>
    </row>
    <row r="23" spans="1:12">
      <c r="A23" s="237">
        <v>20</v>
      </c>
      <c r="B23" s="238" t="s">
        <v>296</v>
      </c>
      <c r="C23" s="172">
        <f t="shared" si="1"/>
        <v>27</v>
      </c>
      <c r="D23" s="242">
        <v>8</v>
      </c>
      <c r="E23" s="242">
        <v>1</v>
      </c>
      <c r="F23" s="243" t="s">
        <v>75</v>
      </c>
      <c r="G23" s="242"/>
      <c r="H23" s="242"/>
      <c r="I23" s="256"/>
      <c r="J23" s="257">
        <v>27</v>
      </c>
      <c r="L23"/>
    </row>
    <row r="24" spans="1:12">
      <c r="A24" s="237">
        <v>21</v>
      </c>
      <c r="B24" s="238" t="s">
        <v>297</v>
      </c>
      <c r="C24" s="172">
        <f t="shared" si="1"/>
        <v>28</v>
      </c>
      <c r="D24" s="242">
        <v>8</v>
      </c>
      <c r="E24" s="242">
        <v>1</v>
      </c>
      <c r="F24" s="243" t="s">
        <v>75</v>
      </c>
      <c r="G24" s="242"/>
      <c r="H24" s="242"/>
      <c r="I24" s="256"/>
      <c r="J24" s="257">
        <v>28</v>
      </c>
      <c r="L24"/>
    </row>
    <row r="25" spans="1:12">
      <c r="A25" s="237">
        <v>22</v>
      </c>
      <c r="B25" s="238" t="s">
        <v>298</v>
      </c>
      <c r="C25" s="172">
        <f t="shared" si="1"/>
        <v>29</v>
      </c>
      <c r="D25" s="242">
        <v>8</v>
      </c>
      <c r="E25" s="242">
        <v>1</v>
      </c>
      <c r="F25" s="243" t="s">
        <v>75</v>
      </c>
      <c r="G25" s="242" t="s">
        <v>103</v>
      </c>
      <c r="H25" s="242" t="s">
        <v>299</v>
      </c>
      <c r="I25" s="256"/>
      <c r="J25" s="257">
        <v>29</v>
      </c>
      <c r="L25"/>
    </row>
    <row r="26" spans="1:12">
      <c r="A26" s="237">
        <v>23</v>
      </c>
      <c r="B26" s="171" t="s">
        <v>300</v>
      </c>
      <c r="C26" s="172">
        <f t="shared" si="1"/>
        <v>30</v>
      </c>
      <c r="D26" s="172">
        <v>32</v>
      </c>
      <c r="E26" s="172">
        <v>4</v>
      </c>
      <c r="F26" s="172" t="s">
        <v>80</v>
      </c>
      <c r="G26" s="173" t="s">
        <v>44</v>
      </c>
      <c r="H26" s="172" t="s">
        <v>240</v>
      </c>
      <c r="I26" s="178"/>
      <c r="J26" s="257" t="s">
        <v>301</v>
      </c>
      <c r="L26"/>
    </row>
    <row r="27" spans="1:12">
      <c r="A27" s="244"/>
      <c r="B27" s="244"/>
      <c r="C27" s="244"/>
      <c r="D27" s="244"/>
      <c r="E27" s="244"/>
      <c r="F27" s="244"/>
      <c r="G27" s="244"/>
      <c r="H27" s="244"/>
      <c r="I27" s="244"/>
      <c r="J27" s="179"/>
      <c r="K27" s="244"/>
      <c r="L27" s="221"/>
    </row>
    <row r="28" spans="1:12">
      <c r="A28" s="244"/>
      <c r="B28" s="244"/>
      <c r="C28" s="244"/>
      <c r="D28" s="244"/>
      <c r="E28" s="244"/>
      <c r="F28" s="244"/>
      <c r="G28" s="244"/>
      <c r="H28" s="244"/>
      <c r="I28" s="244"/>
      <c r="J28" s="179"/>
      <c r="K28" s="244"/>
      <c r="L28" s="221"/>
    </row>
    <row r="29" s="230" customFormat="1" spans="1:14">
      <c r="A29" s="183" t="s">
        <v>76</v>
      </c>
      <c r="B29" s="183"/>
      <c r="C29" s="183"/>
      <c r="D29" s="183"/>
      <c r="E29" s="183"/>
      <c r="F29" s="183"/>
      <c r="G29" s="183"/>
      <c r="H29" s="183"/>
      <c r="I29" s="183"/>
      <c r="J29" s="183"/>
      <c r="K29" s="258"/>
      <c r="L29" s="258"/>
      <c r="M29" s="258"/>
      <c r="N29" s="258"/>
    </row>
    <row r="30" s="230" customFormat="1" spans="1:14">
      <c r="A30" s="129" t="s">
        <v>302</v>
      </c>
      <c r="B30" s="129"/>
      <c r="C30" s="129"/>
      <c r="D30" s="129"/>
      <c r="E30" s="129"/>
      <c r="F30" s="129"/>
      <c r="G30" s="129"/>
      <c r="H30" s="129"/>
      <c r="I30" s="129"/>
      <c r="J30" s="129"/>
      <c r="K30" s="259"/>
      <c r="L30" s="259"/>
      <c r="M30" s="259"/>
      <c r="N30" s="259"/>
    </row>
    <row r="31" s="230" customFormat="1" spans="1:14">
      <c r="A31" s="129" t="s">
        <v>78</v>
      </c>
      <c r="B31" s="129"/>
      <c r="C31" s="129"/>
      <c r="D31" s="129"/>
      <c r="E31" s="129"/>
      <c r="F31" s="129"/>
      <c r="G31" s="129"/>
      <c r="H31" s="129"/>
      <c r="I31" s="129"/>
      <c r="J31" s="129"/>
      <c r="K31" s="259"/>
      <c r="L31" s="259"/>
      <c r="M31" s="259"/>
      <c r="N31" s="259"/>
    </row>
    <row r="32" spans="1:12">
      <c r="A32" s="244"/>
      <c r="B32" s="244"/>
      <c r="C32" s="244"/>
      <c r="D32" s="244"/>
      <c r="E32" s="244"/>
      <c r="F32" s="244"/>
      <c r="G32" s="244"/>
      <c r="H32" s="244"/>
      <c r="I32" s="244"/>
      <c r="J32" s="179"/>
      <c r="K32" s="221"/>
      <c r="L32"/>
    </row>
    <row r="33" spans="1:8">
      <c r="A33" s="244"/>
      <c r="B33" s="244"/>
      <c r="C33" s="244"/>
      <c r="D33" s="244"/>
      <c r="E33" s="244"/>
      <c r="F33" s="244"/>
      <c r="G33" s="244"/>
      <c r="H33" s="244"/>
    </row>
    <row r="34" ht="24" customHeight="1" spans="1:14">
      <c r="A34" s="245" t="s">
        <v>303</v>
      </c>
      <c r="B34" s="245"/>
      <c r="D34" s="246"/>
      <c r="E34" s="245" t="s">
        <v>304</v>
      </c>
      <c r="F34" s="245"/>
      <c r="H34" s="247" t="s">
        <v>305</v>
      </c>
      <c r="I34" s="260"/>
      <c r="K34" s="245" t="s">
        <v>306</v>
      </c>
      <c r="L34" s="245"/>
      <c r="M34" s="245"/>
      <c r="N34" s="245"/>
    </row>
    <row r="35" ht="15" spans="1:14">
      <c r="A35" s="245" t="s">
        <v>307</v>
      </c>
      <c r="B35" s="248" t="s">
        <v>308</v>
      </c>
      <c r="E35" s="188" t="s">
        <v>307</v>
      </c>
      <c r="F35" s="249" t="s">
        <v>308</v>
      </c>
      <c r="H35" s="245" t="s">
        <v>307</v>
      </c>
      <c r="I35" s="245" t="s">
        <v>308</v>
      </c>
      <c r="K35" s="261" t="s">
        <v>307</v>
      </c>
      <c r="L35" s="261" t="s">
        <v>309</v>
      </c>
      <c r="M35" s="261" t="s">
        <v>307</v>
      </c>
      <c r="N35" s="261" t="s">
        <v>309</v>
      </c>
    </row>
    <row r="36" ht="15" spans="1:14">
      <c r="A36" s="250">
        <v>0</v>
      </c>
      <c r="B36" s="251" t="s">
        <v>310</v>
      </c>
      <c r="E36" s="173">
        <v>1</v>
      </c>
      <c r="F36" s="170" t="s">
        <v>311</v>
      </c>
      <c r="H36" s="250">
        <v>0</v>
      </c>
      <c r="I36" s="262" t="s">
        <v>312</v>
      </c>
      <c r="K36" s="251">
        <v>1</v>
      </c>
      <c r="L36" s="251" t="s">
        <v>313</v>
      </c>
      <c r="M36" s="251">
        <v>176</v>
      </c>
      <c r="N36" s="251" t="s">
        <v>314</v>
      </c>
    </row>
    <row r="37" ht="15" spans="1:14">
      <c r="A37" s="250">
        <v>1</v>
      </c>
      <c r="B37" s="251" t="s">
        <v>315</v>
      </c>
      <c r="E37" s="173">
        <v>2</v>
      </c>
      <c r="F37" s="170" t="s">
        <v>316</v>
      </c>
      <c r="H37" s="250">
        <v>1</v>
      </c>
      <c r="I37" s="262" t="s">
        <v>317</v>
      </c>
      <c r="K37" s="251">
        <v>2</v>
      </c>
      <c r="L37" s="251" t="s">
        <v>318</v>
      </c>
      <c r="M37" s="251">
        <v>177</v>
      </c>
      <c r="N37" s="251" t="s">
        <v>319</v>
      </c>
    </row>
    <row r="38" ht="15" spans="1:14">
      <c r="A38" s="250">
        <v>2</v>
      </c>
      <c r="B38" s="251" t="s">
        <v>320</v>
      </c>
      <c r="E38" s="173">
        <v>3</v>
      </c>
      <c r="F38" s="170" t="s">
        <v>321</v>
      </c>
      <c r="H38" s="250">
        <v>2</v>
      </c>
      <c r="I38" s="262" t="s">
        <v>322</v>
      </c>
      <c r="K38" s="251">
        <v>4</v>
      </c>
      <c r="L38" s="251" t="s">
        <v>323</v>
      </c>
      <c r="M38" s="251">
        <v>178</v>
      </c>
      <c r="N38" s="251" t="s">
        <v>324</v>
      </c>
    </row>
    <row r="39" ht="15" spans="1:14">
      <c r="A39" s="250">
        <v>3</v>
      </c>
      <c r="B39" s="251" t="s">
        <v>325</v>
      </c>
      <c r="E39" s="173">
        <v>4</v>
      </c>
      <c r="F39" s="170" t="s">
        <v>326</v>
      </c>
      <c r="H39" s="250">
        <v>3</v>
      </c>
      <c r="I39" s="262" t="s">
        <v>327</v>
      </c>
      <c r="K39" s="251">
        <v>5</v>
      </c>
      <c r="L39" s="251" t="s">
        <v>325</v>
      </c>
      <c r="M39" s="251">
        <v>179</v>
      </c>
      <c r="N39" s="251" t="s">
        <v>328</v>
      </c>
    </row>
    <row r="40" ht="15" spans="1:14">
      <c r="A40" s="250">
        <v>4</v>
      </c>
      <c r="B40" s="251" t="s">
        <v>323</v>
      </c>
      <c r="E40" s="170"/>
      <c r="F40" s="170"/>
      <c r="H40" s="250">
        <v>4</v>
      </c>
      <c r="I40" s="262" t="s">
        <v>329</v>
      </c>
      <c r="K40" s="251">
        <v>6</v>
      </c>
      <c r="L40" s="251" t="s">
        <v>330</v>
      </c>
      <c r="M40" s="251">
        <v>180</v>
      </c>
      <c r="N40" s="251" t="s">
        <v>331</v>
      </c>
    </row>
    <row r="41" ht="15" spans="1:14">
      <c r="A41" s="250">
        <v>5</v>
      </c>
      <c r="B41" s="251" t="s">
        <v>332</v>
      </c>
      <c r="H41" s="250">
        <v>5</v>
      </c>
      <c r="I41" s="262" t="s">
        <v>333</v>
      </c>
      <c r="K41" s="251">
        <v>8</v>
      </c>
      <c r="L41" s="251" t="s">
        <v>334</v>
      </c>
      <c r="M41" s="251">
        <v>181</v>
      </c>
      <c r="N41" s="251" t="s">
        <v>335</v>
      </c>
    </row>
    <row r="42" ht="15" spans="1:14">
      <c r="A42" s="250">
        <v>6</v>
      </c>
      <c r="B42" s="251" t="s">
        <v>336</v>
      </c>
      <c r="K42" s="251">
        <v>9</v>
      </c>
      <c r="L42" s="251" t="s">
        <v>337</v>
      </c>
      <c r="M42" s="251">
        <v>182</v>
      </c>
      <c r="N42" s="251" t="s">
        <v>338</v>
      </c>
    </row>
    <row r="43" ht="15" spans="1:14">
      <c r="A43" s="250">
        <v>7</v>
      </c>
      <c r="B43" s="251" t="s">
        <v>339</v>
      </c>
      <c r="K43" s="251">
        <v>11</v>
      </c>
      <c r="L43" s="251" t="s">
        <v>340</v>
      </c>
      <c r="M43" s="251">
        <v>183</v>
      </c>
      <c r="N43" s="251" t="s">
        <v>341</v>
      </c>
    </row>
    <row r="44" ht="15" spans="11:14">
      <c r="K44" s="251">
        <v>15</v>
      </c>
      <c r="L44" s="251" t="s">
        <v>342</v>
      </c>
      <c r="M44" s="251">
        <v>184</v>
      </c>
      <c r="N44" s="251" t="s">
        <v>343</v>
      </c>
    </row>
    <row r="45" ht="15" spans="11:14">
      <c r="K45" s="251">
        <v>20</v>
      </c>
      <c r="L45" s="251" t="s">
        <v>344</v>
      </c>
      <c r="M45" s="251">
        <v>185</v>
      </c>
      <c r="N45" s="251" t="s">
        <v>345</v>
      </c>
    </row>
    <row r="46" ht="15" spans="11:14">
      <c r="K46" s="251">
        <v>21</v>
      </c>
      <c r="L46" s="251" t="s">
        <v>346</v>
      </c>
      <c r="M46" s="251">
        <v>186</v>
      </c>
      <c r="N46" s="251" t="s">
        <v>347</v>
      </c>
    </row>
    <row r="47" ht="15" spans="11:14">
      <c r="K47" s="251">
        <v>23</v>
      </c>
      <c r="L47" s="251" t="s">
        <v>348</v>
      </c>
      <c r="M47" s="251">
        <v>187</v>
      </c>
      <c r="N47" s="251" t="s">
        <v>349</v>
      </c>
    </row>
    <row r="48" ht="15" spans="11:14">
      <c r="K48" s="251">
        <v>24</v>
      </c>
      <c r="L48" s="251" t="s">
        <v>350</v>
      </c>
      <c r="M48" s="251">
        <v>188</v>
      </c>
      <c r="N48" s="251" t="s">
        <v>351</v>
      </c>
    </row>
    <row r="49" ht="15" spans="11:14">
      <c r="K49" s="251">
        <v>25</v>
      </c>
      <c r="L49" s="251" t="s">
        <v>352</v>
      </c>
      <c r="M49" s="251">
        <v>189</v>
      </c>
      <c r="N49" s="251" t="s">
        <v>353</v>
      </c>
    </row>
    <row r="50" ht="15" spans="11:14">
      <c r="K50" s="251">
        <v>26</v>
      </c>
      <c r="L50" s="251" t="s">
        <v>354</v>
      </c>
      <c r="M50" s="251">
        <v>190</v>
      </c>
      <c r="N50" s="251" t="s">
        <v>335</v>
      </c>
    </row>
    <row r="51" ht="15" spans="11:14">
      <c r="K51" s="251">
        <v>27</v>
      </c>
      <c r="L51" s="251" t="s">
        <v>355</v>
      </c>
      <c r="M51" s="251">
        <v>191</v>
      </c>
      <c r="N51" s="251" t="s">
        <v>356</v>
      </c>
    </row>
    <row r="52" ht="15" spans="11:14">
      <c r="K52" s="251">
        <v>28</v>
      </c>
      <c r="L52" s="251" t="s">
        <v>357</v>
      </c>
      <c r="M52" s="251">
        <v>192</v>
      </c>
      <c r="N52" s="251" t="s">
        <v>358</v>
      </c>
    </row>
    <row r="53" ht="15" spans="11:14">
      <c r="K53" s="251">
        <v>30</v>
      </c>
      <c r="L53" s="251" t="s">
        <v>359</v>
      </c>
      <c r="M53" s="251">
        <v>193</v>
      </c>
      <c r="N53" s="251" t="s">
        <v>360</v>
      </c>
    </row>
    <row r="54" ht="15" spans="11:14">
      <c r="K54" s="251">
        <v>33</v>
      </c>
      <c r="L54" s="251" t="s">
        <v>361</v>
      </c>
      <c r="M54" s="263"/>
      <c r="N54" s="263"/>
    </row>
    <row r="55" ht="15" spans="11:14">
      <c r="K55" s="251">
        <v>35</v>
      </c>
      <c r="L55" s="251" t="s">
        <v>362</v>
      </c>
      <c r="M55" s="263"/>
      <c r="N55" s="263"/>
    </row>
    <row r="56" ht="15" spans="9:14">
      <c r="I56" s="244"/>
      <c r="J56" s="179"/>
      <c r="K56" s="251">
        <v>36</v>
      </c>
      <c r="L56" s="251" t="s">
        <v>363</v>
      </c>
      <c r="M56" s="263"/>
      <c r="N56" s="263"/>
    </row>
    <row r="57" spans="3:12">
      <c r="C57" s="244"/>
      <c r="D57" s="244"/>
      <c r="G57" s="244"/>
      <c r="H57" s="244"/>
      <c r="I57" s="244"/>
      <c r="K57" s="221"/>
      <c r="L57"/>
    </row>
  </sheetData>
  <sheetProtection password="A7AD" sheet="1" objects="1"/>
  <mergeCells count="18">
    <mergeCell ref="A1:L1"/>
    <mergeCell ref="D2:E2"/>
    <mergeCell ref="A29:J29"/>
    <mergeCell ref="A30:J30"/>
    <mergeCell ref="A31:J31"/>
    <mergeCell ref="A34:B34"/>
    <mergeCell ref="E34:F34"/>
    <mergeCell ref="H34:I34"/>
    <mergeCell ref="K34:N34"/>
    <mergeCell ref="A2:A3"/>
    <mergeCell ref="B2:B3"/>
    <mergeCell ref="C2:C3"/>
    <mergeCell ref="F2:F3"/>
    <mergeCell ref="G2:G3"/>
    <mergeCell ref="H2:H3"/>
    <mergeCell ref="I2:I3"/>
    <mergeCell ref="I4:I26"/>
    <mergeCell ref="J2:J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K40"/>
  <sheetViews>
    <sheetView workbookViewId="0">
      <selection activeCell="A35" sqref="A35:A36"/>
    </sheetView>
  </sheetViews>
  <sheetFormatPr defaultColWidth="9" defaultRowHeight="14"/>
  <cols>
    <col min="2" max="2" width="29.5" customWidth="1"/>
    <col min="4" max="5" width="9" style="163"/>
    <col min="6" max="6" width="24" customWidth="1"/>
    <col min="7" max="7" width="9" style="163"/>
    <col min="8" max="8" width="36.2545454545455" customWidth="1"/>
  </cols>
  <sheetData>
    <row r="1" ht="21" spans="1:11">
      <c r="A1" s="164" t="s">
        <v>364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>
      <c r="A2" s="166" t="s">
        <v>17</v>
      </c>
      <c r="B2" s="167" t="s">
        <v>18</v>
      </c>
      <c r="C2" s="168" t="s">
        <v>19</v>
      </c>
      <c r="D2" s="167" t="s">
        <v>20</v>
      </c>
      <c r="E2" s="167"/>
      <c r="F2" s="167" t="s">
        <v>21</v>
      </c>
      <c r="G2" s="167" t="s">
        <v>22</v>
      </c>
      <c r="H2" s="167" t="s">
        <v>23</v>
      </c>
      <c r="I2" s="167" t="s">
        <v>24</v>
      </c>
      <c r="J2" s="184" t="s">
        <v>25</v>
      </c>
      <c r="K2" s="167" t="s">
        <v>26</v>
      </c>
    </row>
    <row r="3" spans="1:11">
      <c r="A3" s="166"/>
      <c r="B3" s="167"/>
      <c r="C3" s="168"/>
      <c r="D3" s="167" t="s">
        <v>27</v>
      </c>
      <c r="E3" s="167" t="s">
        <v>28</v>
      </c>
      <c r="F3" s="167"/>
      <c r="G3" s="167"/>
      <c r="H3" s="167"/>
      <c r="I3" s="167"/>
      <c r="J3" s="185"/>
      <c r="K3" s="167"/>
    </row>
    <row r="4" spans="1:11">
      <c r="A4" s="169">
        <v>1</v>
      </c>
      <c r="B4" s="170" t="s">
        <v>79</v>
      </c>
      <c r="C4" s="173">
        <v>1</v>
      </c>
      <c r="D4" s="172">
        <v>32</v>
      </c>
      <c r="E4" s="172">
        <v>4</v>
      </c>
      <c r="F4" s="172" t="s">
        <v>80</v>
      </c>
      <c r="G4" s="173" t="s">
        <v>44</v>
      </c>
      <c r="H4" s="186" t="s">
        <v>45</v>
      </c>
      <c r="I4" s="173" t="s">
        <v>81</v>
      </c>
      <c r="J4" s="173" t="s">
        <v>47</v>
      </c>
      <c r="K4" s="187"/>
    </row>
    <row r="5" spans="1:11">
      <c r="A5" s="169">
        <v>2</v>
      </c>
      <c r="B5" s="170" t="s">
        <v>82</v>
      </c>
      <c r="C5" s="173">
        <f t="shared" ref="C5:C10" si="0">C4+E4</f>
        <v>5</v>
      </c>
      <c r="D5" s="172">
        <v>32</v>
      </c>
      <c r="E5" s="172">
        <v>4</v>
      </c>
      <c r="F5" s="172" t="s">
        <v>80</v>
      </c>
      <c r="G5" s="173" t="s">
        <v>44</v>
      </c>
      <c r="H5" s="186" t="s">
        <v>45</v>
      </c>
      <c r="I5" s="173"/>
      <c r="J5" s="173" t="s">
        <v>83</v>
      </c>
      <c r="K5" s="187"/>
    </row>
    <row r="6" s="161" customFormat="1" spans="1:11">
      <c r="A6" s="169">
        <v>3</v>
      </c>
      <c r="B6" s="170" t="s">
        <v>84</v>
      </c>
      <c r="C6" s="173">
        <f t="shared" si="0"/>
        <v>9</v>
      </c>
      <c r="D6" s="172">
        <v>32</v>
      </c>
      <c r="E6" s="172">
        <v>4</v>
      </c>
      <c r="F6" s="172" t="s">
        <v>80</v>
      </c>
      <c r="G6" s="173" t="s">
        <v>44</v>
      </c>
      <c r="H6" s="186" t="s">
        <v>45</v>
      </c>
      <c r="I6" s="173" t="s">
        <v>85</v>
      </c>
      <c r="J6" s="173" t="s">
        <v>47</v>
      </c>
      <c r="K6" s="187"/>
    </row>
    <row r="7" s="161" customFormat="1" spans="1:11">
      <c r="A7" s="169">
        <v>4</v>
      </c>
      <c r="B7" s="170" t="s">
        <v>86</v>
      </c>
      <c r="C7" s="173">
        <f t="shared" si="0"/>
        <v>13</v>
      </c>
      <c r="D7" s="172">
        <v>32</v>
      </c>
      <c r="E7" s="172">
        <v>4</v>
      </c>
      <c r="F7" s="172" t="s">
        <v>80</v>
      </c>
      <c r="G7" s="173" t="s">
        <v>44</v>
      </c>
      <c r="H7" s="186" t="s">
        <v>45</v>
      </c>
      <c r="I7" s="173"/>
      <c r="J7" s="173" t="s">
        <v>83</v>
      </c>
      <c r="K7" s="187"/>
    </row>
    <row r="8" spans="1:11">
      <c r="A8" s="169">
        <v>5</v>
      </c>
      <c r="B8" s="174" t="s">
        <v>87</v>
      </c>
      <c r="C8" s="173">
        <f t="shared" si="0"/>
        <v>17</v>
      </c>
      <c r="D8" s="172">
        <v>32</v>
      </c>
      <c r="E8" s="172">
        <v>4</v>
      </c>
      <c r="F8" s="172" t="s">
        <v>80</v>
      </c>
      <c r="G8" s="173" t="s">
        <v>44</v>
      </c>
      <c r="H8" s="186" t="s">
        <v>45</v>
      </c>
      <c r="I8" s="173" t="s">
        <v>88</v>
      </c>
      <c r="J8" s="173" t="s">
        <v>47</v>
      </c>
      <c r="K8" s="187"/>
    </row>
    <row r="9" spans="1:11">
      <c r="A9" s="169">
        <v>6</v>
      </c>
      <c r="B9" s="174" t="s">
        <v>89</v>
      </c>
      <c r="C9" s="173">
        <f t="shared" si="0"/>
        <v>21</v>
      </c>
      <c r="D9" s="172">
        <v>32</v>
      </c>
      <c r="E9" s="172">
        <v>4</v>
      </c>
      <c r="F9" s="172" t="s">
        <v>80</v>
      </c>
      <c r="G9" s="173" t="s">
        <v>44</v>
      </c>
      <c r="H9" s="186" t="s">
        <v>45</v>
      </c>
      <c r="I9" s="173"/>
      <c r="J9" s="173" t="s">
        <v>83</v>
      </c>
      <c r="K9" s="187"/>
    </row>
    <row r="10" spans="1:11">
      <c r="A10" s="169">
        <v>7</v>
      </c>
      <c r="B10" s="174" t="s">
        <v>92</v>
      </c>
      <c r="C10" s="173">
        <f t="shared" si="0"/>
        <v>25</v>
      </c>
      <c r="D10" s="172">
        <v>32</v>
      </c>
      <c r="E10" s="172">
        <v>4</v>
      </c>
      <c r="F10" s="172" t="s">
        <v>80</v>
      </c>
      <c r="G10" s="173" t="s">
        <v>44</v>
      </c>
      <c r="H10" s="186" t="s">
        <v>45</v>
      </c>
      <c r="I10" s="173" t="s">
        <v>91</v>
      </c>
      <c r="J10" s="173" t="s">
        <v>83</v>
      </c>
      <c r="K10" s="187"/>
    </row>
    <row r="11" spans="1:11">
      <c r="A11" s="169">
        <v>8</v>
      </c>
      <c r="B11" s="174" t="s">
        <v>93</v>
      </c>
      <c r="C11" s="173">
        <f t="shared" ref="C11:C30" si="1">C10+E10</f>
        <v>29</v>
      </c>
      <c r="D11" s="172">
        <v>32</v>
      </c>
      <c r="E11" s="172">
        <v>4</v>
      </c>
      <c r="F11" s="172" t="s">
        <v>80</v>
      </c>
      <c r="G11" s="173" t="s">
        <v>44</v>
      </c>
      <c r="H11" s="186" t="s">
        <v>45</v>
      </c>
      <c r="I11" s="173" t="s">
        <v>94</v>
      </c>
      <c r="J11" s="173" t="s">
        <v>47</v>
      </c>
      <c r="K11" s="187"/>
    </row>
    <row r="12" spans="1:11">
      <c r="A12" s="169">
        <v>9</v>
      </c>
      <c r="B12" s="174" t="s">
        <v>95</v>
      </c>
      <c r="C12" s="173">
        <f t="shared" si="1"/>
        <v>33</v>
      </c>
      <c r="D12" s="172">
        <v>32</v>
      </c>
      <c r="E12" s="172">
        <v>4</v>
      </c>
      <c r="F12" s="172" t="s">
        <v>80</v>
      </c>
      <c r="G12" s="173" t="s">
        <v>44</v>
      </c>
      <c r="H12" s="186" t="s">
        <v>45</v>
      </c>
      <c r="I12" s="173"/>
      <c r="J12" s="173" t="s">
        <v>83</v>
      </c>
      <c r="K12" s="187"/>
    </row>
    <row r="13" spans="1:11">
      <c r="A13" s="169">
        <v>10</v>
      </c>
      <c r="B13" s="174" t="s">
        <v>96</v>
      </c>
      <c r="C13" s="173">
        <f t="shared" si="1"/>
        <v>37</v>
      </c>
      <c r="D13" s="172">
        <v>32</v>
      </c>
      <c r="E13" s="172">
        <v>4</v>
      </c>
      <c r="F13" s="172" t="s">
        <v>80</v>
      </c>
      <c r="G13" s="173" t="s">
        <v>44</v>
      </c>
      <c r="H13" s="186" t="s">
        <v>45</v>
      </c>
      <c r="I13" s="173" t="s">
        <v>97</v>
      </c>
      <c r="J13" s="173" t="s">
        <v>47</v>
      </c>
      <c r="K13" s="187"/>
    </row>
    <row r="14" spans="1:11">
      <c r="A14" s="169">
        <v>11</v>
      </c>
      <c r="B14" s="174" t="s">
        <v>99</v>
      </c>
      <c r="C14" s="173">
        <f t="shared" si="1"/>
        <v>41</v>
      </c>
      <c r="D14" s="172">
        <v>32</v>
      </c>
      <c r="E14" s="172">
        <v>4</v>
      </c>
      <c r="F14" s="172" t="s">
        <v>80</v>
      </c>
      <c r="G14" s="173" t="s">
        <v>44</v>
      </c>
      <c r="H14" s="186" t="s">
        <v>45</v>
      </c>
      <c r="I14" s="173" t="s">
        <v>100</v>
      </c>
      <c r="J14" s="173" t="s">
        <v>47</v>
      </c>
      <c r="K14" s="187"/>
    </row>
    <row r="15" spans="1:11">
      <c r="A15" s="169">
        <v>12</v>
      </c>
      <c r="B15" s="174" t="s">
        <v>101</v>
      </c>
      <c r="C15" s="173">
        <f t="shared" si="1"/>
        <v>45</v>
      </c>
      <c r="D15" s="172">
        <v>32</v>
      </c>
      <c r="E15" s="172">
        <v>4</v>
      </c>
      <c r="F15" s="172" t="s">
        <v>80</v>
      </c>
      <c r="G15" s="173" t="s">
        <v>44</v>
      </c>
      <c r="H15" s="186" t="s">
        <v>45</v>
      </c>
      <c r="I15" s="173"/>
      <c r="J15" s="173" t="s">
        <v>83</v>
      </c>
      <c r="K15" s="187"/>
    </row>
    <row r="16" spans="1:11">
      <c r="A16" s="169">
        <v>13</v>
      </c>
      <c r="B16" s="170" t="s">
        <v>102</v>
      </c>
      <c r="C16" s="173">
        <f t="shared" si="1"/>
        <v>49</v>
      </c>
      <c r="D16" s="172">
        <v>32</v>
      </c>
      <c r="E16" s="172">
        <v>4</v>
      </c>
      <c r="F16" s="172" t="s">
        <v>80</v>
      </c>
      <c r="G16" s="173" t="s">
        <v>103</v>
      </c>
      <c r="H16" s="186" t="s">
        <v>104</v>
      </c>
      <c r="I16" s="227" t="s">
        <v>105</v>
      </c>
      <c r="J16" s="173" t="s">
        <v>47</v>
      </c>
      <c r="K16" s="187"/>
    </row>
    <row r="17" spans="1:11">
      <c r="A17" s="169">
        <v>14</v>
      </c>
      <c r="B17" s="170" t="s">
        <v>106</v>
      </c>
      <c r="C17" s="173">
        <f t="shared" si="1"/>
        <v>53</v>
      </c>
      <c r="D17" s="172">
        <v>32</v>
      </c>
      <c r="E17" s="172">
        <v>4</v>
      </c>
      <c r="F17" s="172" t="s">
        <v>80</v>
      </c>
      <c r="G17" s="173" t="s">
        <v>103</v>
      </c>
      <c r="H17" s="186" t="s">
        <v>104</v>
      </c>
      <c r="I17" s="189"/>
      <c r="J17" s="203" t="s">
        <v>83</v>
      </c>
      <c r="K17" s="187"/>
    </row>
    <row r="18" spans="1:11">
      <c r="A18" s="169">
        <v>15</v>
      </c>
      <c r="B18" s="170" t="s">
        <v>107</v>
      </c>
      <c r="C18" s="173">
        <f t="shared" si="1"/>
        <v>57</v>
      </c>
      <c r="D18" s="172">
        <v>32</v>
      </c>
      <c r="E18" s="172">
        <v>4</v>
      </c>
      <c r="F18" s="172" t="s">
        <v>80</v>
      </c>
      <c r="G18" s="173" t="s">
        <v>44</v>
      </c>
      <c r="H18" s="186" t="s">
        <v>45</v>
      </c>
      <c r="I18" s="173" t="s">
        <v>108</v>
      </c>
      <c r="J18" s="173" t="s">
        <v>47</v>
      </c>
      <c r="K18" s="187"/>
    </row>
    <row r="19" spans="1:11">
      <c r="A19" s="169">
        <v>16</v>
      </c>
      <c r="B19" s="170" t="s">
        <v>109</v>
      </c>
      <c r="C19" s="173">
        <f t="shared" si="1"/>
        <v>61</v>
      </c>
      <c r="D19" s="172">
        <v>32</v>
      </c>
      <c r="E19" s="172">
        <v>4</v>
      </c>
      <c r="F19" s="172" t="s">
        <v>80</v>
      </c>
      <c r="G19" s="173" t="s">
        <v>44</v>
      </c>
      <c r="H19" s="186" t="s">
        <v>45</v>
      </c>
      <c r="I19" s="173"/>
      <c r="J19" s="173" t="s">
        <v>83</v>
      </c>
      <c r="K19" s="187"/>
    </row>
    <row r="20" spans="1:11">
      <c r="A20" s="169">
        <v>17</v>
      </c>
      <c r="B20" s="170" t="s">
        <v>110</v>
      </c>
      <c r="C20" s="173">
        <f t="shared" si="1"/>
        <v>65</v>
      </c>
      <c r="D20" s="172">
        <v>32</v>
      </c>
      <c r="E20" s="172">
        <v>4</v>
      </c>
      <c r="F20" s="172" t="s">
        <v>80</v>
      </c>
      <c r="G20" s="173" t="s">
        <v>44</v>
      </c>
      <c r="H20" s="186" t="s">
        <v>45</v>
      </c>
      <c r="I20" s="173" t="s">
        <v>111</v>
      </c>
      <c r="J20" s="203" t="s">
        <v>47</v>
      </c>
      <c r="K20" s="187"/>
    </row>
    <row r="21" spans="1:11">
      <c r="A21" s="169">
        <v>18</v>
      </c>
      <c r="B21" s="170" t="s">
        <v>112</v>
      </c>
      <c r="C21" s="173">
        <f t="shared" si="1"/>
        <v>69</v>
      </c>
      <c r="D21" s="172">
        <v>32</v>
      </c>
      <c r="E21" s="172">
        <v>4</v>
      </c>
      <c r="F21" s="172" t="s">
        <v>80</v>
      </c>
      <c r="G21" s="173" t="s">
        <v>44</v>
      </c>
      <c r="H21" s="186" t="s">
        <v>45</v>
      </c>
      <c r="I21" s="173"/>
      <c r="J21" s="203" t="s">
        <v>83</v>
      </c>
      <c r="K21" s="187"/>
    </row>
    <row r="22" spans="1:11">
      <c r="A22" s="169">
        <v>19</v>
      </c>
      <c r="B22" s="170" t="s">
        <v>113</v>
      </c>
      <c r="C22" s="173">
        <f t="shared" si="1"/>
        <v>73</v>
      </c>
      <c r="D22" s="172">
        <v>32</v>
      </c>
      <c r="E22" s="172">
        <v>4</v>
      </c>
      <c r="F22" s="172" t="s">
        <v>80</v>
      </c>
      <c r="G22" s="173" t="s">
        <v>44</v>
      </c>
      <c r="H22" s="186" t="s">
        <v>45</v>
      </c>
      <c r="I22" s="173" t="s">
        <v>114</v>
      </c>
      <c r="J22" s="203" t="s">
        <v>47</v>
      </c>
      <c r="K22" s="187"/>
    </row>
    <row r="23" spans="1:11">
      <c r="A23" s="169">
        <v>20</v>
      </c>
      <c r="B23" s="174" t="s">
        <v>115</v>
      </c>
      <c r="C23" s="173">
        <f t="shared" si="1"/>
        <v>77</v>
      </c>
      <c r="D23" s="172">
        <v>16</v>
      </c>
      <c r="E23" s="172">
        <v>2</v>
      </c>
      <c r="F23" s="180" t="s">
        <v>49</v>
      </c>
      <c r="G23" s="173" t="s">
        <v>117</v>
      </c>
      <c r="H23" s="192" t="s">
        <v>365</v>
      </c>
      <c r="I23" s="173" t="s">
        <v>119</v>
      </c>
      <c r="J23" s="203" t="s">
        <v>53</v>
      </c>
      <c r="K23" s="187"/>
    </row>
    <row r="24" spans="1:11">
      <c r="A24" s="169">
        <v>21</v>
      </c>
      <c r="B24" s="174" t="s">
        <v>366</v>
      </c>
      <c r="C24" s="173">
        <f t="shared" si="1"/>
        <v>79</v>
      </c>
      <c r="D24" s="172">
        <v>16</v>
      </c>
      <c r="E24" s="172">
        <v>2</v>
      </c>
      <c r="F24" s="180" t="s">
        <v>49</v>
      </c>
      <c r="G24" s="173" t="s">
        <v>117</v>
      </c>
      <c r="H24" s="192" t="s">
        <v>365</v>
      </c>
      <c r="I24" s="173"/>
      <c r="J24" s="203" t="s">
        <v>122</v>
      </c>
      <c r="K24" s="187"/>
    </row>
    <row r="25" spans="1:11">
      <c r="A25" s="169">
        <v>22</v>
      </c>
      <c r="B25" s="174" t="s">
        <v>367</v>
      </c>
      <c r="C25" s="173">
        <f t="shared" si="1"/>
        <v>81</v>
      </c>
      <c r="D25" s="172">
        <v>16</v>
      </c>
      <c r="E25" s="172">
        <v>2</v>
      </c>
      <c r="F25" s="180" t="s">
        <v>49</v>
      </c>
      <c r="G25" s="173" t="s">
        <v>368</v>
      </c>
      <c r="H25" t="s">
        <v>369</v>
      </c>
      <c r="I25" s="173"/>
      <c r="J25" s="203" t="s">
        <v>124</v>
      </c>
      <c r="K25" s="187"/>
    </row>
    <row r="26" spans="1:11">
      <c r="A26" s="169">
        <v>23</v>
      </c>
      <c r="B26" s="174" t="s">
        <v>370</v>
      </c>
      <c r="C26" s="173">
        <f t="shared" si="1"/>
        <v>83</v>
      </c>
      <c r="D26" s="172">
        <v>16</v>
      </c>
      <c r="E26" s="172">
        <v>2</v>
      </c>
      <c r="F26" s="180" t="s">
        <v>49</v>
      </c>
      <c r="G26" s="173" t="s">
        <v>368</v>
      </c>
      <c r="H26" t="s">
        <v>369</v>
      </c>
      <c r="I26" s="173"/>
      <c r="J26" s="203" t="s">
        <v>163</v>
      </c>
      <c r="K26" s="187"/>
    </row>
    <row r="27" spans="1:11">
      <c r="A27" s="169">
        <v>24</v>
      </c>
      <c r="B27" s="174" t="s">
        <v>120</v>
      </c>
      <c r="C27" s="173">
        <f t="shared" si="1"/>
        <v>85</v>
      </c>
      <c r="D27" s="172">
        <v>16</v>
      </c>
      <c r="E27" s="172">
        <v>2</v>
      </c>
      <c r="F27" s="180" t="s">
        <v>49</v>
      </c>
      <c r="G27" s="173" t="s">
        <v>117</v>
      </c>
      <c r="H27" s="186" t="s">
        <v>118</v>
      </c>
      <c r="I27" s="199" t="s">
        <v>121</v>
      </c>
      <c r="J27" s="203" t="s">
        <v>122</v>
      </c>
      <c r="K27" s="187"/>
    </row>
    <row r="28" spans="1:11">
      <c r="A28" s="169">
        <v>25</v>
      </c>
      <c r="B28" s="174" t="s">
        <v>123</v>
      </c>
      <c r="C28" s="173">
        <f t="shared" si="1"/>
        <v>87</v>
      </c>
      <c r="D28" s="172">
        <v>16</v>
      </c>
      <c r="E28" s="172">
        <v>2</v>
      </c>
      <c r="F28" s="180" t="s">
        <v>49</v>
      </c>
      <c r="G28" s="173" t="s">
        <v>117</v>
      </c>
      <c r="H28" s="186" t="s">
        <v>118</v>
      </c>
      <c r="I28" s="199"/>
      <c r="J28" s="203" t="s">
        <v>124</v>
      </c>
      <c r="K28" s="187"/>
    </row>
    <row r="29" spans="1:11">
      <c r="A29" s="169">
        <v>26</v>
      </c>
      <c r="B29" s="174" t="s">
        <v>371</v>
      </c>
      <c r="C29" s="173">
        <f t="shared" si="1"/>
        <v>89</v>
      </c>
      <c r="D29" s="172">
        <v>16</v>
      </c>
      <c r="E29" s="172">
        <v>2</v>
      </c>
      <c r="F29" s="180" t="s">
        <v>49</v>
      </c>
      <c r="G29" s="173" t="s">
        <v>117</v>
      </c>
      <c r="H29" s="186" t="s">
        <v>118</v>
      </c>
      <c r="I29" s="173" t="s">
        <v>128</v>
      </c>
      <c r="J29" s="203" t="s">
        <v>122</v>
      </c>
      <c r="K29" s="187"/>
    </row>
    <row r="30" spans="1:11">
      <c r="A30" s="169">
        <v>27</v>
      </c>
      <c r="B30" s="170" t="s">
        <v>125</v>
      </c>
      <c r="C30" s="173">
        <f t="shared" si="1"/>
        <v>91</v>
      </c>
      <c r="D30" s="173">
        <v>16</v>
      </c>
      <c r="E30" s="173">
        <v>2</v>
      </c>
      <c r="F30" s="180" t="s">
        <v>49</v>
      </c>
      <c r="G30" s="173" t="s">
        <v>126</v>
      </c>
      <c r="H30" s="186" t="s">
        <v>127</v>
      </c>
      <c r="I30" s="173"/>
      <c r="J30" s="203" t="s">
        <v>124</v>
      </c>
      <c r="K30" s="187"/>
    </row>
    <row r="31" ht="28" spans="1:11">
      <c r="A31" s="175">
        <v>28</v>
      </c>
      <c r="B31" s="182" t="s">
        <v>129</v>
      </c>
      <c r="C31" s="217">
        <v>93.1</v>
      </c>
      <c r="D31" s="218">
        <v>1</v>
      </c>
      <c r="E31" s="173">
        <v>1</v>
      </c>
      <c r="F31" s="170"/>
      <c r="G31" s="173"/>
      <c r="H31" s="198" t="s">
        <v>130</v>
      </c>
      <c r="I31" s="199" t="s">
        <v>65</v>
      </c>
      <c r="J31" s="172">
        <v>2.5</v>
      </c>
      <c r="K31" s="187"/>
    </row>
    <row r="32" ht="28" spans="1:11">
      <c r="A32" s="175">
        <v>29</v>
      </c>
      <c r="B32" s="170" t="s">
        <v>131</v>
      </c>
      <c r="C32" s="173">
        <v>93.2</v>
      </c>
      <c r="D32" s="218">
        <v>1</v>
      </c>
      <c r="E32" s="173"/>
      <c r="F32" s="170"/>
      <c r="G32" s="173"/>
      <c r="H32" s="198" t="s">
        <v>132</v>
      </c>
      <c r="I32" s="199"/>
      <c r="J32" s="172">
        <v>2.6</v>
      </c>
      <c r="K32" s="187"/>
    </row>
    <row r="33" ht="28" spans="1:11">
      <c r="A33" s="175">
        <v>30</v>
      </c>
      <c r="B33" s="170" t="s">
        <v>133</v>
      </c>
      <c r="C33" s="217">
        <v>93.3</v>
      </c>
      <c r="D33" s="218">
        <v>1</v>
      </c>
      <c r="E33" s="173"/>
      <c r="F33" s="170"/>
      <c r="G33" s="173"/>
      <c r="H33" s="198" t="s">
        <v>134</v>
      </c>
      <c r="I33" s="199"/>
      <c r="J33" s="172">
        <v>2.7</v>
      </c>
      <c r="K33" s="187"/>
    </row>
    <row r="34" ht="42" spans="1:11">
      <c r="A34" s="175">
        <v>31</v>
      </c>
      <c r="B34" s="174" t="s">
        <v>135</v>
      </c>
      <c r="C34" s="173">
        <v>94</v>
      </c>
      <c r="D34" s="218">
        <v>8</v>
      </c>
      <c r="E34" s="173">
        <v>1</v>
      </c>
      <c r="F34" s="170"/>
      <c r="G34" s="173"/>
      <c r="H34" s="198" t="s">
        <v>372</v>
      </c>
      <c r="I34" s="199"/>
      <c r="J34" s="203">
        <v>3</v>
      </c>
      <c r="K34" s="187"/>
    </row>
    <row r="35" spans="1:11">
      <c r="A35" s="219"/>
      <c r="B35" s="220"/>
      <c r="C35" s="221"/>
      <c r="D35" s="222"/>
      <c r="E35" s="221"/>
      <c r="F35" s="2"/>
      <c r="G35" s="221"/>
      <c r="H35" s="223"/>
      <c r="I35" s="228"/>
      <c r="J35" s="229"/>
      <c r="K35" s="226"/>
    </row>
    <row r="36" spans="1:11">
      <c r="A36" s="219"/>
      <c r="B36" s="220"/>
      <c r="C36" s="221"/>
      <c r="D36" s="222"/>
      <c r="E36" s="221"/>
      <c r="F36" s="2"/>
      <c r="G36" s="221"/>
      <c r="H36" s="223"/>
      <c r="I36" s="228"/>
      <c r="J36" s="229"/>
      <c r="K36" s="226"/>
    </row>
    <row r="37" spans="1:10">
      <c r="A37" s="224" t="s">
        <v>76</v>
      </c>
      <c r="B37" s="224"/>
      <c r="C37" s="224"/>
      <c r="D37" s="224"/>
      <c r="E37" s="225"/>
      <c r="F37" s="224"/>
      <c r="G37" s="224"/>
      <c r="H37" s="224"/>
      <c r="I37" s="224"/>
      <c r="J37" s="224"/>
    </row>
    <row r="38" spans="1:10">
      <c r="A38" s="129" t="s">
        <v>373</v>
      </c>
      <c r="B38" s="129"/>
      <c r="C38" s="129"/>
      <c r="D38" s="129"/>
      <c r="E38" s="211"/>
      <c r="F38" s="129"/>
      <c r="G38" s="129"/>
      <c r="H38" s="129"/>
      <c r="I38" s="129"/>
      <c r="J38" s="129"/>
    </row>
    <row r="39" spans="1:10">
      <c r="A39" s="129" t="s">
        <v>78</v>
      </c>
      <c r="B39" s="129"/>
      <c r="C39" s="129"/>
      <c r="D39" s="129"/>
      <c r="E39" s="211"/>
      <c r="F39" s="129"/>
      <c r="G39" s="129"/>
      <c r="H39" s="129"/>
      <c r="I39" s="129"/>
      <c r="J39" s="129"/>
    </row>
    <row r="40" spans="1:9">
      <c r="A40" s="221"/>
      <c r="B40" s="226"/>
      <c r="C40" s="226"/>
      <c r="D40" s="221"/>
      <c r="E40" s="221"/>
      <c r="F40" s="226"/>
      <c r="G40" s="221"/>
      <c r="H40" s="226"/>
      <c r="I40" s="226"/>
    </row>
  </sheetData>
  <sheetProtection password="A7AD" sheet="1" objects="1"/>
  <mergeCells count="27">
    <mergeCell ref="A1:K1"/>
    <mergeCell ref="D2:E2"/>
    <mergeCell ref="A37:J37"/>
    <mergeCell ref="A38:J38"/>
    <mergeCell ref="A39:J39"/>
    <mergeCell ref="A2:A3"/>
    <mergeCell ref="B2:B3"/>
    <mergeCell ref="C2:C3"/>
    <mergeCell ref="E31:E33"/>
    <mergeCell ref="F2:F3"/>
    <mergeCell ref="G2:G3"/>
    <mergeCell ref="H2:H3"/>
    <mergeCell ref="I2:I3"/>
    <mergeCell ref="I4:I5"/>
    <mergeCell ref="I6:I7"/>
    <mergeCell ref="I8:I9"/>
    <mergeCell ref="I11:I12"/>
    <mergeCell ref="I14:I15"/>
    <mergeCell ref="I16:I17"/>
    <mergeCell ref="I18:I19"/>
    <mergeCell ref="I20:I21"/>
    <mergeCell ref="I23:I26"/>
    <mergeCell ref="I27:I28"/>
    <mergeCell ref="I29:I30"/>
    <mergeCell ref="I31:I34"/>
    <mergeCell ref="J2:J3"/>
    <mergeCell ref="K2:K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L29"/>
  <sheetViews>
    <sheetView workbookViewId="0">
      <selection activeCell="F26" sqref="F26"/>
    </sheetView>
  </sheetViews>
  <sheetFormatPr defaultColWidth="9" defaultRowHeight="14"/>
  <cols>
    <col min="1" max="1" width="4" customWidth="1"/>
    <col min="2" max="2" width="25" customWidth="1"/>
    <col min="3" max="4" width="9" style="163"/>
    <col min="6" max="6" width="17.1272727272727" customWidth="1"/>
    <col min="7" max="7" width="22.7545454545455" customWidth="1"/>
    <col min="9" max="9" width="42" customWidth="1"/>
    <col min="11" max="11" width="9" style="163"/>
  </cols>
  <sheetData>
    <row r="1" ht="21" spans="1:12">
      <c r="A1" s="164" t="s">
        <v>374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</row>
    <row r="2" spans="1:12">
      <c r="A2" s="166" t="s">
        <v>17</v>
      </c>
      <c r="B2" s="167" t="s">
        <v>18</v>
      </c>
      <c r="C2" s="167" t="s">
        <v>19</v>
      </c>
      <c r="D2" s="167" t="s">
        <v>20</v>
      </c>
      <c r="E2" s="167"/>
      <c r="F2" s="167" t="s">
        <v>21</v>
      </c>
      <c r="G2" s="167" t="s">
        <v>140</v>
      </c>
      <c r="H2" s="167" t="s">
        <v>22</v>
      </c>
      <c r="I2" s="167" t="s">
        <v>23</v>
      </c>
      <c r="J2" s="167" t="s">
        <v>24</v>
      </c>
      <c r="K2" s="184" t="s">
        <v>25</v>
      </c>
      <c r="L2" s="167" t="s">
        <v>26</v>
      </c>
    </row>
    <row r="3" spans="1:12">
      <c r="A3" s="166"/>
      <c r="B3" s="167"/>
      <c r="C3" s="167"/>
      <c r="D3" s="167" t="s">
        <v>27</v>
      </c>
      <c r="E3" s="168" t="s">
        <v>28</v>
      </c>
      <c r="F3" s="167"/>
      <c r="G3" s="167"/>
      <c r="H3" s="167"/>
      <c r="I3" s="167"/>
      <c r="J3" s="167"/>
      <c r="K3" s="185"/>
      <c r="L3" s="167"/>
    </row>
    <row r="4" ht="42" spans="1:12">
      <c r="A4" s="200">
        <v>1</v>
      </c>
      <c r="B4" s="201" t="s">
        <v>29</v>
      </c>
      <c r="C4" s="202">
        <v>1</v>
      </c>
      <c r="D4" s="203">
        <v>8</v>
      </c>
      <c r="E4" s="11">
        <v>1</v>
      </c>
      <c r="F4" s="11"/>
      <c r="G4" s="11"/>
      <c r="H4" s="11"/>
      <c r="I4" s="11" t="s">
        <v>30</v>
      </c>
      <c r="J4" s="11" t="s">
        <v>31</v>
      </c>
      <c r="K4" s="202">
        <v>1</v>
      </c>
      <c r="L4" s="212"/>
    </row>
    <row r="5" spans="1:12">
      <c r="A5" s="200">
        <v>2</v>
      </c>
      <c r="B5" s="11" t="s">
        <v>32</v>
      </c>
      <c r="C5" s="202">
        <f t="shared" ref="C5:C11" si="0">C4+E4</f>
        <v>2</v>
      </c>
      <c r="D5" s="203">
        <v>8</v>
      </c>
      <c r="E5" s="11">
        <v>1</v>
      </c>
      <c r="F5" s="11"/>
      <c r="G5" s="11"/>
      <c r="H5" s="11"/>
      <c r="I5" s="213" t="s">
        <v>33</v>
      </c>
      <c r="J5" s="11"/>
      <c r="K5" s="202">
        <v>4</v>
      </c>
      <c r="L5" s="212"/>
    </row>
    <row r="6" spans="1:12">
      <c r="A6" s="200">
        <v>3</v>
      </c>
      <c r="B6" s="11" t="s">
        <v>34</v>
      </c>
      <c r="C6" s="202">
        <f t="shared" si="0"/>
        <v>3</v>
      </c>
      <c r="D6" s="203">
        <v>8</v>
      </c>
      <c r="E6" s="11">
        <v>1</v>
      </c>
      <c r="F6" s="11"/>
      <c r="G6" s="11"/>
      <c r="H6" s="11"/>
      <c r="I6" s="214"/>
      <c r="J6" s="11"/>
      <c r="K6" s="202">
        <v>5</v>
      </c>
      <c r="L6" s="212"/>
    </row>
    <row r="7" spans="1:12">
      <c r="A7" s="200">
        <v>4</v>
      </c>
      <c r="B7" s="11" t="s">
        <v>35</v>
      </c>
      <c r="C7" s="202">
        <f t="shared" si="0"/>
        <v>4</v>
      </c>
      <c r="D7" s="203">
        <v>8</v>
      </c>
      <c r="E7" s="11">
        <v>1</v>
      </c>
      <c r="F7" s="11"/>
      <c r="G7" s="11"/>
      <c r="H7" s="11"/>
      <c r="I7" s="214"/>
      <c r="J7" s="11"/>
      <c r="K7" s="202">
        <v>6</v>
      </c>
      <c r="L7" s="212"/>
    </row>
    <row r="8" spans="1:12">
      <c r="A8" s="200">
        <v>5</v>
      </c>
      <c r="B8" s="11" t="s">
        <v>36</v>
      </c>
      <c r="C8" s="202">
        <f t="shared" si="0"/>
        <v>5</v>
      </c>
      <c r="D8" s="203">
        <v>8</v>
      </c>
      <c r="E8" s="11">
        <v>1</v>
      </c>
      <c r="F8" s="11"/>
      <c r="G8" s="11"/>
      <c r="H8" s="11"/>
      <c r="I8" s="214"/>
      <c r="J8" s="11"/>
      <c r="K8" s="202">
        <v>7</v>
      </c>
      <c r="L8" s="212"/>
    </row>
    <row r="9" spans="1:12">
      <c r="A9" s="200">
        <v>6</v>
      </c>
      <c r="B9" s="11" t="s">
        <v>37</v>
      </c>
      <c r="C9" s="202">
        <f t="shared" si="0"/>
        <v>6</v>
      </c>
      <c r="D9" s="203">
        <v>8</v>
      </c>
      <c r="E9" s="11">
        <v>1</v>
      </c>
      <c r="F9" s="11"/>
      <c r="G9" s="11"/>
      <c r="H9" s="11"/>
      <c r="I9" s="215"/>
      <c r="J9" s="11"/>
      <c r="K9" s="202">
        <v>8</v>
      </c>
      <c r="L9" s="212"/>
    </row>
    <row r="10" ht="56" spans="1:12">
      <c r="A10" s="200">
        <v>7</v>
      </c>
      <c r="B10" s="201" t="s">
        <v>38</v>
      </c>
      <c r="C10" s="202">
        <f t="shared" si="0"/>
        <v>7</v>
      </c>
      <c r="D10" s="203">
        <v>8</v>
      </c>
      <c r="E10" s="11">
        <v>1</v>
      </c>
      <c r="F10" s="11"/>
      <c r="G10" s="11"/>
      <c r="H10" s="11"/>
      <c r="I10" s="11" t="s">
        <v>39</v>
      </c>
      <c r="J10" s="11" t="s">
        <v>40</v>
      </c>
      <c r="K10" s="202">
        <v>1</v>
      </c>
      <c r="L10" s="212"/>
    </row>
    <row r="11" spans="1:12">
      <c r="A11" s="200">
        <v>8</v>
      </c>
      <c r="B11" s="11" t="s">
        <v>32</v>
      </c>
      <c r="C11" s="202">
        <f t="shared" si="0"/>
        <v>8</v>
      </c>
      <c r="D11" s="203">
        <v>8</v>
      </c>
      <c r="E11" s="11">
        <v>1</v>
      </c>
      <c r="F11" s="11"/>
      <c r="G11" s="11"/>
      <c r="H11" s="11"/>
      <c r="I11" s="213" t="s">
        <v>41</v>
      </c>
      <c r="J11" s="11"/>
      <c r="K11" s="202">
        <v>4</v>
      </c>
      <c r="L11" s="212"/>
    </row>
    <row r="12" spans="1:12">
      <c r="A12" s="200">
        <v>9</v>
      </c>
      <c r="B12" s="11" t="s">
        <v>34</v>
      </c>
      <c r="C12" s="202">
        <f t="shared" ref="C11:C22" si="1">C11+E11</f>
        <v>9</v>
      </c>
      <c r="D12" s="203">
        <v>8</v>
      </c>
      <c r="E12" s="11">
        <v>1</v>
      </c>
      <c r="F12" s="11"/>
      <c r="G12" s="11"/>
      <c r="H12" s="11"/>
      <c r="I12" s="214"/>
      <c r="J12" s="11"/>
      <c r="K12" s="202">
        <v>5</v>
      </c>
      <c r="L12" s="212"/>
    </row>
    <row r="13" spans="1:12">
      <c r="A13" s="200">
        <v>10</v>
      </c>
      <c r="B13" s="11" t="s">
        <v>35</v>
      </c>
      <c r="C13" s="202">
        <f t="shared" si="1"/>
        <v>10</v>
      </c>
      <c r="D13" s="203">
        <v>8</v>
      </c>
      <c r="E13" s="11">
        <v>1</v>
      </c>
      <c r="F13" s="11"/>
      <c r="G13" s="11"/>
      <c r="H13" s="11"/>
      <c r="I13" s="214"/>
      <c r="J13" s="11"/>
      <c r="K13" s="202">
        <v>6</v>
      </c>
      <c r="L13" s="212"/>
    </row>
    <row r="14" spans="1:12">
      <c r="A14" s="200">
        <v>11</v>
      </c>
      <c r="B14" s="11" t="s">
        <v>36</v>
      </c>
      <c r="C14" s="202">
        <f t="shared" si="1"/>
        <v>11</v>
      </c>
      <c r="D14" s="203">
        <v>8</v>
      </c>
      <c r="E14" s="11">
        <v>1</v>
      </c>
      <c r="F14" s="11"/>
      <c r="G14" s="11"/>
      <c r="H14" s="11"/>
      <c r="I14" s="214"/>
      <c r="J14" s="11"/>
      <c r="K14" s="202">
        <v>7</v>
      </c>
      <c r="L14" s="212"/>
    </row>
    <row r="15" spans="1:12">
      <c r="A15" s="200">
        <v>12</v>
      </c>
      <c r="B15" s="11" t="s">
        <v>37</v>
      </c>
      <c r="C15" s="202">
        <f t="shared" si="1"/>
        <v>12</v>
      </c>
      <c r="D15" s="203">
        <v>8</v>
      </c>
      <c r="E15" s="11">
        <v>1</v>
      </c>
      <c r="F15" s="11"/>
      <c r="G15" s="11"/>
      <c r="H15" s="11"/>
      <c r="I15" s="215"/>
      <c r="J15" s="11"/>
      <c r="K15" s="202">
        <v>8</v>
      </c>
      <c r="L15" s="212"/>
    </row>
    <row r="16" s="197" customFormat="1" ht="33" customHeight="1" spans="1:12">
      <c r="A16" s="200">
        <v>13</v>
      </c>
      <c r="B16" s="201" t="s">
        <v>42</v>
      </c>
      <c r="C16" s="202">
        <f t="shared" si="1"/>
        <v>13</v>
      </c>
      <c r="D16" s="172">
        <v>32</v>
      </c>
      <c r="E16" s="186">
        <v>4</v>
      </c>
      <c r="F16" s="186" t="s">
        <v>43</v>
      </c>
      <c r="G16" s="186" t="s">
        <v>45</v>
      </c>
      <c r="H16" s="201" t="s">
        <v>375</v>
      </c>
      <c r="I16" s="201"/>
      <c r="J16" s="11" t="s">
        <v>46</v>
      </c>
      <c r="K16" s="202" t="s">
        <v>47</v>
      </c>
      <c r="L16" s="207"/>
    </row>
    <row r="17" s="197" customFormat="1" ht="28" spans="1:12">
      <c r="A17" s="200">
        <v>14</v>
      </c>
      <c r="B17" s="201" t="s">
        <v>48</v>
      </c>
      <c r="C17" s="202">
        <f t="shared" si="1"/>
        <v>17</v>
      </c>
      <c r="D17" s="203">
        <v>16</v>
      </c>
      <c r="E17" s="201">
        <v>2</v>
      </c>
      <c r="F17" s="204" t="s">
        <v>49</v>
      </c>
      <c r="G17" s="186" t="s">
        <v>51</v>
      </c>
      <c r="H17" s="201" t="s">
        <v>50</v>
      </c>
      <c r="I17" s="201"/>
      <c r="J17" s="11" t="s">
        <v>52</v>
      </c>
      <c r="K17" s="202" t="s">
        <v>53</v>
      </c>
      <c r="L17" s="201"/>
    </row>
    <row r="18" ht="28" spans="1:12">
      <c r="A18" s="200">
        <v>15</v>
      </c>
      <c r="B18" s="201" t="s">
        <v>54</v>
      </c>
      <c r="C18" s="202">
        <f t="shared" si="1"/>
        <v>19</v>
      </c>
      <c r="D18" s="203">
        <v>8</v>
      </c>
      <c r="E18" s="186">
        <v>1</v>
      </c>
      <c r="F18" s="204"/>
      <c r="G18" s="201"/>
      <c r="H18" s="201"/>
      <c r="I18" s="186" t="s">
        <v>55</v>
      </c>
      <c r="J18" s="11"/>
      <c r="K18" s="202">
        <v>3</v>
      </c>
      <c r="L18" s="201"/>
    </row>
    <row r="19" ht="28" spans="1:12">
      <c r="A19" s="200">
        <v>16</v>
      </c>
      <c r="B19" s="201" t="s">
        <v>56</v>
      </c>
      <c r="C19" s="202">
        <f t="shared" si="1"/>
        <v>20</v>
      </c>
      <c r="D19" s="203">
        <v>8</v>
      </c>
      <c r="E19" s="186">
        <v>1</v>
      </c>
      <c r="F19" s="201"/>
      <c r="G19" s="201"/>
      <c r="H19" s="201"/>
      <c r="I19" s="186" t="s">
        <v>55</v>
      </c>
      <c r="J19" s="11"/>
      <c r="K19" s="202">
        <v>4</v>
      </c>
      <c r="L19" s="201"/>
    </row>
    <row r="20" ht="42" spans="1:12">
      <c r="A20" s="200">
        <v>17</v>
      </c>
      <c r="B20" s="201" t="s">
        <v>59</v>
      </c>
      <c r="C20" s="202">
        <f t="shared" si="1"/>
        <v>21</v>
      </c>
      <c r="D20" s="203">
        <v>8</v>
      </c>
      <c r="E20" s="186">
        <v>1</v>
      </c>
      <c r="F20" s="201"/>
      <c r="G20" s="201"/>
      <c r="H20" s="201"/>
      <c r="I20" s="186" t="s">
        <v>60</v>
      </c>
      <c r="J20" s="11"/>
      <c r="K20" s="202">
        <v>6</v>
      </c>
      <c r="L20" s="201"/>
    </row>
    <row r="21" ht="28" spans="1:12">
      <c r="A21" s="200">
        <v>18</v>
      </c>
      <c r="B21" s="186" t="s">
        <v>63</v>
      </c>
      <c r="C21" s="205">
        <v>22.1</v>
      </c>
      <c r="D21" s="206">
        <v>1</v>
      </c>
      <c r="E21" s="201">
        <v>1</v>
      </c>
      <c r="F21" s="201"/>
      <c r="G21" s="201"/>
      <c r="H21" s="201"/>
      <c r="I21" s="186" t="s">
        <v>64</v>
      </c>
      <c r="J21" s="12" t="s">
        <v>65</v>
      </c>
      <c r="K21" s="181">
        <v>1.1</v>
      </c>
      <c r="L21" s="201"/>
    </row>
    <row r="22" ht="28" spans="1:12">
      <c r="A22" s="200">
        <v>19</v>
      </c>
      <c r="B22" s="207" t="s">
        <v>71</v>
      </c>
      <c r="C22" s="208">
        <f t="shared" si="1"/>
        <v>23.1</v>
      </c>
      <c r="D22" s="203">
        <v>16</v>
      </c>
      <c r="E22" s="203">
        <v>2</v>
      </c>
      <c r="F22" s="174" t="s">
        <v>49</v>
      </c>
      <c r="G22" s="207"/>
      <c r="H22" s="207"/>
      <c r="I22" s="216" t="s">
        <v>72</v>
      </c>
      <c r="J22" s="12"/>
      <c r="K22" s="208" t="s">
        <v>73</v>
      </c>
      <c r="L22" s="207"/>
    </row>
    <row r="23" spans="1:12">
      <c r="A23" s="200">
        <v>20</v>
      </c>
      <c r="B23" s="192" t="s">
        <v>376</v>
      </c>
      <c r="C23" s="209">
        <v>25</v>
      </c>
      <c r="D23" s="209">
        <v>8</v>
      </c>
      <c r="E23" s="192">
        <v>1</v>
      </c>
      <c r="F23" s="192"/>
      <c r="G23" s="192" t="s">
        <v>377</v>
      </c>
      <c r="H23" s="192" t="s">
        <v>290</v>
      </c>
      <c r="I23" s="192"/>
      <c r="J23" s="192" t="s">
        <v>378</v>
      </c>
      <c r="K23" s="209">
        <v>2</v>
      </c>
      <c r="L23" s="192"/>
    </row>
    <row r="27" spans="1:10">
      <c r="A27" s="183" t="s">
        <v>76</v>
      </c>
      <c r="B27" s="183"/>
      <c r="C27" s="210"/>
      <c r="D27" s="183"/>
      <c r="E27" s="183"/>
      <c r="F27" s="183"/>
      <c r="G27" s="183"/>
      <c r="H27" s="183"/>
      <c r="I27" s="183"/>
      <c r="J27" s="183"/>
    </row>
    <row r="28" spans="1:10">
      <c r="A28" s="129" t="s">
        <v>379</v>
      </c>
      <c r="B28" s="129"/>
      <c r="C28" s="211"/>
      <c r="D28" s="129"/>
      <c r="E28" s="129"/>
      <c r="F28" s="129"/>
      <c r="G28" s="129"/>
      <c r="H28" s="129"/>
      <c r="I28" s="129"/>
      <c r="J28" s="129"/>
    </row>
    <row r="29" spans="1:10">
      <c r="A29" s="129" t="s">
        <v>78</v>
      </c>
      <c r="B29" s="129"/>
      <c r="C29" s="211"/>
      <c r="D29" s="129"/>
      <c r="E29" s="129"/>
      <c r="F29" s="129"/>
      <c r="G29" s="129"/>
      <c r="H29" s="129"/>
      <c r="I29" s="129"/>
      <c r="J29" s="129"/>
    </row>
  </sheetData>
  <sheetProtection password="A7AD" sheet="1" objects="1"/>
  <mergeCells count="21">
    <mergeCell ref="A1:L1"/>
    <mergeCell ref="D2:E2"/>
    <mergeCell ref="A27:J27"/>
    <mergeCell ref="A28:J28"/>
    <mergeCell ref="A29:J29"/>
    <mergeCell ref="A2:A3"/>
    <mergeCell ref="B2:B3"/>
    <mergeCell ref="C2:C3"/>
    <mergeCell ref="F2:F3"/>
    <mergeCell ref="G2:G3"/>
    <mergeCell ref="H2:H3"/>
    <mergeCell ref="I2:I3"/>
    <mergeCell ref="I5:I9"/>
    <mergeCell ref="I11:I15"/>
    <mergeCell ref="J2:J3"/>
    <mergeCell ref="J4:J9"/>
    <mergeCell ref="J10:J15"/>
    <mergeCell ref="J17:J20"/>
    <mergeCell ref="J21:J22"/>
    <mergeCell ref="K2:K3"/>
    <mergeCell ref="L2:L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M43"/>
  <sheetViews>
    <sheetView workbookViewId="0">
      <selection activeCell="M31" sqref="M31"/>
    </sheetView>
  </sheetViews>
  <sheetFormatPr defaultColWidth="9" defaultRowHeight="14"/>
  <cols>
    <col min="2" max="2" width="22.1272727272727" customWidth="1"/>
    <col min="3" max="3" width="9" style="162"/>
    <col min="6" max="6" width="21.6272727272727" customWidth="1"/>
    <col min="10" max="10" width="37.6272727272727" customWidth="1"/>
    <col min="12" max="12" width="9" style="163"/>
  </cols>
  <sheetData>
    <row r="1" ht="21" spans="1:13">
      <c r="A1" s="164" t="s">
        <v>380</v>
      </c>
      <c r="B1" s="164"/>
      <c r="C1" s="165"/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1:13">
      <c r="A2" s="166" t="s">
        <v>17</v>
      </c>
      <c r="B2" s="167" t="s">
        <v>18</v>
      </c>
      <c r="C2" s="168" t="s">
        <v>19</v>
      </c>
      <c r="D2" s="167" t="s">
        <v>20</v>
      </c>
      <c r="E2" s="167"/>
      <c r="F2" s="167" t="s">
        <v>21</v>
      </c>
      <c r="G2" s="167" t="s">
        <v>139</v>
      </c>
      <c r="H2" s="167" t="s">
        <v>140</v>
      </c>
      <c r="I2" s="167" t="s">
        <v>22</v>
      </c>
      <c r="J2" s="167" t="s">
        <v>23</v>
      </c>
      <c r="K2" s="167" t="s">
        <v>24</v>
      </c>
      <c r="L2" s="184" t="s">
        <v>25</v>
      </c>
      <c r="M2" s="167" t="s">
        <v>26</v>
      </c>
    </row>
    <row r="3" spans="1:13">
      <c r="A3" s="166"/>
      <c r="B3" s="167"/>
      <c r="C3" s="168"/>
      <c r="D3" s="168" t="s">
        <v>27</v>
      </c>
      <c r="E3" s="168" t="s">
        <v>28</v>
      </c>
      <c r="F3" s="167"/>
      <c r="G3" s="167"/>
      <c r="H3" s="167"/>
      <c r="I3" s="167"/>
      <c r="J3" s="167"/>
      <c r="K3" s="167"/>
      <c r="L3" s="185"/>
      <c r="M3" s="167"/>
    </row>
    <row r="4" spans="1:13">
      <c r="A4" s="169">
        <v>1</v>
      </c>
      <c r="B4" s="170" t="s">
        <v>79</v>
      </c>
      <c r="C4" s="171">
        <v>1</v>
      </c>
      <c r="D4" s="172">
        <v>32</v>
      </c>
      <c r="E4" s="172">
        <v>4</v>
      </c>
      <c r="F4" s="172" t="s">
        <v>80</v>
      </c>
      <c r="G4" s="173"/>
      <c r="H4" s="172" t="s">
        <v>381</v>
      </c>
      <c r="I4" s="173" t="s">
        <v>44</v>
      </c>
      <c r="J4" s="186" t="s">
        <v>45</v>
      </c>
      <c r="K4" s="173" t="s">
        <v>81</v>
      </c>
      <c r="L4" s="173" t="s">
        <v>47</v>
      </c>
      <c r="M4" s="187"/>
    </row>
    <row r="5" spans="1:13">
      <c r="A5" s="169">
        <v>2</v>
      </c>
      <c r="B5" s="170" t="s">
        <v>82</v>
      </c>
      <c r="C5" s="171">
        <f>C4+E4</f>
        <v>5</v>
      </c>
      <c r="D5" s="172">
        <v>32</v>
      </c>
      <c r="E5" s="172">
        <v>4</v>
      </c>
      <c r="F5" s="172" t="s">
        <v>80</v>
      </c>
      <c r="G5" s="173"/>
      <c r="H5" s="172" t="s">
        <v>381</v>
      </c>
      <c r="I5" s="173" t="s">
        <v>44</v>
      </c>
      <c r="J5" s="186" t="s">
        <v>45</v>
      </c>
      <c r="K5" s="173"/>
      <c r="L5" s="173" t="s">
        <v>83</v>
      </c>
      <c r="M5" s="187"/>
    </row>
    <row r="6" s="161" customFormat="1" spans="1:13">
      <c r="A6" s="169">
        <v>3</v>
      </c>
      <c r="B6" s="170" t="s">
        <v>84</v>
      </c>
      <c r="C6" s="171">
        <f t="shared" ref="C6:C31" si="0">C5+E5</f>
        <v>9</v>
      </c>
      <c r="D6" s="172">
        <v>32</v>
      </c>
      <c r="E6" s="172">
        <v>4</v>
      </c>
      <c r="F6" s="172" t="s">
        <v>80</v>
      </c>
      <c r="G6" s="173"/>
      <c r="H6" s="172" t="s">
        <v>381</v>
      </c>
      <c r="I6" s="173" t="s">
        <v>44</v>
      </c>
      <c r="J6" s="186" t="s">
        <v>45</v>
      </c>
      <c r="K6" s="173" t="s">
        <v>85</v>
      </c>
      <c r="L6" s="173" t="s">
        <v>47</v>
      </c>
      <c r="M6" s="187"/>
    </row>
    <row r="7" s="161" customFormat="1" spans="1:13">
      <c r="A7" s="169">
        <v>4</v>
      </c>
      <c r="B7" s="170" t="s">
        <v>86</v>
      </c>
      <c r="C7" s="171">
        <f t="shared" si="0"/>
        <v>13</v>
      </c>
      <c r="D7" s="172">
        <v>32</v>
      </c>
      <c r="E7" s="172">
        <v>4</v>
      </c>
      <c r="F7" s="172" t="s">
        <v>80</v>
      </c>
      <c r="G7" s="173"/>
      <c r="H7" s="172" t="s">
        <v>381</v>
      </c>
      <c r="I7" s="173" t="s">
        <v>44</v>
      </c>
      <c r="J7" s="186" t="s">
        <v>45</v>
      </c>
      <c r="K7" s="173"/>
      <c r="L7" s="173" t="s">
        <v>83</v>
      </c>
      <c r="M7" s="187"/>
    </row>
    <row r="8" spans="1:13">
      <c r="A8" s="169">
        <v>5</v>
      </c>
      <c r="B8" s="174" t="s">
        <v>382</v>
      </c>
      <c r="C8" s="171">
        <f t="shared" si="0"/>
        <v>17</v>
      </c>
      <c r="D8" s="172">
        <v>32</v>
      </c>
      <c r="E8" s="172">
        <v>4</v>
      </c>
      <c r="F8" s="172" t="s">
        <v>80</v>
      </c>
      <c r="G8" s="173"/>
      <c r="H8" s="172" t="s">
        <v>381</v>
      </c>
      <c r="I8" s="173" t="s">
        <v>44</v>
      </c>
      <c r="J8" s="186" t="s">
        <v>45</v>
      </c>
      <c r="K8" s="173" t="s">
        <v>383</v>
      </c>
      <c r="L8" s="173" t="s">
        <v>47</v>
      </c>
      <c r="M8" s="187"/>
    </row>
    <row r="9" spans="1:13">
      <c r="A9" s="169">
        <v>6</v>
      </c>
      <c r="B9" s="174" t="s">
        <v>384</v>
      </c>
      <c r="C9" s="171">
        <f t="shared" si="0"/>
        <v>21</v>
      </c>
      <c r="D9" s="172">
        <v>32</v>
      </c>
      <c r="E9" s="172">
        <v>4</v>
      </c>
      <c r="F9" s="172" t="s">
        <v>80</v>
      </c>
      <c r="G9" s="173"/>
      <c r="H9" s="172" t="s">
        <v>381</v>
      </c>
      <c r="I9" s="173" t="s">
        <v>44</v>
      </c>
      <c r="J9" s="186" t="s">
        <v>45</v>
      </c>
      <c r="K9" s="173"/>
      <c r="L9" s="173" t="s">
        <v>83</v>
      </c>
      <c r="M9" s="187"/>
    </row>
    <row r="10" spans="1:13">
      <c r="A10" s="169">
        <v>7</v>
      </c>
      <c r="B10" s="174" t="s">
        <v>385</v>
      </c>
      <c r="C10" s="171">
        <f t="shared" si="0"/>
        <v>25</v>
      </c>
      <c r="D10" s="172">
        <v>32</v>
      </c>
      <c r="E10" s="172">
        <v>4</v>
      </c>
      <c r="F10" s="172" t="s">
        <v>80</v>
      </c>
      <c r="G10" s="173"/>
      <c r="H10" s="172" t="s">
        <v>381</v>
      </c>
      <c r="I10" s="173" t="s">
        <v>44</v>
      </c>
      <c r="J10" s="186" t="s">
        <v>45</v>
      </c>
      <c r="K10" s="173" t="s">
        <v>386</v>
      </c>
      <c r="L10" s="173" t="s">
        <v>47</v>
      </c>
      <c r="M10" s="187"/>
    </row>
    <row r="11" spans="1:13">
      <c r="A11" s="169">
        <v>8</v>
      </c>
      <c r="B11" s="174" t="s">
        <v>387</v>
      </c>
      <c r="C11" s="171">
        <f t="shared" si="0"/>
        <v>29</v>
      </c>
      <c r="D11" s="172">
        <v>32</v>
      </c>
      <c r="E11" s="172">
        <v>4</v>
      </c>
      <c r="F11" s="172" t="s">
        <v>80</v>
      </c>
      <c r="G11" s="173"/>
      <c r="H11" s="172" t="s">
        <v>381</v>
      </c>
      <c r="I11" s="173" t="s">
        <v>44</v>
      </c>
      <c r="J11" s="186" t="s">
        <v>45</v>
      </c>
      <c r="K11" s="173"/>
      <c r="L11" s="173" t="s">
        <v>83</v>
      </c>
      <c r="M11" s="187"/>
    </row>
    <row r="12" spans="1:13">
      <c r="A12" s="169">
        <v>9</v>
      </c>
      <c r="B12" s="174" t="s">
        <v>92</v>
      </c>
      <c r="C12" s="171">
        <f t="shared" si="0"/>
        <v>33</v>
      </c>
      <c r="D12" s="172">
        <v>32</v>
      </c>
      <c r="E12" s="172">
        <v>4</v>
      </c>
      <c r="F12" s="172" t="s">
        <v>80</v>
      </c>
      <c r="G12" s="173"/>
      <c r="H12" s="172" t="s">
        <v>381</v>
      </c>
      <c r="I12" s="173" t="s">
        <v>44</v>
      </c>
      <c r="J12" s="186" t="s">
        <v>45</v>
      </c>
      <c r="K12" s="173" t="s">
        <v>91</v>
      </c>
      <c r="L12" s="173" t="s">
        <v>83</v>
      </c>
      <c r="M12" s="187"/>
    </row>
    <row r="13" spans="1:13">
      <c r="A13" s="169">
        <v>10</v>
      </c>
      <c r="B13" s="174" t="s">
        <v>93</v>
      </c>
      <c r="C13" s="171">
        <f t="shared" si="0"/>
        <v>37</v>
      </c>
      <c r="D13" s="172">
        <v>32</v>
      </c>
      <c r="E13" s="172">
        <v>4</v>
      </c>
      <c r="F13" s="172" t="s">
        <v>80</v>
      </c>
      <c r="G13" s="173"/>
      <c r="H13" s="172" t="s">
        <v>381</v>
      </c>
      <c r="I13" s="173" t="s">
        <v>44</v>
      </c>
      <c r="J13" s="186" t="s">
        <v>45</v>
      </c>
      <c r="K13" s="173" t="s">
        <v>94</v>
      </c>
      <c r="L13" s="188" t="s">
        <v>47</v>
      </c>
      <c r="M13" s="187"/>
    </row>
    <row r="14" spans="1:13">
      <c r="A14" s="169">
        <v>11</v>
      </c>
      <c r="B14" s="174" t="s">
        <v>388</v>
      </c>
      <c r="C14" s="171">
        <f t="shared" si="0"/>
        <v>41</v>
      </c>
      <c r="D14" s="172">
        <v>32</v>
      </c>
      <c r="E14" s="172">
        <v>4</v>
      </c>
      <c r="F14" s="172" t="s">
        <v>80</v>
      </c>
      <c r="G14" s="173"/>
      <c r="H14" s="172" t="s">
        <v>381</v>
      </c>
      <c r="I14" s="173" t="s">
        <v>44</v>
      </c>
      <c r="J14" s="186" t="s">
        <v>45</v>
      </c>
      <c r="K14" s="173" t="s">
        <v>389</v>
      </c>
      <c r="L14" s="173" t="s">
        <v>47</v>
      </c>
      <c r="M14" s="187"/>
    </row>
    <row r="15" spans="1:13">
      <c r="A15" s="169">
        <v>12</v>
      </c>
      <c r="B15" s="174" t="s">
        <v>390</v>
      </c>
      <c r="C15" s="171">
        <f t="shared" si="0"/>
        <v>45</v>
      </c>
      <c r="D15" s="172">
        <v>32</v>
      </c>
      <c r="E15" s="172">
        <v>4</v>
      </c>
      <c r="F15" s="172" t="s">
        <v>80</v>
      </c>
      <c r="G15" s="173"/>
      <c r="H15" s="172" t="s">
        <v>381</v>
      </c>
      <c r="I15" s="173" t="s">
        <v>44</v>
      </c>
      <c r="J15" s="186" t="s">
        <v>45</v>
      </c>
      <c r="K15" s="173"/>
      <c r="L15" s="173" t="s">
        <v>83</v>
      </c>
      <c r="M15" s="187"/>
    </row>
    <row r="16" spans="1:13">
      <c r="A16" s="169">
        <v>13</v>
      </c>
      <c r="B16" s="174" t="s">
        <v>391</v>
      </c>
      <c r="C16" s="171">
        <f t="shared" si="0"/>
        <v>49</v>
      </c>
      <c r="D16" s="172">
        <v>32</v>
      </c>
      <c r="E16" s="172">
        <v>4</v>
      </c>
      <c r="F16" s="172" t="s">
        <v>80</v>
      </c>
      <c r="G16" s="173"/>
      <c r="H16" s="172" t="s">
        <v>381</v>
      </c>
      <c r="I16" s="173" t="s">
        <v>44</v>
      </c>
      <c r="J16" s="186" t="s">
        <v>45</v>
      </c>
      <c r="K16" s="173" t="s">
        <v>392</v>
      </c>
      <c r="L16" s="173" t="s">
        <v>47</v>
      </c>
      <c r="M16" s="187"/>
    </row>
    <row r="17" spans="1:13">
      <c r="A17" s="169">
        <v>14</v>
      </c>
      <c r="B17" s="174" t="s">
        <v>393</v>
      </c>
      <c r="C17" s="171">
        <f t="shared" si="0"/>
        <v>53</v>
      </c>
      <c r="D17" s="172">
        <v>32</v>
      </c>
      <c r="E17" s="172">
        <v>4</v>
      </c>
      <c r="F17" s="172" t="s">
        <v>80</v>
      </c>
      <c r="G17" s="173"/>
      <c r="H17" s="172" t="s">
        <v>381</v>
      </c>
      <c r="I17" s="173" t="s">
        <v>44</v>
      </c>
      <c r="J17" s="186" t="s">
        <v>45</v>
      </c>
      <c r="K17" s="173"/>
      <c r="L17" s="173" t="s">
        <v>83</v>
      </c>
      <c r="M17" s="187"/>
    </row>
    <row r="18" spans="1:13">
      <c r="A18" s="169">
        <v>15</v>
      </c>
      <c r="B18" s="174" t="s">
        <v>99</v>
      </c>
      <c r="C18" s="171">
        <f t="shared" si="0"/>
        <v>57</v>
      </c>
      <c r="D18" s="172">
        <v>32</v>
      </c>
      <c r="E18" s="172">
        <v>4</v>
      </c>
      <c r="F18" s="172" t="s">
        <v>80</v>
      </c>
      <c r="G18" s="173"/>
      <c r="H18" s="172" t="s">
        <v>381</v>
      </c>
      <c r="I18" s="173" t="s">
        <v>44</v>
      </c>
      <c r="J18" s="186" t="s">
        <v>45</v>
      </c>
      <c r="K18" s="173" t="s">
        <v>100</v>
      </c>
      <c r="L18" s="173" t="s">
        <v>47</v>
      </c>
      <c r="M18" s="187"/>
    </row>
    <row r="19" spans="1:13">
      <c r="A19" s="169">
        <v>16</v>
      </c>
      <c r="B19" s="174" t="s">
        <v>101</v>
      </c>
      <c r="C19" s="171">
        <f t="shared" si="0"/>
        <v>61</v>
      </c>
      <c r="D19" s="172">
        <v>32</v>
      </c>
      <c r="E19" s="172">
        <v>4</v>
      </c>
      <c r="F19" s="172" t="s">
        <v>80</v>
      </c>
      <c r="G19" s="173"/>
      <c r="H19" s="172" t="s">
        <v>381</v>
      </c>
      <c r="I19" s="173" t="s">
        <v>44</v>
      </c>
      <c r="J19" s="186" t="s">
        <v>45</v>
      </c>
      <c r="K19" s="173"/>
      <c r="L19" s="173" t="s">
        <v>83</v>
      </c>
      <c r="M19" s="187"/>
    </row>
    <row r="20" spans="1:13">
      <c r="A20" s="175">
        <v>17</v>
      </c>
      <c r="B20" s="170" t="s">
        <v>102</v>
      </c>
      <c r="C20" s="171">
        <f t="shared" si="0"/>
        <v>65</v>
      </c>
      <c r="D20" s="172">
        <v>32</v>
      </c>
      <c r="E20" s="172">
        <v>4</v>
      </c>
      <c r="F20" s="172" t="s">
        <v>80</v>
      </c>
      <c r="G20" s="173"/>
      <c r="H20" s="172" t="s">
        <v>394</v>
      </c>
      <c r="I20" s="173" t="s">
        <v>103</v>
      </c>
      <c r="J20" s="186" t="s">
        <v>104</v>
      </c>
      <c r="K20" s="173" t="s">
        <v>105</v>
      </c>
      <c r="L20" s="173" t="s">
        <v>47</v>
      </c>
      <c r="M20" s="187"/>
    </row>
    <row r="21" spans="1:13">
      <c r="A21" s="175">
        <v>18</v>
      </c>
      <c r="B21" s="170" t="s">
        <v>106</v>
      </c>
      <c r="C21" s="171">
        <f t="shared" si="0"/>
        <v>69</v>
      </c>
      <c r="D21" s="172">
        <v>32</v>
      </c>
      <c r="E21" s="172">
        <v>4</v>
      </c>
      <c r="F21" s="172" t="s">
        <v>80</v>
      </c>
      <c r="G21" s="173"/>
      <c r="H21" s="172" t="s">
        <v>381</v>
      </c>
      <c r="I21" s="173" t="s">
        <v>44</v>
      </c>
      <c r="J21" s="186" t="s">
        <v>45</v>
      </c>
      <c r="K21" s="173"/>
      <c r="L21" s="173" t="s">
        <v>83</v>
      </c>
      <c r="M21" s="187"/>
    </row>
    <row r="22" spans="1:13">
      <c r="A22" s="175">
        <v>19</v>
      </c>
      <c r="B22" s="176" t="s">
        <v>107</v>
      </c>
      <c r="C22" s="177">
        <f t="shared" si="0"/>
        <v>73</v>
      </c>
      <c r="D22" s="178">
        <v>32</v>
      </c>
      <c r="E22" s="178">
        <v>4</v>
      </c>
      <c r="F22" s="178" t="s">
        <v>80</v>
      </c>
      <c r="H22" s="178" t="s">
        <v>381</v>
      </c>
      <c r="I22" s="189" t="s">
        <v>44</v>
      </c>
      <c r="J22" s="190" t="s">
        <v>45</v>
      </c>
      <c r="K22" s="179" t="s">
        <v>108</v>
      </c>
      <c r="L22" s="189" t="s">
        <v>47</v>
      </c>
      <c r="M22" s="191"/>
    </row>
    <row r="23" spans="1:13">
      <c r="A23" s="175">
        <v>20</v>
      </c>
      <c r="B23" s="170" t="s">
        <v>395</v>
      </c>
      <c r="C23" s="171">
        <f t="shared" si="0"/>
        <v>77</v>
      </c>
      <c r="D23" s="172">
        <v>32</v>
      </c>
      <c r="E23" s="172">
        <v>4</v>
      </c>
      <c r="F23" s="172" t="s">
        <v>80</v>
      </c>
      <c r="G23" s="173"/>
      <c r="H23" s="172" t="s">
        <v>381</v>
      </c>
      <c r="I23" s="173" t="s">
        <v>44</v>
      </c>
      <c r="J23" s="186" t="s">
        <v>45</v>
      </c>
      <c r="K23" s="179"/>
      <c r="L23" s="173" t="s">
        <v>83</v>
      </c>
      <c r="M23" s="187"/>
    </row>
    <row r="24" spans="1:13">
      <c r="A24" s="175">
        <v>21</v>
      </c>
      <c r="B24" s="170" t="s">
        <v>110</v>
      </c>
      <c r="C24" s="171">
        <f t="shared" si="0"/>
        <v>81</v>
      </c>
      <c r="D24" s="172">
        <v>32</v>
      </c>
      <c r="E24" s="172">
        <v>4</v>
      </c>
      <c r="F24" s="172" t="s">
        <v>80</v>
      </c>
      <c r="G24" s="173"/>
      <c r="H24" s="172" t="s">
        <v>381</v>
      </c>
      <c r="I24" s="173" t="s">
        <v>44</v>
      </c>
      <c r="J24" s="186" t="s">
        <v>45</v>
      </c>
      <c r="K24" s="173" t="s">
        <v>111</v>
      </c>
      <c r="L24" s="173" t="s">
        <v>47</v>
      </c>
      <c r="M24" s="187"/>
    </row>
    <row r="25" spans="1:13">
      <c r="A25" s="175">
        <v>22</v>
      </c>
      <c r="B25" s="170" t="s">
        <v>112</v>
      </c>
      <c r="C25" s="171">
        <f t="shared" si="0"/>
        <v>85</v>
      </c>
      <c r="D25" s="172">
        <v>32</v>
      </c>
      <c r="E25" s="172">
        <v>4</v>
      </c>
      <c r="F25" s="172" t="s">
        <v>80</v>
      </c>
      <c r="G25" s="173"/>
      <c r="H25" s="172" t="s">
        <v>381</v>
      </c>
      <c r="I25" s="173" t="s">
        <v>44</v>
      </c>
      <c r="J25" s="186" t="s">
        <v>45</v>
      </c>
      <c r="K25" s="173"/>
      <c r="L25" s="173" t="s">
        <v>83</v>
      </c>
      <c r="M25" s="187"/>
    </row>
    <row r="26" spans="1:13">
      <c r="A26" s="175">
        <v>23</v>
      </c>
      <c r="B26" s="170" t="s">
        <v>113</v>
      </c>
      <c r="C26" s="171">
        <f t="shared" si="0"/>
        <v>89</v>
      </c>
      <c r="D26" s="172">
        <v>32</v>
      </c>
      <c r="E26" s="172">
        <v>4</v>
      </c>
      <c r="F26" s="172" t="s">
        <v>80</v>
      </c>
      <c r="G26" s="173"/>
      <c r="H26" s="172" t="s">
        <v>381</v>
      </c>
      <c r="I26" s="173" t="s">
        <v>44</v>
      </c>
      <c r="J26" s="186" t="s">
        <v>45</v>
      </c>
      <c r="K26" s="173" t="s">
        <v>114</v>
      </c>
      <c r="L26" s="173" t="s">
        <v>47</v>
      </c>
      <c r="M26" s="192"/>
    </row>
    <row r="27" spans="1:13">
      <c r="A27" s="175">
        <v>24</v>
      </c>
      <c r="B27" s="170" t="s">
        <v>396</v>
      </c>
      <c r="C27" s="171">
        <f t="shared" si="0"/>
        <v>93</v>
      </c>
      <c r="D27" s="179">
        <v>16</v>
      </c>
      <c r="E27" s="172">
        <v>2</v>
      </c>
      <c r="F27" s="180" t="s">
        <v>49</v>
      </c>
      <c r="G27" s="181">
        <v>-60</v>
      </c>
      <c r="H27" s="181" t="s">
        <v>397</v>
      </c>
      <c r="I27" s="173" t="s">
        <v>117</v>
      </c>
      <c r="J27" s="186" t="s">
        <v>118</v>
      </c>
      <c r="K27" s="193" t="s">
        <v>121</v>
      </c>
      <c r="L27" s="194" t="s">
        <v>53</v>
      </c>
      <c r="M27" s="172"/>
    </row>
    <row r="28" spans="1:13">
      <c r="A28" s="175">
        <v>25</v>
      </c>
      <c r="B28" s="174" t="s">
        <v>120</v>
      </c>
      <c r="C28" s="171">
        <f t="shared" si="0"/>
        <v>95</v>
      </c>
      <c r="D28" s="172">
        <v>16</v>
      </c>
      <c r="E28" s="172">
        <v>2</v>
      </c>
      <c r="F28" s="180" t="s">
        <v>49</v>
      </c>
      <c r="G28" s="181">
        <v>-60</v>
      </c>
      <c r="H28" s="181" t="s">
        <v>397</v>
      </c>
      <c r="I28" s="173" t="s">
        <v>117</v>
      </c>
      <c r="J28" s="186" t="s">
        <v>118</v>
      </c>
      <c r="K28" s="195"/>
      <c r="L28" s="173" t="s">
        <v>122</v>
      </c>
      <c r="M28" s="187"/>
    </row>
    <row r="29" spans="1:13">
      <c r="A29" s="175">
        <v>26</v>
      </c>
      <c r="B29" s="174" t="s">
        <v>123</v>
      </c>
      <c r="C29" s="171">
        <f t="shared" si="0"/>
        <v>97</v>
      </c>
      <c r="D29" s="172">
        <v>16</v>
      </c>
      <c r="E29" s="172">
        <v>2</v>
      </c>
      <c r="F29" s="180" t="s">
        <v>49</v>
      </c>
      <c r="G29" s="181">
        <v>-60</v>
      </c>
      <c r="H29" s="181" t="s">
        <v>397</v>
      </c>
      <c r="I29" s="173" t="s">
        <v>117</v>
      </c>
      <c r="J29" s="186" t="s">
        <v>118</v>
      </c>
      <c r="K29" s="196"/>
      <c r="L29" s="173" t="s">
        <v>124</v>
      </c>
      <c r="M29" s="187"/>
    </row>
    <row r="30" spans="1:13">
      <c r="A30" s="175">
        <v>27</v>
      </c>
      <c r="B30" s="174" t="s">
        <v>371</v>
      </c>
      <c r="C30" s="171">
        <f t="shared" si="0"/>
        <v>99</v>
      </c>
      <c r="D30" s="172">
        <v>16</v>
      </c>
      <c r="E30" s="172">
        <v>2</v>
      </c>
      <c r="F30" s="180" t="s">
        <v>49</v>
      </c>
      <c r="G30" s="181">
        <v>-60</v>
      </c>
      <c r="H30" s="181" t="s">
        <v>397</v>
      </c>
      <c r="I30" s="173" t="s">
        <v>117</v>
      </c>
      <c r="J30" s="186" t="s">
        <v>118</v>
      </c>
      <c r="K30" s="179" t="s">
        <v>128</v>
      </c>
      <c r="L30" s="188" t="s">
        <v>122</v>
      </c>
      <c r="M30" s="197"/>
    </row>
    <row r="31" spans="1:13">
      <c r="A31" s="175">
        <v>28</v>
      </c>
      <c r="B31" s="170" t="s">
        <v>125</v>
      </c>
      <c r="C31" s="171">
        <f t="shared" si="0"/>
        <v>101</v>
      </c>
      <c r="D31" s="173">
        <v>16</v>
      </c>
      <c r="E31" s="173">
        <v>2</v>
      </c>
      <c r="F31" s="180" t="s">
        <v>49</v>
      </c>
      <c r="G31" s="181"/>
      <c r="H31" s="181" t="s">
        <v>398</v>
      </c>
      <c r="I31" s="170" t="s">
        <v>126</v>
      </c>
      <c r="J31" s="186" t="s">
        <v>127</v>
      </c>
      <c r="K31" s="179"/>
      <c r="L31" s="188" t="s">
        <v>124</v>
      </c>
      <c r="M31" s="197"/>
    </row>
    <row r="32" ht="14.5" spans="1:13">
      <c r="A32" s="175">
        <v>29</v>
      </c>
      <c r="B32" s="182" t="s">
        <v>129</v>
      </c>
      <c r="C32" s="171">
        <v>103.1</v>
      </c>
      <c r="D32" s="173">
        <v>3</v>
      </c>
      <c r="E32" s="173">
        <v>1</v>
      </c>
      <c r="F32" s="170"/>
      <c r="G32" s="170"/>
      <c r="H32" s="170"/>
      <c r="I32" s="170"/>
      <c r="J32" s="198" t="s">
        <v>399</v>
      </c>
      <c r="K32" s="199" t="s">
        <v>65</v>
      </c>
      <c r="L32" s="199">
        <v>2.5</v>
      </c>
      <c r="M32" s="187"/>
    </row>
    <row r="33" spans="1:13">
      <c r="A33" s="175">
        <v>30</v>
      </c>
      <c r="B33" s="170" t="s">
        <v>131</v>
      </c>
      <c r="C33" s="171">
        <v>103.2</v>
      </c>
      <c r="D33" s="173"/>
      <c r="E33" s="173"/>
      <c r="F33" s="170"/>
      <c r="G33" s="170"/>
      <c r="H33" s="170"/>
      <c r="I33" s="170"/>
      <c r="J33" s="198" t="s">
        <v>400</v>
      </c>
      <c r="K33" s="199"/>
      <c r="L33" s="199">
        <v>2.6</v>
      </c>
      <c r="M33" s="187"/>
    </row>
    <row r="34" spans="1:13">
      <c r="A34" s="175">
        <v>31</v>
      </c>
      <c r="B34" s="170" t="s">
        <v>133</v>
      </c>
      <c r="C34" s="171">
        <v>103.3</v>
      </c>
      <c r="D34" s="173"/>
      <c r="E34" s="173"/>
      <c r="F34" s="170"/>
      <c r="G34" s="170"/>
      <c r="H34" s="170"/>
      <c r="I34" s="170"/>
      <c r="J34" s="198" t="s">
        <v>401</v>
      </c>
      <c r="K34" s="199"/>
      <c r="L34" s="199">
        <v>2.7</v>
      </c>
      <c r="M34" s="187"/>
    </row>
    <row r="35" ht="28" spans="1:13">
      <c r="A35" s="175">
        <v>32</v>
      </c>
      <c r="B35" s="174" t="s">
        <v>135</v>
      </c>
      <c r="C35" s="171">
        <v>104</v>
      </c>
      <c r="D35" s="173">
        <v>8</v>
      </c>
      <c r="E35" s="173">
        <v>1</v>
      </c>
      <c r="F35" s="170"/>
      <c r="G35" s="170"/>
      <c r="H35" s="170"/>
      <c r="I35" s="170"/>
      <c r="J35" s="198" t="s">
        <v>402</v>
      </c>
      <c r="K35" s="199"/>
      <c r="L35" s="173">
        <v>3</v>
      </c>
      <c r="M35" s="187"/>
    </row>
    <row r="36" spans="1:13">
      <c r="A36" s="175">
        <v>33</v>
      </c>
      <c r="B36" s="171" t="s">
        <v>403</v>
      </c>
      <c r="C36" s="171">
        <v>105.1</v>
      </c>
      <c r="D36" s="173">
        <v>3</v>
      </c>
      <c r="E36" s="173">
        <v>1</v>
      </c>
      <c r="F36" s="170"/>
      <c r="G36" s="170"/>
      <c r="H36" s="170"/>
      <c r="I36" s="170"/>
      <c r="J36" s="198" t="s">
        <v>404</v>
      </c>
      <c r="K36" s="199"/>
      <c r="L36" s="173">
        <v>7.1</v>
      </c>
      <c r="M36" s="187"/>
    </row>
    <row r="37" spans="1:13">
      <c r="A37" s="175">
        <v>34</v>
      </c>
      <c r="B37" s="171" t="s">
        <v>405</v>
      </c>
      <c r="C37" s="171">
        <v>105.2</v>
      </c>
      <c r="D37" s="173"/>
      <c r="E37" s="173"/>
      <c r="F37" s="170"/>
      <c r="G37" s="170"/>
      <c r="H37" s="170"/>
      <c r="I37" s="170"/>
      <c r="J37" s="198" t="s">
        <v>404</v>
      </c>
      <c r="K37" s="199"/>
      <c r="L37" s="173">
        <v>7.2</v>
      </c>
      <c r="M37" s="187"/>
    </row>
    <row r="38" spans="1:13">
      <c r="A38" s="175">
        <v>35</v>
      </c>
      <c r="B38" s="171" t="s">
        <v>406</v>
      </c>
      <c r="C38" s="171">
        <v>1051.3</v>
      </c>
      <c r="D38" s="173"/>
      <c r="E38" s="173"/>
      <c r="F38" s="170"/>
      <c r="G38" s="170"/>
      <c r="H38" s="170"/>
      <c r="I38" s="170"/>
      <c r="J38" s="198" t="s">
        <v>404</v>
      </c>
      <c r="K38" s="199"/>
      <c r="L38" s="173">
        <v>7.3</v>
      </c>
      <c r="M38" s="187"/>
    </row>
    <row r="41" spans="1:10">
      <c r="A41" s="183" t="s">
        <v>76</v>
      </c>
      <c r="B41" s="183"/>
      <c r="C41" s="183"/>
      <c r="D41" s="183"/>
      <c r="E41" s="183"/>
      <c r="F41" s="183"/>
      <c r="G41" s="183"/>
      <c r="H41" s="183"/>
      <c r="I41" s="183"/>
      <c r="J41" s="183"/>
    </row>
    <row r="42" spans="1:10">
      <c r="A42" s="129" t="s">
        <v>407</v>
      </c>
      <c r="B42" s="129"/>
      <c r="C42" s="129"/>
      <c r="D42" s="129"/>
      <c r="E42" s="129"/>
      <c r="F42" s="129"/>
      <c r="G42" s="129"/>
      <c r="H42" s="129"/>
      <c r="I42" s="129"/>
      <c r="J42" s="129"/>
    </row>
    <row r="43" spans="1:10">
      <c r="A43" s="129" t="s">
        <v>78</v>
      </c>
      <c r="B43" s="129"/>
      <c r="C43" s="129"/>
      <c r="D43" s="129"/>
      <c r="E43" s="129"/>
      <c r="F43" s="129"/>
      <c r="G43" s="129"/>
      <c r="H43" s="129"/>
      <c r="I43" s="129"/>
      <c r="J43" s="129"/>
    </row>
  </sheetData>
  <sheetProtection password="A7AD" sheet="1" objects="1"/>
  <mergeCells count="33">
    <mergeCell ref="A1:M1"/>
    <mergeCell ref="D2:E2"/>
    <mergeCell ref="A41:J41"/>
    <mergeCell ref="A42:J42"/>
    <mergeCell ref="A43:J43"/>
    <mergeCell ref="A2:A3"/>
    <mergeCell ref="B2:B3"/>
    <mergeCell ref="C2:C3"/>
    <mergeCell ref="D32:D34"/>
    <mergeCell ref="D36:D38"/>
    <mergeCell ref="E32:E34"/>
    <mergeCell ref="E36:E38"/>
    <mergeCell ref="F2:F3"/>
    <mergeCell ref="G2:G3"/>
    <mergeCell ref="H2:H3"/>
    <mergeCell ref="I2:I3"/>
    <mergeCell ref="J2:J3"/>
    <mergeCell ref="K2:K3"/>
    <mergeCell ref="K4:K5"/>
    <mergeCell ref="K6:K7"/>
    <mergeCell ref="K8:K9"/>
    <mergeCell ref="K10:K11"/>
    <mergeCell ref="K14:K15"/>
    <mergeCell ref="K16:K17"/>
    <mergeCell ref="K18:K19"/>
    <mergeCell ref="K20:K21"/>
    <mergeCell ref="K22:K23"/>
    <mergeCell ref="K24:K25"/>
    <mergeCell ref="K27:K29"/>
    <mergeCell ref="K30:K31"/>
    <mergeCell ref="K32:K38"/>
    <mergeCell ref="L2:L3"/>
    <mergeCell ref="M2:M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目录</vt:lpstr>
      <vt:lpstr>01-基本信息（电动曲臂直臂共用）</vt:lpstr>
      <vt:lpstr>02-工况数据（电动曲臂使用）</vt:lpstr>
      <vt:lpstr>03-驱动器信息信息上报（电动曲臂直臂共用）</vt:lpstr>
      <vt:lpstr>04-锂电池信息上报（电动曲臂直臂共用）</vt:lpstr>
      <vt:lpstr>05-充电器信息上报（电动曲臂直臂共用）</vt:lpstr>
      <vt:lpstr>06-工况数据-（柴动和电动直臂使用）</vt:lpstr>
      <vt:lpstr>07-基本信息（柴动曲臂直臂共用））</vt:lpstr>
      <vt:lpstr>08-工况数据（柴动曲臂使用）</vt:lpstr>
      <vt:lpstr>09-发动机数据</vt:lpstr>
      <vt:lpstr>10-国环数据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A47318</dc:creator>
  <cp:lastModifiedBy>A09222</cp:lastModifiedBy>
  <dcterms:created xsi:type="dcterms:W3CDTF">2022-04-25T02:26:00Z</dcterms:created>
  <dcterms:modified xsi:type="dcterms:W3CDTF">2022-05-10T10:29:53Z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2052-11.8.2.8361</vt:lpwstr>
  </property>
  <property fmtid="{D5CDD505-2E9C-101B-9397-08002B2CF9AE}" pid="3" name="DocumentID">
    <vt:lpwstr>{2CD22B24-0A7C-4250-81DE-5DD8E1A679CD}</vt:lpwstr>
  </property>
  <property fmtid="{D5CDD505-2E9C-101B-9397-08002B2CF9AE}" pid="4" name="DocumentName">
    <vt:lpwstr>02-臂架式高空作业平台T-BOX通信协议V6.0</vt:lpwstr>
  </property>
</Properties>
</file>