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wafersystems-my.sharepoint.com/personal/xjtong_wafersystems_com/Documents/报价单/"/>
    </mc:Choice>
  </mc:AlternateContent>
  <xr:revisionPtr revIDLastSave="109" documentId="13_ncr:1_{DFFAA2C8-238F-8E44-BA61-1431526B063A}" xr6:coauthVersionLast="47" xr6:coauthVersionMax="47" xr10:uidLastSave="{B4525ACB-8E7F-594A-99A1-0E1ECF2AD937}"/>
  <bookViews>
    <workbookView xWindow="700" yWindow="600" windowWidth="33560" windowHeight="25020" tabRatio="562" xr2:uid="{00000000-000D-0000-FFFF-FFFF00000000}"/>
  </bookViews>
  <sheets>
    <sheet name="硬件清单" sheetId="7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7" l="1"/>
  <c r="J27" i="7" s="1"/>
  <c r="H26" i="7"/>
  <c r="J26" i="7" s="1"/>
  <c r="H19" i="7" l="1"/>
  <c r="J19" i="7" s="1"/>
  <c r="H7" i="7" l="1"/>
  <c r="J7" i="7" s="1"/>
  <c r="H11" i="7"/>
  <c r="J11" i="7" s="1"/>
  <c r="H10" i="7"/>
  <c r="J10" i="7" s="1"/>
  <c r="H9" i="7"/>
  <c r="J9" i="7" s="1"/>
  <c r="H13" i="7"/>
  <c r="J13" i="7" s="1"/>
  <c r="H3" i="7"/>
  <c r="J3" i="7" s="1"/>
  <c r="H5" i="7"/>
  <c r="J5" i="7" s="1"/>
  <c r="H4" i="7"/>
  <c r="J4" i="7" s="1"/>
  <c r="H6" i="7"/>
  <c r="J6" i="7" s="1"/>
  <c r="H25" i="7"/>
  <c r="J25" i="7" s="1"/>
  <c r="H24" i="7"/>
  <c r="J24" i="7" s="1"/>
  <c r="H18" i="7"/>
  <c r="J18" i="7" s="1"/>
  <c r="H20" i="7"/>
  <c r="J20" i="7" s="1"/>
  <c r="H21" i="7"/>
  <c r="J21" i="7" s="1"/>
  <c r="H17" i="7"/>
  <c r="J17" i="7" s="1"/>
  <c r="H16" i="7"/>
  <c r="J16" i="7" s="1"/>
  <c r="H8" i="7"/>
  <c r="J8" i="7" s="1"/>
  <c r="H12" i="7"/>
  <c r="J12" i="7" s="1"/>
  <c r="H14" i="7"/>
  <c r="J14" i="7" s="1"/>
  <c r="H15" i="7"/>
  <c r="J15" i="7" s="1"/>
  <c r="H22" i="7"/>
  <c r="J22" i="7" s="1"/>
  <c r="H23" i="7"/>
  <c r="J23" i="7" s="1"/>
  <c r="H28" i="7"/>
  <c r="J28" i="7" l="1"/>
  <c r="J29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713CC7A-E7C1-D04D-B43F-C13178E90B94}" keepAlive="1" name="查询 - IOT其他" description="与工作簿中“IOT其他”查询的连接。" type="5" refreshedVersion="0" background="1" saveData="1">
    <dbPr connection="Provider=Microsoft.Mashup.OleDb.1;Data Source=$Workbook$;Location=IOT其他;Extended Properties=&quot;&quot;" command="SELECT * FROM [IOT其他]"/>
  </connection>
  <connection id="2" xr16:uid="{6ECCD672-076F-244F-A49F-DD417BD1BD87}" keepAlive="1" name="查询 - MTR" description="与工作簿中“MTR”查询的连接。" type="5" refreshedVersion="0" background="1" saveData="1">
    <dbPr connection="Provider=Microsoft.Mashup.OleDb.1;Data Source=$Workbook$;Location=MTR;Extended Properties=&quot;&quot;" command="SELECT * FROM [MTR]"/>
  </connection>
  <connection id="3" xr16:uid="{0776C85C-1235-F342-A010-FD3C2F5B59C7}" keepAlive="1" name="查询 - 厕位" description="与工作簿中“厕位”查询的连接。" type="5" refreshedVersion="0" background="1" saveData="1">
    <dbPr connection="Provider=Microsoft.Mashup.OleDb.1;Data Source=$Workbook$;Location=厕位;Extended Properties=&quot;&quot;" command="SELECT * FROM [厕位]"/>
  </connection>
  <connection id="4" xr16:uid="{143887E6-ADBF-6E42-ABC3-26B5401DCF30}" keepAlive="1" name="查询 - 访客" description="与工作簿中“访客”查询的连接。" type="5" refreshedVersion="0" background="1" saveData="1">
    <dbPr connection="Provider=Microsoft.Mashup.OleDb.1;Data Source=$Workbook$;Location=访客;Extended Properties=&quot;&quot;" command="SELECT * FROM [访客]"/>
  </connection>
  <connection id="5" xr16:uid="{758A988B-040C-AE46-8E2B-AA2C3094AEF7}" keepAlive="1" name="查询 - 工位" description="与工作簿中“工位”查询的连接。" type="5" refreshedVersion="0" background="1" saveData="1">
    <dbPr connection="Provider=Microsoft.Mashup.OleDb.1;Data Source=$Workbook$;Location=工位;Extended Properties=&quot;&quot;" command="SELECT * FROM [工位]"/>
  </connection>
  <connection id="6" xr16:uid="{8E1F0E51-9219-554C-B827-EC1B7B9148C9}" keepAlive="1" name="查询 - 会议" description="与工作簿中“会议”查询的连接。" type="5" refreshedVersion="0" background="1" saveData="1">
    <dbPr connection="Provider=Microsoft.Mashup.OleDb.1;Data Source=$Workbook$;Location=会议;Extended Properties=&quot;&quot;" command="SELECT * FROM [会议]"/>
  </connection>
  <connection id="7" xr16:uid="{FAD470FB-2A1B-0548-BA54-45B4C58BD631}" keepAlive="1" name="查询 - 门禁" description="与工作簿中“门禁”查询的连接。" type="5" refreshedVersion="0" background="1" saveData="1">
    <dbPr connection="Provider=Microsoft.Mashup.OleDb.1;Data Source=$Workbook$;Location=门禁;Extended Properties=&quot;&quot;" command="SELECT * FROM [门禁]"/>
  </connection>
  <connection id="8" xr16:uid="{C1FE8126-E046-A447-ADA1-7C12FB4CC67A}" keepAlive="1" name="查询 - 能耗照明环境" description="与工作簿中“能耗照明环境”查询的连接。" type="5" refreshedVersion="0" background="1" saveData="1">
    <dbPr connection="Provider=Microsoft.Mashup.OleDb.1;Data Source=$Workbook$;Location=能耗照明环境;Extended Properties=&quot;&quot;" command="SELECT * FROM [能耗照明环境]"/>
  </connection>
  <connection id="9" xr16:uid="{E4E474EE-B56B-6248-A810-4E70A66C6CDF}" keepAlive="1" name="查询 - 信发" description="与工作簿中“信发”查询的连接。" type="5" refreshedVersion="0" background="1" saveData="1">
    <dbPr connection="Provider=Microsoft.Mashup.OleDb.1;Data Source=$Workbook$;Location=信发;Extended Properties=&quot;&quot;" command="SELECT * FROM [信发]"/>
  </connection>
  <connection id="10" xr16:uid="{D3ED054E-0F48-874F-B7B8-8640908D1A9E}" keepAlive="1" name="查询 - 智能柜" description="与工作簿中“智能柜”查询的连接。" type="5" refreshedVersion="0" background="1" saveData="1">
    <dbPr connection="Provider=Microsoft.Mashup.OleDb.1;Data Source=$Workbook$;Location=智能柜;Extended Properties=&quot;&quot;" command="SELECT * FROM [智能柜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</futureMetadata>
  <valueMetadata count="22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</valueMetadata>
</metadata>
</file>

<file path=xl/sharedStrings.xml><?xml version="1.0" encoding="utf-8"?>
<sst xmlns="http://schemas.openxmlformats.org/spreadsheetml/2006/main" count="104" uniqueCount="97">
  <si>
    <t>硬件</t>
    <phoneticPr fontId="13" type="noConversion"/>
  </si>
  <si>
    <t>序号</t>
  </si>
  <si>
    <t>名称</t>
  </si>
  <si>
    <t>规格型号</t>
  </si>
  <si>
    <t>型号</t>
  </si>
  <si>
    <t>功能描述</t>
  </si>
  <si>
    <t>单价</t>
  </si>
  <si>
    <t>数量</t>
  </si>
  <si>
    <t>合计</t>
  </si>
  <si>
    <t>折扣率</t>
  </si>
  <si>
    <t>成交价</t>
  </si>
  <si>
    <t>备注</t>
  </si>
  <si>
    <t>威思客定制</t>
    <phoneticPr fontId="13" type="noConversion"/>
  </si>
  <si>
    <t>M101A07A</t>
    <phoneticPr fontId="13" type="noConversion"/>
  </si>
  <si>
    <t>10寸会议展板</t>
    <phoneticPr fontId="13" type="noConversion"/>
  </si>
  <si>
    <t>金属灰全铝机身，10.1" 电容触摸屏，1280×800/1920*1200，可选200宽动态摄像头，Android 11，3566/2G/16G emmc，Wi-Fi+蓝牙，RJ-45*1、USB2.0*1、RS-485*1、WGD*1，七色RGB状态指示灯，可选刷卡器，242mm*160.6mm*23.6mm，1.2kg，壁挂式（86盒）安装和桌面式安装，DC12V2A或POE供电</t>
    <phoneticPr fontId="13" type="noConversion"/>
  </si>
  <si>
    <t>M101A07A-ZJ</t>
    <phoneticPr fontId="13" type="noConversion"/>
  </si>
  <si>
    <t>10寸会议展板支架</t>
    <phoneticPr fontId="13" type="noConversion"/>
  </si>
  <si>
    <t>全铝定制桌面支架</t>
    <phoneticPr fontId="13" type="noConversion"/>
  </si>
  <si>
    <t>M133A06C</t>
    <phoneticPr fontId="13" type="noConversion"/>
  </si>
  <si>
    <t>13.3寸会议展板</t>
    <phoneticPr fontId="13" type="noConversion"/>
  </si>
  <si>
    <t>铝合金中框+SECC钣金，13.3" 电容触摸屏，1920*1200，可选200宽动态摄像头，Android 11，3566/2G/16G emmc，Wi-Fi+蓝牙，RJ-45*1、USB2.0*1、RS-485*1、WGD*1，七色RGB状态指示灯，可选刷卡器，334.6mm*205.1mm*24.1mm，1.35kg，壁挂式（86盒）安装和桌面式安装，DC12V2A或POE供电</t>
    <phoneticPr fontId="13" type="noConversion"/>
  </si>
  <si>
    <t>M156A02A</t>
    <phoneticPr fontId="13" type="noConversion"/>
  </si>
  <si>
    <t>15.6寸会议展板</t>
    <phoneticPr fontId="13" type="noConversion"/>
  </si>
  <si>
    <t>铝合金中框，13.3" 电容触摸屏，1920*1200，可选200宽动态摄像头，Android 11，3566/2G/16G emmc，Wi-Fi+蓝牙，RJ-45*1、USB2.0*1、RS-485*1、WGD*1，七色RGB状态指示灯，可选刷卡器，375.46*224.89*23.6mm，1.8kg，壁挂式（86盒）安装和桌面式安装，DC12V2A或POE供电</t>
    <phoneticPr fontId="13" type="noConversion"/>
  </si>
  <si>
    <t>飞利浦会议屏</t>
    <phoneticPr fontId="13" type="noConversion"/>
  </si>
  <si>
    <t>10BDL4551T/93</t>
    <phoneticPr fontId="13" type="noConversion"/>
  </si>
  <si>
    <t>10.1" P电容触摸屏，1280 × 800，200w cam&amp;speaker，Android 8.1，3288/2G/8G emmc，261x167.2x29mm，0.74kg，功耗10.96 W，VESA75 x 75支架，DC12V1.5A或POE24W供电，支持横竖壁挂桌面安装</t>
    <phoneticPr fontId="13" type="noConversion"/>
  </si>
  <si>
    <t>黑色边灯屏</t>
    <phoneticPr fontId="13" type="noConversion"/>
  </si>
  <si>
    <t>IEC–10</t>
    <phoneticPr fontId="13" type="noConversion"/>
  </si>
  <si>
    <t>10.1寸会议展板；RK3568/4G/32G，DC12V/POE供电，两侧红绿蓝LED指示灯；安卓11，1280*800；金属外壳，含墙装支架，247.3x170.5x27.8mm</t>
    <phoneticPr fontId="13" type="noConversion"/>
  </si>
  <si>
    <t>亿联会议展板及占用感应器</t>
    <phoneticPr fontId="13" type="noConversion"/>
  </si>
  <si>
    <t>RoomPanel Plus/E2</t>
    <phoneticPr fontId="13" type="noConversion"/>
  </si>
  <si>
    <t>10.1″ LCD 屏幕 (16:10)，分辨率 : 1280x800，对比度 : 1000:1，以太网，WiFi，蓝牙 : 5.2，200w像素摄像头，RFID/NFC: 13.56MHz，2*麦克风2*扬声器，247.6×166.4×26.5mm，PoE 供电 (IEEE 802.3af)</t>
    <phoneticPr fontId="13" type="noConversion"/>
  </si>
  <si>
    <t>RoomPanel/E2</t>
    <phoneticPr fontId="13" type="noConversion"/>
  </si>
  <si>
    <t>8寸会议展板</t>
    <phoneticPr fontId="13" type="noConversion"/>
  </si>
  <si>
    <t>8″ LCD 屏幕 (16:10)，分辨率 : 1280x800，对比度 : 1000:1，以太网，WiFi，蓝牙 : 5.0，RFID/NFC: 13.56MHz，2*麦克风2*扬声器，屏幕规格 (mm): 209 x 146 (8.23″ x 4.06″ ，PoE 供电 (IEEE 802.3af)</t>
    <phoneticPr fontId="13" type="noConversion"/>
  </si>
  <si>
    <t>RoomSensorPro</t>
    <phoneticPr fontId="13" type="noConversion"/>
  </si>
  <si>
    <t>AI会议室传感器</t>
    <phoneticPr fontId="13" type="noConversion"/>
  </si>
  <si>
    <t>可检测人数、温湿度、光照度，安装高度3米可检测4m半径圆形区域，PoE/DC5V1.2A供电，蓝牙5.2/以太网通讯，吊顶安装，98×98×30.5mm，187.5g</t>
    <phoneticPr fontId="13" type="noConversion"/>
  </si>
  <si>
    <t>RoomSensor</t>
    <phoneticPr fontId="13" type="noConversion"/>
  </si>
  <si>
    <t>无线占用感应器</t>
    <phoneticPr fontId="13" type="noConversion"/>
  </si>
  <si>
    <t>被动红外检测空间占用、温湿度、环境光，检测角度120°可调节±20，3米高覆盖半径6m大动作检测，半径3m微小动作检测，蓝牙BLE 5.2通讯，最多4个传感器mesh级联，1*CR123A（3V）锂电池供电，寿命5年</t>
    <phoneticPr fontId="13" type="noConversion"/>
  </si>
  <si>
    <t>威思客会议展板硬件终端
（金属外壳）</t>
    <phoneticPr fontId="13" type="noConversion"/>
  </si>
  <si>
    <t>SMBO243B/H</t>
    <phoneticPr fontId="13" type="noConversion"/>
  </si>
  <si>
    <t>窄边框会议展板</t>
  </si>
  <si>
    <t>10.1寸窄边框展板；POE供电；LED指示灯；安卓内核；1920*1200，249*168*18mm，含墙装支架，选装刷卡器，选装接近传感器</t>
    <phoneticPr fontId="13" type="noConversion"/>
  </si>
  <si>
    <t>SMBO262B/H</t>
    <phoneticPr fontId="13" type="noConversion"/>
  </si>
  <si>
    <t>10.1寸窄边框展板；POE供电；LED指示灯；安卓内核；1920*1200；金属外壳，242*162*17mm，含墙装支架，选装刷卡器</t>
    <phoneticPr fontId="13" type="noConversion"/>
  </si>
  <si>
    <t>红外雷达占用感应器</t>
    <phoneticPr fontId="13" type="noConversion"/>
  </si>
  <si>
    <t>BS-PR-02E</t>
    <phoneticPr fontId="13" type="noConversion"/>
  </si>
  <si>
    <t>雷达占用感应器</t>
    <phoneticPr fontId="13" type="noConversion"/>
  </si>
  <si>
    <t>标准MQTT协议通讯，PIR+24G毫米波雷达，准确率99%，检测角度150°，检测距离:运动9m，微动5m，PIR检测角度110°，距离7m，标准POE供电（POE 802.3 af/at），多种数据上报触发方式，吸顶嵌入式安装，外观尺寸90x40 mm</t>
    <phoneticPr fontId="13" type="noConversion"/>
  </si>
  <si>
    <t>红外热成像占用感应器</t>
    <phoneticPr fontId="13" type="noConversion"/>
  </si>
  <si>
    <t>HM-TD1017-1/QW-HS111</t>
    <phoneticPr fontId="13" type="noConversion"/>
  </si>
  <si>
    <t>空间占用传感器</t>
    <phoneticPr fontId="13" type="noConversion"/>
  </si>
  <si>
    <t>氧化钒非制冷型探测器，分辨率160×120，输出人数异常报警，DC5~16V供电，Wi-Fi或选装POE转Type-c适配器，直径70*25mm，重量100g，吊顶或壁挂安装</t>
    <phoneticPr fontId="13" type="noConversion"/>
  </si>
  <si>
    <t>P2C5V-POE</t>
    <phoneticPr fontId="13" type="noConversion"/>
  </si>
  <si>
    <t>PoE转USB-C网口</t>
    <phoneticPr fontId="13" type="noConversion"/>
  </si>
  <si>
    <t>POE转USB2.0网卡+PD2.0，支持IEEE802.3af，输出5V2.4A</t>
    <phoneticPr fontId="13" type="noConversion"/>
  </si>
  <si>
    <t>PoE供电通讯</t>
    <phoneticPr fontId="13" type="noConversion"/>
  </si>
  <si>
    <t>LoRa占用感应器
LoRa网关
套装</t>
    <phoneticPr fontId="13" type="noConversion"/>
  </si>
  <si>
    <t>VS121</t>
    <phoneticPr fontId="13" type="noConversion"/>
  </si>
  <si>
    <t>水平视场角190°， 垂直视场角112°，检测范围：半径5m的圆  (78㎡，当安装高度为3m)，检测准确率	&gt;95%，标准LoRaWAN®协议，Type-C供电，吸顶安装，尺寸85 × 85 × 20mm</t>
    <phoneticPr fontId="13" type="noConversion"/>
  </si>
  <si>
    <t>VS321</t>
    <phoneticPr fontId="13" type="noConversion"/>
  </si>
  <si>
    <t>无线空间人数传感器</t>
    <phoneticPr fontId="13" type="noConversion"/>
  </si>
  <si>
    <t>标准LoRaWAN通讯，PIR+AI视觉，准确率95%，检测角度129°，检测距离2.4～4m，PIR检测角度115°半径4m，4×2700毫安时ER14505 Li-SOCL2电池，5分钟上报每天工作8小时，25℃室温条件下可用7.5年，外观尺寸100×100*26mm，吊顶安装，3M胶或螺丝固定，需搭配LoRaWAN基站使用</t>
    <phoneticPr fontId="13" type="noConversion"/>
  </si>
  <si>
    <t>VS370</t>
    <phoneticPr fontId="13" type="noConversion"/>
  </si>
  <si>
    <t>雷达人体存在传感器</t>
    <phoneticPr fontId="13" type="noConversion"/>
  </si>
  <si>
    <t>标准LoRaWAN通讯，PIR+24G毫米波雷达，准确率99%，检测角度150°，检测距离：运动7.5m，微动4.8m，PIR检测角度110°，距离7m，2×2700 毫安时 ER14505 Li-SOCL2电池，每天上报24个状态改变包+1个周期包，25℃室温条件下可用5年，外观尺寸70 × 48.5 mm，安装方式：壁挂侧装，3M胶或螺丝固定</t>
    <phoneticPr fontId="13" type="noConversion"/>
  </si>
  <si>
    <t>UG65</t>
    <phoneticPr fontId="13" type="noConversion"/>
  </si>
  <si>
    <t>LoRa室内型基站网关</t>
    <phoneticPr fontId="13" type="noConversion"/>
  </si>
  <si>
    <t>8通道全双工，支持500个以上节点，室内覆盖半径200米，2.4G Wi-Fi，9~24VDC或802.3 af 标准PoE供电，选装4G网络，110*180*65.16mm</t>
    <phoneticPr fontId="13" type="noConversion"/>
  </si>
  <si>
    <t>会议展板硬件终端
（塑料外壳）</t>
    <phoneticPr fontId="13" type="noConversion"/>
  </si>
  <si>
    <t>WA1058T</t>
    <phoneticPr fontId="13" type="noConversion"/>
  </si>
  <si>
    <t>会议展板</t>
  </si>
  <si>
    <t>10.1寸会议展板；RK3568，2+16，POE供电；两侧红绿蓝LED指示灯；安卓内核；1280*800；塑料外壳，含墙装支架，RK3566</t>
    <phoneticPr fontId="13" type="noConversion"/>
  </si>
  <si>
    <t>WA1059T</t>
    <phoneticPr fontId="13" type="noConversion"/>
  </si>
  <si>
    <t>10.1寸会议展板；RK3576S，4+32，POE供电；四周红绿蓝LED指示灯；安卓内核；1280*800；塑料外壳，含墙装支架</t>
    <phoneticPr fontId="13" type="noConversion"/>
  </si>
  <si>
    <t>AI空间人数传感器</t>
    <phoneticPr fontId="13" type="noConversion"/>
  </si>
  <si>
    <t>VS121-P</t>
    <phoneticPr fontId="13" type="noConversion"/>
  </si>
  <si>
    <t>水平视场角190°， 垂直视场角112°，检测范围：半径5m的圆  (78㎡，当安装高度3m)，检测准确率	&gt;95%，DC5V2A/POE供电，吸顶安装，尺寸85 × 85 × 30mm</t>
    <phoneticPr fontId="13" type="noConversion"/>
  </si>
  <si>
    <t>AI双目客流统计传感器</t>
    <phoneticPr fontId="13" type="noConversion"/>
  </si>
  <si>
    <t>VS125-P</t>
    <phoneticPr fontId="13" type="noConversion"/>
  </si>
  <si>
    <t>人数统计传感器</t>
    <phoneticPr fontId="13" type="noConversion"/>
  </si>
  <si>
    <t>2 x 4MP图像传感器 (2688 x 1520)，准确率99.8%，水平101°垂直70°，安装高度2.2~6m，DC12V1A/PoE供电，吸顶安装，尺寸185mm x 85mm x 34mm</t>
    <phoneticPr fontId="13" type="noConversion"/>
  </si>
  <si>
    <t>人员感知雷达</t>
    <phoneticPr fontId="13" type="noConversion"/>
  </si>
  <si>
    <t>WTR-815</t>
    <phoneticPr fontId="13" type="noConversion"/>
  </si>
  <si>
    <t>感应器</t>
    <phoneticPr fontId="13" type="noConversion"/>
  </si>
  <si>
    <t>可检测静止人体，顶装高度2m ~ 4.5m可覆盖12m * 7m，壁挂高度2m ~ 4m可覆盖12m * 10m，DC12V1A或PoE供电，2.4GHz WIFI或网口通讯，功耗≤ 3.5W，外观尺寸90.0mm*90.0mm*37.3mm，180g，</t>
    <phoneticPr fontId="13" type="noConversion"/>
  </si>
  <si>
    <t>声光播报器</t>
  </si>
  <si>
    <t>R603</t>
    <phoneticPr fontId="13" type="noConversion"/>
  </si>
  <si>
    <t>声光播报器</t>
    <phoneticPr fontId="13" type="noConversion"/>
  </si>
  <si>
    <t>12V DC 电源供电，三节可充电 AAA 1.2v 镍氢电池备用，LoRaWAN通讯，RGB LED 和大功率喇叭，可预设10种提示音，音量&gt;=80dB</t>
    <phoneticPr fontId="13" type="noConversion"/>
  </si>
  <si>
    <t>设备安装调试费用</t>
  </si>
  <si>
    <t>硬件设备安装费用：开孔、安装吊杆、连线接线、设备安装等；设备调试费用：场景定制、功能调试、业务开通等；安装调试费用低于2000元的按2000元收取，辅材费用另计</t>
    <phoneticPr fontId="13" type="noConversion"/>
  </si>
  <si>
    <t>注：硬件默认自验收日起维保1年，硬件1年内享受免费寄修服务。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</si>
</sst>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\¥#,##0.00;&quot;¥-&quot;#,##0.00"/>
    <numFmt numFmtId="177" formatCode="000000"/>
    <numFmt numFmtId="178" formatCode="#,##0_ "/>
    <numFmt numFmtId="179" formatCode="#,##0&quot; &quot;;\(#,##0\)"/>
    <numFmt numFmtId="180" formatCode="&quot;￥&quot;#,##0;&quot;￥&quot;\-#,##0"/>
    <numFmt numFmtId="182" formatCode="_ [$€-2]* #,##0.000_ ;_ [$€-2]* \-#,##0.000_ ;_ [$€-2]* &quot;-&quot;??_ "/>
  </numFmts>
  <fonts count="15">
    <font>
      <sz val="12"/>
      <name val="宋体"/>
      <charset val="134"/>
    </font>
    <font>
      <b/>
      <sz val="10"/>
      <name val="微软雅黑"/>
      <family val="2"/>
      <charset val="134"/>
    </font>
    <font>
      <sz val="10"/>
      <name val="微软雅黑"/>
      <family val="2"/>
      <charset val="134"/>
    </font>
    <font>
      <b/>
      <sz val="11"/>
      <name val="微软雅黑"/>
      <family val="2"/>
      <charset val="134"/>
    </font>
    <font>
      <b/>
      <sz val="11"/>
      <color indexed="8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sz val="12"/>
      <color indexed="8"/>
      <name val="宋体"/>
      <family val="3"/>
      <charset val="134"/>
    </font>
    <font>
      <sz val="12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name val="Times New Roman"/>
      <family val="1"/>
    </font>
    <font>
      <sz val="10"/>
      <name val="Arial"/>
      <family val="2"/>
    </font>
    <font>
      <sz val="10"/>
      <name val="Geneva"/>
      <family val="1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indexed="64"/>
      </right>
      <top/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2">
    <xf numFmtId="0" fontId="0" fillId="0" borderId="0"/>
    <xf numFmtId="0" fontId="12" fillId="0" borderId="0"/>
    <xf numFmtId="0" fontId="8" fillId="0" borderId="0">
      <alignment vertical="center"/>
    </xf>
    <xf numFmtId="0" fontId="7" fillId="0" borderId="0"/>
    <xf numFmtId="0" fontId="9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" fillId="0" borderId="0"/>
    <xf numFmtId="0" fontId="9" fillId="0" borderId="0"/>
    <xf numFmtId="0" fontId="12" fillId="0" borderId="0"/>
    <xf numFmtId="0" fontId="12" fillId="0" borderId="0"/>
    <xf numFmtId="0" fontId="12" fillId="0" borderId="0"/>
    <xf numFmtId="0" fontId="9" fillId="0" borderId="0"/>
    <xf numFmtId="0" fontId="12" fillId="0" borderId="0"/>
    <xf numFmtId="0" fontId="11" fillId="0" borderId="0"/>
    <xf numFmtId="0" fontId="9" fillId="0" borderId="0"/>
    <xf numFmtId="0" fontId="9" fillId="0" borderId="0"/>
    <xf numFmtId="0" fontId="10" fillId="0" borderId="0"/>
    <xf numFmtId="0" fontId="12" fillId="0" borderId="0"/>
    <xf numFmtId="182" fontId="14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6" fillId="0" borderId="0" xfId="0" applyFont="1"/>
    <xf numFmtId="0" fontId="1" fillId="3" borderId="1" xfId="15" applyFont="1" applyFill="1" applyBorder="1" applyAlignment="1">
      <alignment horizontal="center" vertical="center" wrapText="1"/>
    </xf>
    <xf numFmtId="0" fontId="1" fillId="3" borderId="5" xfId="15" applyFont="1" applyFill="1" applyBorder="1" applyAlignment="1">
      <alignment horizontal="center" vertical="center" wrapText="1"/>
    </xf>
    <xf numFmtId="38" fontId="1" fillId="3" borderId="1" xfId="15" applyNumberFormat="1" applyFont="1" applyFill="1" applyBorder="1" applyAlignment="1">
      <alignment horizontal="center" vertical="center" wrapText="1"/>
    </xf>
    <xf numFmtId="0" fontId="1" fillId="3" borderId="6" xfId="15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wrapText="1"/>
    </xf>
    <xf numFmtId="180" fontId="1" fillId="3" borderId="8" xfId="0" applyNumberFormat="1" applyFont="1" applyFill="1" applyBorder="1" applyAlignment="1">
      <alignment horizontal="center" wrapText="1"/>
    </xf>
    <xf numFmtId="0" fontId="0" fillId="0" borderId="11" xfId="0" applyBorder="1"/>
    <xf numFmtId="0" fontId="3" fillId="0" borderId="12" xfId="15" applyFont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wrapText="1"/>
    </xf>
    <xf numFmtId="49" fontId="4" fillId="0" borderId="15" xfId="0" applyNumberFormat="1" applyFont="1" applyBorder="1" applyAlignment="1">
      <alignment horizontal="center" vertical="center" wrapText="1"/>
    </xf>
    <xf numFmtId="176" fontId="6" fillId="3" borderId="16" xfId="0" applyNumberFormat="1" applyFont="1" applyFill="1" applyBorder="1" applyAlignment="1">
      <alignment wrapText="1"/>
    </xf>
    <xf numFmtId="0" fontId="5" fillId="3" borderId="19" xfId="0" applyFont="1" applyFill="1" applyBorder="1" applyAlignment="1">
      <alignment horizontal="center" wrapText="1"/>
    </xf>
    <xf numFmtId="0" fontId="1" fillId="2" borderId="2" xfId="9" applyFont="1" applyFill="1" applyBorder="1" applyAlignment="1">
      <alignment horizontal="center" wrapText="1"/>
    </xf>
    <xf numFmtId="0" fontId="1" fillId="2" borderId="3" xfId="9" applyFont="1" applyFill="1" applyBorder="1" applyAlignment="1">
      <alignment horizontal="center" wrapText="1"/>
    </xf>
    <xf numFmtId="0" fontId="1" fillId="2" borderId="4" xfId="9" applyFont="1" applyFill="1" applyBorder="1" applyAlignment="1">
      <alignment horizontal="center" wrapText="1"/>
    </xf>
    <xf numFmtId="0" fontId="2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49" fontId="4" fillId="0" borderId="9" xfId="0" applyNumberFormat="1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177" fontId="3" fillId="0" borderId="14" xfId="15" applyNumberFormat="1" applyFont="1" applyBorder="1" applyAlignment="1">
      <alignment horizontal="center" vertical="center" wrapText="1"/>
    </xf>
    <xf numFmtId="177" fontId="3" fillId="0" borderId="15" xfId="15" applyNumberFormat="1" applyFont="1" applyBorder="1" applyAlignment="1">
      <alignment horizontal="center" vertical="center" wrapText="1"/>
    </xf>
    <xf numFmtId="49" fontId="4" fillId="0" borderId="14" xfId="0" applyNumberFormat="1" applyFont="1" applyBorder="1" applyAlignment="1">
      <alignment horizontal="center" vertical="center" wrapText="1"/>
    </xf>
    <xf numFmtId="49" fontId="4" fillId="0" borderId="15" xfId="0" applyNumberFormat="1" applyFont="1" applyBorder="1" applyAlignment="1">
      <alignment horizontal="center" vertical="center" wrapText="1"/>
    </xf>
    <xf numFmtId="49" fontId="4" fillId="0" borderId="20" xfId="0" applyNumberFormat="1" applyFont="1" applyBorder="1" applyAlignment="1">
      <alignment horizontal="center" vertical="center" wrapText="1"/>
    </xf>
    <xf numFmtId="178" fontId="4" fillId="0" borderId="21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9" fontId="4" fillId="0" borderId="21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49" fontId="4" fillId="0" borderId="18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49" fontId="4" fillId="0" borderId="17" xfId="0" applyNumberFormat="1" applyFont="1" applyBorder="1" applyAlignment="1">
      <alignment horizontal="center" vertical="center" wrapText="1"/>
    </xf>
    <xf numFmtId="49" fontId="4" fillId="0" borderId="23" xfId="0" applyNumberFormat="1" applyFont="1" applyBorder="1" applyAlignment="1">
      <alignment horizontal="center" vertical="center" wrapText="1"/>
    </xf>
    <xf numFmtId="178" fontId="4" fillId="0" borderId="24" xfId="0" applyNumberFormat="1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9" fontId="4" fillId="0" borderId="24" xfId="0" applyNumberFormat="1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49" fontId="4" fillId="0" borderId="26" xfId="0" applyNumberFormat="1" applyFont="1" applyBorder="1" applyAlignment="1">
      <alignment horizontal="center" vertical="center" wrapText="1"/>
    </xf>
    <xf numFmtId="179" fontId="4" fillId="0" borderId="26" xfId="0" applyNumberFormat="1" applyFont="1" applyBorder="1" applyAlignment="1">
      <alignment horizontal="center" vertical="center" wrapText="1"/>
    </xf>
    <xf numFmtId="177" fontId="3" fillId="0" borderId="17" xfId="15" applyNumberFormat="1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178" fontId="3" fillId="0" borderId="20" xfId="15" applyNumberFormat="1" applyFont="1" applyBorder="1" applyAlignment="1">
      <alignment horizontal="center" vertical="center" wrapText="1"/>
    </xf>
    <xf numFmtId="179" fontId="4" fillId="0" borderId="21" xfId="0" applyNumberFormat="1" applyFont="1" applyBorder="1" applyAlignment="1">
      <alignment horizontal="center" vertical="center" wrapText="1"/>
    </xf>
    <xf numFmtId="9" fontId="3" fillId="0" borderId="20" xfId="8" applyNumberFormat="1" applyFont="1" applyBorder="1" applyAlignment="1">
      <alignment horizontal="center" vertical="center" wrapText="1"/>
    </xf>
    <xf numFmtId="0" fontId="3" fillId="0" borderId="20" xfId="15" applyFont="1" applyBorder="1" applyAlignment="1">
      <alignment horizontal="center" vertical="center" wrapText="1"/>
    </xf>
  </cellXfs>
  <cellStyles count="22">
    <cellStyle name="_060811-SEW周界报警预算表Ver03" xfId="10" xr:uid="{00000000-0005-0000-0000-00003B000000}"/>
    <cellStyle name="_A方案报价" xfId="4" xr:uid="{00000000-0005-0000-0000-00002B000000}"/>
    <cellStyle name="_B方案报价" xfId="16" xr:uid="{00000000-0005-0000-0000-000042000000}"/>
    <cellStyle name="_监控系统" xfId="18" xr:uid="{00000000-0005-0000-0000-000044000000}"/>
    <cellStyle name="0,0_x000a__x000a_NA_x000a__x000a_" xfId="15" xr:uid="{00000000-0005-0000-0000-000041000000}"/>
    <cellStyle name="0,0_x000a__x000a_NA_x000a__x000a_ 2" xfId="5" xr:uid="{00000000-0005-0000-0000-00002D000000}"/>
    <cellStyle name="0,0_x000a__x000a_NA_x000a__x000a_ 3" xfId="7" xr:uid="{00000000-0005-0000-0000-000032000000}"/>
    <cellStyle name="0,0_x000a__x000a_NA_x000a__x000a_ 4" xfId="8" xr:uid="{00000000-0005-0000-0000-000036000000}"/>
    <cellStyle name="0,0_x000a__x000a_NA_x000a__x000a__办公管理系统" xfId="1" xr:uid="{00000000-0005-0000-0000-000014000000}"/>
    <cellStyle name="Normal 2" xfId="20" xr:uid="{00000000-0005-0000-0000-000046000000}"/>
    <cellStyle name="Normal 3 2" xfId="3" xr:uid="{00000000-0005-0000-0000-000025000000}"/>
    <cellStyle name="標準_~0009720" xfId="17" xr:uid="{00000000-0005-0000-0000-000043000000}"/>
    <cellStyle name="常规" xfId="0" builtinId="0"/>
    <cellStyle name="常规 2" xfId="11" xr:uid="{00000000-0005-0000-0000-00003C000000}"/>
    <cellStyle name="常规 2 2" xfId="21" xr:uid="{D544046E-7CBF-474D-87C3-DF3D8C0DF6A7}"/>
    <cellStyle name="常规 26" xfId="2" xr:uid="{00000000-0005-0000-0000-00001B000000}"/>
    <cellStyle name="常规 3" xfId="19" xr:uid="{00000000-0005-0000-0000-000045000000}"/>
    <cellStyle name="常规 3 2" xfId="6" xr:uid="{00000000-0005-0000-0000-00002E000000}"/>
    <cellStyle name="常规 4" xfId="12" xr:uid="{00000000-0005-0000-0000-00003D000000}"/>
    <cellStyle name="常规 5" xfId="13" xr:uid="{00000000-0005-0000-0000-00003E000000}"/>
    <cellStyle name="常规_威发Office Manager智能办公室管理系统报价单" xfId="9" xr:uid="{00000000-0005-0000-0000-000038000000}"/>
    <cellStyle name="样式 1" xfId="14" xr:uid="{00000000-0005-0000-0000-00003F000000}"/>
  </cellStyles>
  <dxfs count="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2.xml"/><Relationship Id="rId3" Type="http://schemas.openxmlformats.org/officeDocument/2006/relationships/connections" Target="connections.xml"/><Relationship Id="rId7" Type="http://schemas.microsoft.com/office/2022/10/relationships/richValueRel" Target="richData/richValueRel.xml"/><Relationship Id="rId12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4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3.xml"/></Relationship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2">
  <rv s="0">
    <v>0</v>
    <v>5</v>
  </rv>
  <rv s="0">
    <v>1</v>
    <v>5</v>
  </rv>
  <rv s="0">
    <v>2</v>
    <v>5</v>
  </rv>
  <rv s="1">
    <v>3</v>
    <v>5</v>
    <v>N156A02A</v>
  </rv>
  <rv s="0">
    <v>4</v>
    <v>5</v>
  </rv>
  <rv s="0">
    <v>5</v>
    <v>5</v>
  </rv>
  <rv s="0">
    <v>6</v>
    <v>5</v>
  </rv>
  <rv s="0">
    <v>7</v>
    <v>5</v>
  </rv>
  <rv s="0">
    <v>8</v>
    <v>5</v>
  </rv>
  <rv s="1">
    <v>9</v>
    <v>5</v>
    <v>智慧会议室空间占用检测传感器</v>
  </rv>
  <rv s="1">
    <v>10</v>
    <v>5</v>
    <v>eb11c6452316087de928c3dc526a0650</v>
  </rv>
  <rv s="0">
    <v>11</v>
    <v>5</v>
  </rv>
  <rv s="0">
    <v>12</v>
    <v>5</v>
  </rv>
  <rv s="0">
    <v>13</v>
    <v>5</v>
  </rv>
  <rv s="0">
    <v>14</v>
    <v>5</v>
  </rv>
  <rv s="1">
    <v>15</v>
    <v>5</v>
    <v>产品正视图</v>
  </rv>
  <rv s="1">
    <v>16</v>
    <v>5</v>
    <v>产品视图</v>
  </rv>
  <rv s="0">
    <v>17</v>
    <v>5</v>
  </rv>
  <rv s="0">
    <v>18</v>
    <v>5</v>
  </rv>
  <rv s="0">
    <v>19</v>
    <v>5</v>
  </rv>
  <rv s="0">
    <v>20</v>
    <v>5</v>
  </rv>
  <rv s="0">
    <v>21</v>
    <v>5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0"/>
  <sheetViews>
    <sheetView showGridLines="0" tabSelected="1" zoomScaleNormal="100" workbookViewId="0">
      <selection activeCell="C18" sqref="C18"/>
    </sheetView>
  </sheetViews>
  <sheetFormatPr baseColWidth="10" defaultColWidth="11.1640625" defaultRowHeight="16"/>
  <cols>
    <col min="1" max="1" width="9.6640625" style="2" customWidth="1"/>
    <col min="2" max="2" width="27.1640625" style="2" customWidth="1"/>
    <col min="3" max="3" width="18.83203125" style="2" customWidth="1"/>
    <col min="4" max="4" width="20.1640625" style="2" customWidth="1"/>
    <col min="5" max="5" width="60.1640625" style="2" customWidth="1"/>
    <col min="6" max="6" width="13.33203125" style="2" customWidth="1"/>
    <col min="7" max="7" width="7.5" style="2" customWidth="1"/>
    <col min="8" max="8" width="11.33203125" style="2" customWidth="1"/>
    <col min="9" max="9" width="6.5" style="2" customWidth="1"/>
    <col min="10" max="10" width="12.1640625" style="2" customWidth="1"/>
    <col min="11" max="11" width="18.1640625" style="2" customWidth="1"/>
    <col min="12" max="16384" width="11.1640625" style="2"/>
  </cols>
  <sheetData>
    <row r="1" spans="1:14" s="1" customFormat="1" ht="18" customHeight="1" thickBot="1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8"/>
    </row>
    <row r="2" spans="1:14" s="1" customFormat="1" ht="17">
      <c r="A2" s="5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6" t="s">
        <v>6</v>
      </c>
      <c r="G2" s="4" t="s">
        <v>7</v>
      </c>
      <c r="H2" s="4" t="s">
        <v>8</v>
      </c>
      <c r="I2" s="6" t="s">
        <v>9</v>
      </c>
      <c r="J2" s="4" t="s">
        <v>10</v>
      </c>
      <c r="K2" s="7" t="s">
        <v>11</v>
      </c>
    </row>
    <row r="3" spans="1:14" ht="90">
      <c r="A3" s="11">
        <v>1</v>
      </c>
      <c r="B3" s="22" t="s">
        <v>12</v>
      </c>
      <c r="C3" s="28" t="s">
        <v>13</v>
      </c>
      <c r="D3" s="28" t="s">
        <v>14</v>
      </c>
      <c r="E3" s="28" t="s">
        <v>15</v>
      </c>
      <c r="F3" s="29">
        <v>3300</v>
      </c>
      <c r="G3" s="30">
        <v>1</v>
      </c>
      <c r="H3" s="29">
        <f t="shared" ref="H3" si="0">F3*G3</f>
        <v>3300</v>
      </c>
      <c r="I3" s="31">
        <v>0</v>
      </c>
      <c r="J3" s="29">
        <f t="shared" ref="J3" si="1">H3*(1-I3)</f>
        <v>3300</v>
      </c>
      <c r="K3" s="32" t="e" vm="1">
        <v>#VALUE!</v>
      </c>
    </row>
    <row r="4" spans="1:14" ht="18">
      <c r="A4" s="11">
        <v>2</v>
      </c>
      <c r="B4" s="23"/>
      <c r="C4" s="28" t="s">
        <v>16</v>
      </c>
      <c r="D4" s="28" t="s">
        <v>17</v>
      </c>
      <c r="E4" s="28" t="s">
        <v>18</v>
      </c>
      <c r="F4" s="29">
        <v>800</v>
      </c>
      <c r="G4" s="30">
        <v>1</v>
      </c>
      <c r="H4" s="29">
        <f t="shared" ref="H4:H5" si="2">F4*G4</f>
        <v>800</v>
      </c>
      <c r="I4" s="31">
        <v>0</v>
      </c>
      <c r="J4" s="29">
        <f t="shared" ref="J4:J5" si="3">H4*(1-I4)</f>
        <v>800</v>
      </c>
      <c r="K4" s="32" t="e" vm="2">
        <v>#VALUE!</v>
      </c>
    </row>
    <row r="5" spans="1:14" ht="90">
      <c r="A5" s="11">
        <v>3</v>
      </c>
      <c r="B5" s="23"/>
      <c r="C5" s="29" t="s">
        <v>19</v>
      </c>
      <c r="D5" s="28" t="s">
        <v>20</v>
      </c>
      <c r="E5" s="28" t="s">
        <v>21</v>
      </c>
      <c r="F5" s="29">
        <v>3675</v>
      </c>
      <c r="G5" s="30">
        <v>1</v>
      </c>
      <c r="H5" s="29">
        <f t="shared" si="2"/>
        <v>3675</v>
      </c>
      <c r="I5" s="31">
        <v>0</v>
      </c>
      <c r="J5" s="29">
        <f t="shared" si="3"/>
        <v>3675</v>
      </c>
      <c r="K5" s="32" t="e" vm="3">
        <v>#VALUE!</v>
      </c>
    </row>
    <row r="6" spans="1:14" ht="90">
      <c r="A6" s="11">
        <v>4</v>
      </c>
      <c r="B6" s="33"/>
      <c r="C6" s="28" t="s">
        <v>22</v>
      </c>
      <c r="D6" s="28" t="s">
        <v>23</v>
      </c>
      <c r="E6" s="28" t="s">
        <v>24</v>
      </c>
      <c r="F6" s="29">
        <v>3825</v>
      </c>
      <c r="G6" s="30">
        <v>1</v>
      </c>
      <c r="H6" s="29">
        <f t="shared" ref="H6:H7" si="4">F6*G6</f>
        <v>3825</v>
      </c>
      <c r="I6" s="31">
        <v>0</v>
      </c>
      <c r="J6" s="29">
        <f t="shared" ref="J6:J7" si="5">H6*(1-I6)</f>
        <v>3825</v>
      </c>
      <c r="K6" s="32" t="e" vm="4">
        <v>#VALUE!</v>
      </c>
    </row>
    <row r="7" spans="1:14" ht="72">
      <c r="A7" s="11">
        <v>5</v>
      </c>
      <c r="B7" s="28" t="s">
        <v>25</v>
      </c>
      <c r="C7" s="28" t="s">
        <v>26</v>
      </c>
      <c r="D7" s="28" t="s">
        <v>14</v>
      </c>
      <c r="E7" s="28" t="s">
        <v>27</v>
      </c>
      <c r="F7" s="29">
        <v>3000</v>
      </c>
      <c r="G7" s="30">
        <v>1</v>
      </c>
      <c r="H7" s="29">
        <f t="shared" si="4"/>
        <v>3000</v>
      </c>
      <c r="I7" s="31">
        <v>0</v>
      </c>
      <c r="J7" s="29">
        <f t="shared" si="5"/>
        <v>3000</v>
      </c>
      <c r="K7" s="32" t="e" vm="5">
        <v>#VALUE!</v>
      </c>
    </row>
    <row r="8" spans="1:14" ht="54">
      <c r="A8" s="11">
        <v>6</v>
      </c>
      <c r="B8" s="28" t="s">
        <v>28</v>
      </c>
      <c r="C8" s="28" t="s">
        <v>29</v>
      </c>
      <c r="D8" s="28" t="s">
        <v>14</v>
      </c>
      <c r="E8" s="28" t="s">
        <v>30</v>
      </c>
      <c r="F8" s="29">
        <v>2550</v>
      </c>
      <c r="G8" s="30">
        <v>1</v>
      </c>
      <c r="H8" s="29">
        <f t="shared" ref="H8:H15" si="6">F8*G8</f>
        <v>2550</v>
      </c>
      <c r="I8" s="31">
        <v>0</v>
      </c>
      <c r="J8" s="29">
        <f t="shared" ref="J8:J15" si="7">H8*(1-I8)</f>
        <v>2550</v>
      </c>
      <c r="K8" s="32" t="e" vm="6">
        <v>#VALUE!</v>
      </c>
    </row>
    <row r="9" spans="1:14" ht="54">
      <c r="A9" s="11">
        <v>7</v>
      </c>
      <c r="B9" s="26" t="s">
        <v>31</v>
      </c>
      <c r="C9" s="28" t="s">
        <v>32</v>
      </c>
      <c r="D9" s="28" t="s">
        <v>14</v>
      </c>
      <c r="E9" s="28" t="s">
        <v>33</v>
      </c>
      <c r="F9" s="29">
        <v>3210</v>
      </c>
      <c r="G9" s="30">
        <v>1</v>
      </c>
      <c r="H9" s="29">
        <f t="shared" si="6"/>
        <v>3210</v>
      </c>
      <c r="I9" s="31">
        <v>0</v>
      </c>
      <c r="J9" s="29">
        <f t="shared" si="7"/>
        <v>3210</v>
      </c>
      <c r="K9" s="32" t="e" vm="7">
        <v>#VALUE!</v>
      </c>
      <c r="L9"/>
    </row>
    <row r="10" spans="1:14" ht="54">
      <c r="A10" s="11">
        <v>8</v>
      </c>
      <c r="B10" s="26"/>
      <c r="C10" s="28" t="s">
        <v>34</v>
      </c>
      <c r="D10" s="28" t="s">
        <v>35</v>
      </c>
      <c r="E10" s="28" t="s">
        <v>36</v>
      </c>
      <c r="F10" s="29">
        <v>2917.5</v>
      </c>
      <c r="G10" s="30">
        <v>1</v>
      </c>
      <c r="H10" s="29">
        <f t="shared" ref="H10:H11" si="8">F10*G10</f>
        <v>2917.5</v>
      </c>
      <c r="I10" s="31">
        <v>0</v>
      </c>
      <c r="J10" s="29">
        <f t="shared" ref="J10:J11" si="9">H10*(1-I10)</f>
        <v>2917.5</v>
      </c>
      <c r="K10" s="32" t="e" vm="8">
        <v>#VALUE!</v>
      </c>
    </row>
    <row r="11" spans="1:14" ht="54">
      <c r="A11" s="11">
        <v>9</v>
      </c>
      <c r="B11" s="26"/>
      <c r="C11" s="28" t="s">
        <v>37</v>
      </c>
      <c r="D11" s="28" t="s">
        <v>38</v>
      </c>
      <c r="E11" s="28" t="s">
        <v>39</v>
      </c>
      <c r="F11" s="29">
        <v>1800</v>
      </c>
      <c r="G11" s="30">
        <v>1</v>
      </c>
      <c r="H11" s="29">
        <f t="shared" si="8"/>
        <v>1800</v>
      </c>
      <c r="I11" s="31">
        <v>0</v>
      </c>
      <c r="J11" s="29">
        <f t="shared" si="9"/>
        <v>1800</v>
      </c>
      <c r="K11" s="34" t="e" vm="9">
        <v>#VALUE!</v>
      </c>
      <c r="M11"/>
    </row>
    <row r="12" spans="1:14" ht="54">
      <c r="A12" s="11">
        <v>10</v>
      </c>
      <c r="B12" s="35"/>
      <c r="C12" s="36" t="s">
        <v>40</v>
      </c>
      <c r="D12" s="36" t="s">
        <v>41</v>
      </c>
      <c r="E12" s="36" t="s">
        <v>42</v>
      </c>
      <c r="F12" s="37">
        <v>760</v>
      </c>
      <c r="G12" s="38">
        <v>1</v>
      </c>
      <c r="H12" s="37">
        <f t="shared" si="6"/>
        <v>760</v>
      </c>
      <c r="I12" s="39">
        <v>0</v>
      </c>
      <c r="J12" s="37">
        <f t="shared" si="7"/>
        <v>760</v>
      </c>
      <c r="K12" s="40" t="e" vm="10">
        <v>#VALUE!</v>
      </c>
    </row>
    <row r="13" spans="1:14" ht="36">
      <c r="A13" s="11">
        <v>11</v>
      </c>
      <c r="B13" s="27" t="s">
        <v>43</v>
      </c>
      <c r="C13" s="36" t="s">
        <v>44</v>
      </c>
      <c r="D13" s="36" t="s">
        <v>45</v>
      </c>
      <c r="E13" s="36" t="s">
        <v>46</v>
      </c>
      <c r="F13" s="37">
        <v>3375</v>
      </c>
      <c r="G13" s="38">
        <v>1</v>
      </c>
      <c r="H13" s="37">
        <f t="shared" si="6"/>
        <v>3375</v>
      </c>
      <c r="I13" s="39">
        <v>0</v>
      </c>
      <c r="J13" s="37">
        <f t="shared" si="7"/>
        <v>3375</v>
      </c>
      <c r="K13" s="40" t="e" vm="11">
        <v>#VALUE!</v>
      </c>
    </row>
    <row r="14" spans="1:14" ht="36">
      <c r="A14" s="11">
        <v>12</v>
      </c>
      <c r="B14" s="35"/>
      <c r="C14" s="36" t="s">
        <v>47</v>
      </c>
      <c r="D14" s="36" t="s">
        <v>45</v>
      </c>
      <c r="E14" s="36" t="s">
        <v>48</v>
      </c>
      <c r="F14" s="37">
        <v>3375</v>
      </c>
      <c r="G14" s="38">
        <v>1</v>
      </c>
      <c r="H14" s="37">
        <f t="shared" si="6"/>
        <v>3375</v>
      </c>
      <c r="I14" s="39">
        <v>0</v>
      </c>
      <c r="J14" s="37">
        <f t="shared" si="7"/>
        <v>3375</v>
      </c>
      <c r="K14" s="40" t="e" vm="12">
        <v>#VALUE!</v>
      </c>
      <c r="N14"/>
    </row>
    <row r="15" spans="1:14" ht="72">
      <c r="A15" s="11">
        <v>13</v>
      </c>
      <c r="B15" s="13" t="s">
        <v>49</v>
      </c>
      <c r="C15" s="36" t="s">
        <v>50</v>
      </c>
      <c r="D15" s="36" t="s">
        <v>51</v>
      </c>
      <c r="E15" s="36" t="s">
        <v>52</v>
      </c>
      <c r="F15" s="37">
        <v>980.2</v>
      </c>
      <c r="G15" s="38">
        <v>1</v>
      </c>
      <c r="H15" s="37">
        <f t="shared" si="6"/>
        <v>980.2</v>
      </c>
      <c r="I15" s="39">
        <v>0</v>
      </c>
      <c r="J15" s="37">
        <f t="shared" si="7"/>
        <v>980.2</v>
      </c>
      <c r="K15" s="40" t="e" vm="13">
        <v>#VALUE!</v>
      </c>
    </row>
    <row r="16" spans="1:14" customFormat="1" ht="54">
      <c r="A16" s="11">
        <v>14</v>
      </c>
      <c r="B16" s="25" t="s">
        <v>53</v>
      </c>
      <c r="C16" s="41" t="s">
        <v>54</v>
      </c>
      <c r="D16" s="42" t="s">
        <v>55</v>
      </c>
      <c r="E16" s="42" t="s">
        <v>56</v>
      </c>
      <c r="F16" s="37">
        <v>1800</v>
      </c>
      <c r="G16" s="43">
        <v>1</v>
      </c>
      <c r="H16" s="37">
        <f t="shared" ref="H16:H21" si="10">F16*G16</f>
        <v>1800</v>
      </c>
      <c r="I16" s="39">
        <v>0</v>
      </c>
      <c r="J16" s="37">
        <f t="shared" ref="J16:J21" si="11">H16*(1-I16)</f>
        <v>1800</v>
      </c>
      <c r="K16" s="40" t="e" vm="14">
        <v>#VALUE!</v>
      </c>
    </row>
    <row r="17" spans="1:21" customFormat="1" ht="18">
      <c r="A17" s="11">
        <v>15</v>
      </c>
      <c r="B17" s="44"/>
      <c r="C17" s="41" t="s">
        <v>57</v>
      </c>
      <c r="D17" s="42" t="s">
        <v>58</v>
      </c>
      <c r="E17" s="42" t="s">
        <v>59</v>
      </c>
      <c r="F17" s="37">
        <v>150</v>
      </c>
      <c r="G17" s="43">
        <v>1</v>
      </c>
      <c r="H17" s="37">
        <f t="shared" si="10"/>
        <v>150</v>
      </c>
      <c r="I17" s="39">
        <v>0</v>
      </c>
      <c r="J17" s="37">
        <f t="shared" si="11"/>
        <v>150</v>
      </c>
      <c r="K17" s="40" t="s">
        <v>60</v>
      </c>
    </row>
    <row r="18" spans="1:21" customFormat="1" ht="54">
      <c r="A18" s="11">
        <v>16</v>
      </c>
      <c r="B18" s="24" t="s">
        <v>61</v>
      </c>
      <c r="C18" s="41" t="s">
        <v>62</v>
      </c>
      <c r="D18" s="42" t="s">
        <v>55</v>
      </c>
      <c r="E18" s="42" t="s">
        <v>63</v>
      </c>
      <c r="F18" s="29">
        <v>1248</v>
      </c>
      <c r="G18" s="43">
        <v>1</v>
      </c>
      <c r="H18" s="29">
        <f t="shared" ref="H18" si="12">F18*G18</f>
        <v>1248</v>
      </c>
      <c r="I18" s="31">
        <v>0</v>
      </c>
      <c r="J18" s="29">
        <f t="shared" ref="J18" si="13">H18*(1-I18)</f>
        <v>1248</v>
      </c>
      <c r="K18" s="32" t="e" vm="15">
        <v>#VALUE!</v>
      </c>
    </row>
    <row r="19" spans="1:21" customFormat="1" ht="90">
      <c r="A19" s="11">
        <v>17</v>
      </c>
      <c r="B19" s="24"/>
      <c r="C19" s="45" t="s">
        <v>64</v>
      </c>
      <c r="D19" s="28" t="s">
        <v>65</v>
      </c>
      <c r="E19" s="28" t="s">
        <v>66</v>
      </c>
      <c r="F19" s="29">
        <v>525</v>
      </c>
      <c r="G19" s="43">
        <v>1</v>
      </c>
      <c r="H19" s="29">
        <f>F19*G19</f>
        <v>525</v>
      </c>
      <c r="I19" s="31">
        <v>0</v>
      </c>
      <c r="J19" s="29">
        <f>H19*(1-I19)</f>
        <v>525</v>
      </c>
      <c r="K19" s="10" t="e" vm="16">
        <v>#VALUE!</v>
      </c>
    </row>
    <row r="20" spans="1:21" customFormat="1" ht="90">
      <c r="A20" s="11">
        <v>18</v>
      </c>
      <c r="B20" s="24"/>
      <c r="C20" s="41" t="s">
        <v>67</v>
      </c>
      <c r="D20" s="42" t="s">
        <v>68</v>
      </c>
      <c r="E20" s="42" t="s">
        <v>69</v>
      </c>
      <c r="F20" s="29">
        <v>810</v>
      </c>
      <c r="G20" s="43">
        <v>1</v>
      </c>
      <c r="H20" s="29">
        <f>F20*G20</f>
        <v>810</v>
      </c>
      <c r="I20" s="31">
        <v>0</v>
      </c>
      <c r="J20" s="29">
        <f>H20*(1-I20)</f>
        <v>810</v>
      </c>
      <c r="K20" s="32" t="e" vm="17">
        <v>#VALUE!</v>
      </c>
    </row>
    <row r="21" spans="1:21" customFormat="1" ht="54">
      <c r="A21" s="11">
        <v>19</v>
      </c>
      <c r="B21" s="44"/>
      <c r="C21" s="45" t="s">
        <v>70</v>
      </c>
      <c r="D21" s="28" t="s">
        <v>71</v>
      </c>
      <c r="E21" s="28" t="s">
        <v>72</v>
      </c>
      <c r="F21" s="29">
        <v>3300</v>
      </c>
      <c r="G21" s="43">
        <v>1</v>
      </c>
      <c r="H21" s="29">
        <f t="shared" si="10"/>
        <v>3300</v>
      </c>
      <c r="I21" s="31">
        <v>0</v>
      </c>
      <c r="J21" s="29">
        <f t="shared" si="11"/>
        <v>3300</v>
      </c>
      <c r="K21" s="32" t="e" vm="18">
        <v>#VALUE!</v>
      </c>
    </row>
    <row r="22" spans="1:21" ht="36">
      <c r="A22" s="11">
        <v>20</v>
      </c>
      <c r="B22" s="26" t="s">
        <v>73</v>
      </c>
      <c r="C22" s="28" t="s">
        <v>74</v>
      </c>
      <c r="D22" s="28" t="s">
        <v>75</v>
      </c>
      <c r="E22" s="28" t="s">
        <v>76</v>
      </c>
      <c r="F22" s="46">
        <v>1500</v>
      </c>
      <c r="G22" s="30">
        <v>1</v>
      </c>
      <c r="H22" s="29">
        <f t="shared" ref="H22:H28" si="14">F22*G22</f>
        <v>1500</v>
      </c>
      <c r="I22" s="31">
        <v>0</v>
      </c>
      <c r="J22" s="29">
        <f t="shared" ref="J22:J23" si="15">H22*(1-I22)</f>
        <v>1500</v>
      </c>
      <c r="K22" s="32" t="e" vm="19">
        <v>#VALUE!</v>
      </c>
    </row>
    <row r="23" spans="1:21" ht="36">
      <c r="A23" s="11">
        <v>21</v>
      </c>
      <c r="B23" s="26"/>
      <c r="C23" s="28" t="s">
        <v>77</v>
      </c>
      <c r="D23" s="28" t="s">
        <v>75</v>
      </c>
      <c r="E23" s="28" t="s">
        <v>78</v>
      </c>
      <c r="F23" s="46">
        <v>1800</v>
      </c>
      <c r="G23" s="30">
        <v>1</v>
      </c>
      <c r="H23" s="29">
        <f t="shared" si="14"/>
        <v>1800</v>
      </c>
      <c r="I23" s="31">
        <v>0</v>
      </c>
      <c r="J23" s="29">
        <f t="shared" si="15"/>
        <v>1800</v>
      </c>
      <c r="K23" s="32" t="e" vm="19">
        <v>#VALUE!</v>
      </c>
      <c r="L23"/>
      <c r="U23"/>
    </row>
    <row r="24" spans="1:21" ht="54">
      <c r="A24" s="11">
        <v>22</v>
      </c>
      <c r="B24" s="28" t="s">
        <v>79</v>
      </c>
      <c r="C24" s="45" t="s">
        <v>80</v>
      </c>
      <c r="D24" s="28" t="s">
        <v>55</v>
      </c>
      <c r="E24" s="28" t="s">
        <v>81</v>
      </c>
      <c r="F24" s="29">
        <v>1326</v>
      </c>
      <c r="G24" s="30">
        <v>1</v>
      </c>
      <c r="H24" s="29">
        <f t="shared" ref="H24" si="16">F24*G24</f>
        <v>1326</v>
      </c>
      <c r="I24" s="31">
        <v>0</v>
      </c>
      <c r="J24" s="47">
        <f t="shared" ref="J24" si="17">H24*(1-I24)</f>
        <v>1326</v>
      </c>
      <c r="K24" s="32" t="e" vm="15">
        <v>#VALUE!</v>
      </c>
    </row>
    <row r="25" spans="1:21" ht="54">
      <c r="A25" s="11">
        <v>23</v>
      </c>
      <c r="B25" s="28" t="s">
        <v>82</v>
      </c>
      <c r="C25" s="45" t="s">
        <v>83</v>
      </c>
      <c r="D25" s="28" t="s">
        <v>84</v>
      </c>
      <c r="E25" s="28" t="s">
        <v>85</v>
      </c>
      <c r="F25" s="29">
        <v>1440</v>
      </c>
      <c r="G25" s="30">
        <v>1</v>
      </c>
      <c r="H25" s="29">
        <f t="shared" ref="H25:H27" si="18">F25*G25</f>
        <v>1440</v>
      </c>
      <c r="I25" s="31">
        <v>0</v>
      </c>
      <c r="J25" s="47">
        <f t="shared" ref="J25:J27" si="19">H25*(1-I25)</f>
        <v>1440</v>
      </c>
      <c r="K25" s="34" t="e" vm="20">
        <v>#VALUE!</v>
      </c>
    </row>
    <row r="26" spans="1:21" ht="54">
      <c r="A26" s="11">
        <v>24</v>
      </c>
      <c r="B26" s="42" t="s">
        <v>86</v>
      </c>
      <c r="C26" s="41" t="s">
        <v>87</v>
      </c>
      <c r="D26" s="42" t="s">
        <v>88</v>
      </c>
      <c r="E26" s="42" t="s">
        <v>89</v>
      </c>
      <c r="F26" s="29">
        <v>980.2</v>
      </c>
      <c r="G26" s="30">
        <v>1</v>
      </c>
      <c r="H26" s="29">
        <f t="shared" si="18"/>
        <v>980.2</v>
      </c>
      <c r="I26" s="31">
        <v>0</v>
      </c>
      <c r="J26" s="47">
        <f t="shared" si="19"/>
        <v>980.2</v>
      </c>
      <c r="K26" s="32" t="e" vm="21">
        <v>#VALUE!</v>
      </c>
    </row>
    <row r="27" spans="1:21" ht="36">
      <c r="A27" s="11">
        <v>25</v>
      </c>
      <c r="B27" s="28" t="s">
        <v>90</v>
      </c>
      <c r="C27" s="45" t="s">
        <v>91</v>
      </c>
      <c r="D27" s="28" t="s">
        <v>92</v>
      </c>
      <c r="E27" s="28" t="s">
        <v>93</v>
      </c>
      <c r="F27" s="29">
        <v>637</v>
      </c>
      <c r="G27" s="30">
        <v>1</v>
      </c>
      <c r="H27" s="29">
        <f t="shared" si="18"/>
        <v>637</v>
      </c>
      <c r="I27" s="31">
        <v>0</v>
      </c>
      <c r="J27" s="47">
        <f t="shared" si="19"/>
        <v>637</v>
      </c>
      <c r="K27" s="32" t="e" vm="22">
        <v>#VALUE!</v>
      </c>
    </row>
    <row r="28" spans="1:21" customFormat="1" ht="54">
      <c r="A28" s="11">
        <v>26</v>
      </c>
      <c r="B28" s="28"/>
      <c r="C28" s="28"/>
      <c r="D28" s="28" t="s">
        <v>94</v>
      </c>
      <c r="E28" s="28" t="s">
        <v>95</v>
      </c>
      <c r="F28" s="48">
        <v>0.1</v>
      </c>
      <c r="G28" s="49">
        <v>1</v>
      </c>
      <c r="H28" s="48">
        <f t="shared" si="14"/>
        <v>0.1</v>
      </c>
      <c r="I28" s="31">
        <v>0</v>
      </c>
      <c r="J28" s="29">
        <f>SUM(J4:J27)*H28</f>
        <v>4578.3899999999994</v>
      </c>
      <c r="K28" s="32"/>
    </row>
    <row r="29" spans="1:21" s="3" customFormat="1" ht="18" thickBot="1">
      <c r="A29" s="8"/>
      <c r="B29" s="12"/>
      <c r="C29" s="12"/>
      <c r="D29" s="12"/>
      <c r="E29" s="12"/>
      <c r="F29" s="12"/>
      <c r="G29" s="12"/>
      <c r="H29" s="12"/>
      <c r="I29" s="15"/>
      <c r="J29" s="9">
        <f>SUM(J4:J28)</f>
        <v>50362.289999999994</v>
      </c>
      <c r="K29" s="14"/>
    </row>
    <row r="30" spans="1:21" ht="17" thickBot="1">
      <c r="A30" s="19" t="s">
        <v>96</v>
      </c>
      <c r="B30" s="20"/>
      <c r="C30" s="20"/>
      <c r="D30" s="20"/>
      <c r="E30" s="20"/>
      <c r="F30" s="20"/>
      <c r="G30" s="20"/>
      <c r="H30" s="20"/>
      <c r="I30" s="20"/>
      <c r="J30" s="20"/>
      <c r="K30" s="21"/>
    </row>
  </sheetData>
  <mergeCells count="8">
    <mergeCell ref="B3:B6"/>
    <mergeCell ref="A30:K30"/>
    <mergeCell ref="B18:B21"/>
    <mergeCell ref="B16:B17"/>
    <mergeCell ref="B9:B12"/>
    <mergeCell ref="A1:K1"/>
    <mergeCell ref="B13:B14"/>
    <mergeCell ref="B22:B23"/>
  </mergeCells>
  <phoneticPr fontId="13" type="noConversion"/>
  <conditionalFormatting sqref="F3:F17">
    <cfRule type="cellIs" dxfId="6" priority="35" stopIfTrue="1" operator="lessThan">
      <formula>0</formula>
    </cfRule>
  </conditionalFormatting>
  <conditionalFormatting sqref="G16:G17">
    <cfRule type="cellIs" dxfId="5" priority="38" stopIfTrue="1" operator="lessThan">
      <formula>0</formula>
    </cfRule>
  </conditionalFormatting>
  <conditionalFormatting sqref="H3:H18 C5 F18:G18 F19:H19 F20:G21">
    <cfRule type="cellIs" dxfId="4" priority="3" stopIfTrue="1" operator="lessThan">
      <formula>0</formula>
    </cfRule>
  </conditionalFormatting>
  <conditionalFormatting sqref="J3:J29 H20:H28">
    <cfRule type="cellIs" dxfId="3" priority="1" stopIfTrue="1" operator="lessThan">
      <formula>0</formula>
    </cfRule>
  </conditionalFormatting>
  <conditionalFormatting sqref="F24:F28">
    <cfRule type="cellIs" dxfId="0" priority="2" stopIfTrue="1" operator="lessThan">
      <formula>0</formula>
    </cfRule>
  </conditionalFormatting>
  <pageMargins left="0.75" right="0.75" top="1" bottom="1" header="0.5" footer="0.5"/>
  <pageSetup paperSize="9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文件" ma:contentTypeID="0x010100F241054DD04BCB498622F29CDBF99A2D" ma:contentTypeVersion="2" ma:contentTypeDescription="建立新的文件。" ma:contentTypeScope="" ma:versionID="c1cae6c84fea4aae0e84c9611d0eb179">
  <xsd:schema xmlns:xsd="http://www.w3.org/2001/XMLSchema" xmlns:xs="http://www.w3.org/2001/XMLSchema" xmlns:p="http://schemas.microsoft.com/office/2006/metadata/properties" xmlns:ns2="6b8c8583-4c3f-49ff-9095-56d6fd80186f" targetNamespace="http://schemas.microsoft.com/office/2006/metadata/properties" ma:root="true" ma:fieldsID="4ad14bc566863e476d16a3d3978684e0" ns2:_="">
    <xsd:import namespace="6b8c8583-4c3f-49ff-9095-56d6fd80186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8c8583-4c3f-49ff-9095-56d6fd80186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內容類型"/>
        <xsd:element ref="dc:title" minOccurs="0" maxOccurs="1" ma:index="4" ma:displayName="標題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F0D83F1-0D95-44D2-8EC1-BB050170F38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4719FC0-85EF-4510-9B5E-DE1701276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8c8583-4c3f-49ff-9095-56d6fd80186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0913E7D-C562-7D4E-B4B6-EDB34E98C0DA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F45FEDD1-A35E-4DF6-BC68-18E82D2A325E}">
  <ds:schemaRefs>
    <ds:schemaRef ds:uri="http://www.w3.org/XML/1998/namespace"/>
    <ds:schemaRef ds:uri="http://schemas.microsoft.com/office/2006/documentManagement/types"/>
    <ds:schemaRef ds:uri="http://purl.org/dc/dcmitype/"/>
    <ds:schemaRef ds:uri="http://purl.org/dc/elements/1.1/"/>
    <ds:schemaRef ds:uri="http://schemas.microsoft.com/office/2006/metadata/properti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6b8c8583-4c3f-49ff-9095-56d6fd80186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硬件清单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童小军</cp:lastModifiedBy>
  <cp:revision/>
  <dcterms:created xsi:type="dcterms:W3CDTF">1997-03-07T09:32:00Z</dcterms:created>
  <dcterms:modified xsi:type="dcterms:W3CDTF">2026-05-14T03:37:20Z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2052-11.1.0.11045</vt:lpwstr>
  </property>
  <property fmtid="{D5CDD505-2E9C-101B-9397-08002B2CF9AE}" pid="3" name="ICV">
    <vt:lpwstr>5B08D0B268D1452D8BE718BC9096B49B</vt:lpwstr>
  </property>
  <property fmtid="{D5CDD505-2E9C-101B-9397-08002B2CF9AE}" pid="4" name="ContentTypeId">
    <vt:lpwstr>0x010100F241054DD04BCB498622F29CDBF99A2D</vt:lpwstr>
  </property>
  <property fmtid="{D5CDD505-2E9C-101B-9397-08002B2CF9AE}" pid="5" name="Order">
    <vt:r8>3261300</vt:r8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</Properties>
</file>