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k_Finansmod_Excel\Engelsk_bok\Manus_Routledge\Spreadsheet\"/>
    </mc:Choice>
  </mc:AlternateContent>
  <bookViews>
    <workbookView xWindow="0" yWindow="0" windowWidth="18690" windowHeight="10065" tabRatio="919"/>
  </bookViews>
  <sheets>
    <sheet name="Pr 11-1" sheetId="5" r:id="rId1"/>
    <sheet name="Pr 11-2" sheetId="22" r:id="rId2"/>
    <sheet name="Pr 11-3" sheetId="23" r:id="rId3"/>
    <sheet name="Pr 11-4" sheetId="24" r:id="rId4"/>
    <sheet name="PR 11-5" sheetId="25" r:id="rId5"/>
    <sheet name="PR 11-6" sheetId="27" r:id="rId6"/>
    <sheet name="Pr 11-7" sheetId="33" r:id="rId7"/>
    <sheet name="Pr 11-8" sheetId="29" r:id="rId8"/>
    <sheet name="Pr 11-9" sheetId="30" r:id="rId9"/>
    <sheet name="Pr 11-10" sheetId="31" r:id="rId10"/>
    <sheet name="Pr 11-11" sheetId="32" r:id="rId11"/>
  </sheets>
  <externalReferences>
    <externalReference r:id="rId12"/>
  </externalReferences>
  <definedNames>
    <definedName name="d_1">'[1]Løsn kap 5'!$E$164</definedName>
    <definedName name="d_2">'[1]Løsn kap 5'!$E$165</definedName>
    <definedName name="rente">'[1]Løsn kap 5'!$B$166</definedName>
    <definedName name="S">'[1]Løsn kap 5'!$B$164</definedName>
    <definedName name="sigma">'[1]Løsn kap 5'!$B$167</definedName>
    <definedName name="T">'[1]Løsn kap 5'!$B$168</definedName>
    <definedName name="X">'[1]Løsn kap 5'!$B$165</definedName>
  </definedNames>
  <calcPr calcId="152511"/>
</workbook>
</file>

<file path=xl/calcChain.xml><?xml version="1.0" encoding="utf-8"?>
<calcChain xmlns="http://schemas.openxmlformats.org/spreadsheetml/2006/main">
  <c r="B14" i="33" l="1"/>
  <c r="B13" i="33"/>
  <c r="A13" i="33"/>
  <c r="A14" i="33" s="1"/>
  <c r="B16" i="33" s="1"/>
  <c r="B12" i="33"/>
  <c r="A12" i="33"/>
  <c r="B11" i="33"/>
  <c r="B10" i="33"/>
  <c r="A10" i="33"/>
  <c r="B18" i="33" l="1"/>
  <c r="B17" i="33"/>
  <c r="C21" i="27"/>
  <c r="B21" i="27"/>
  <c r="B9" i="23"/>
  <c r="B16" i="31"/>
  <c r="B10" i="31"/>
  <c r="B11" i="31"/>
  <c r="B12" i="31"/>
  <c r="B13" i="31"/>
  <c r="B14" i="31"/>
  <c r="B15" i="31"/>
  <c r="B9" i="31"/>
  <c r="B8" i="31"/>
  <c r="S145" i="32"/>
  <c r="Q145" i="32" s="1"/>
  <c r="S144" i="32"/>
  <c r="Q144" i="32" s="1"/>
  <c r="S143" i="32"/>
  <c r="Q143" i="32" s="1"/>
  <c r="S142" i="32"/>
  <c r="Q142" i="32" s="1"/>
  <c r="S141" i="32"/>
  <c r="Q141" i="32" s="1"/>
  <c r="S140" i="32"/>
  <c r="Q140" i="32" s="1"/>
  <c r="S139" i="32"/>
  <c r="Q139" i="32" s="1"/>
  <c r="S138" i="32"/>
  <c r="Q138" i="32" s="1"/>
  <c r="S137" i="32"/>
  <c r="Q137" i="32" s="1"/>
  <c r="S136" i="32"/>
  <c r="Q136" i="32" s="1"/>
  <c r="S135" i="32"/>
  <c r="Q135" i="32" s="1"/>
  <c r="S134" i="32"/>
  <c r="Q134" i="32" s="1"/>
  <c r="S133" i="32"/>
  <c r="Q133" i="32" s="1"/>
  <c r="S132" i="32"/>
  <c r="Q132" i="32" s="1"/>
  <c r="S131" i="32"/>
  <c r="Q131" i="32" s="1"/>
  <c r="S130" i="32"/>
  <c r="Q130" i="32" s="1"/>
  <c r="S129" i="32"/>
  <c r="Q129" i="32" s="1"/>
  <c r="S128" i="32"/>
  <c r="Q128" i="32" s="1"/>
  <c r="S127" i="32"/>
  <c r="Q127" i="32" s="1"/>
  <c r="S126" i="32"/>
  <c r="Q126" i="32" s="1"/>
  <c r="S125" i="32"/>
  <c r="Q125" i="32" s="1"/>
  <c r="S124" i="32"/>
  <c r="Q124" i="32" s="1"/>
  <c r="S123" i="32"/>
  <c r="Q123" i="32" s="1"/>
  <c r="S122" i="32"/>
  <c r="Q122" i="32" s="1"/>
  <c r="S121" i="32"/>
  <c r="Q121" i="32" s="1"/>
  <c r="R121" i="32"/>
  <c r="T121" i="32" s="1"/>
  <c r="C12" i="32"/>
  <c r="E12" i="32" s="1"/>
  <c r="C11" i="32"/>
  <c r="E11" i="32" s="1"/>
  <c r="C10" i="32"/>
  <c r="E10" i="32" s="1"/>
  <c r="C9" i="32"/>
  <c r="E9" i="32" s="1"/>
  <c r="C8" i="32"/>
  <c r="E8" i="32" s="1"/>
  <c r="S145" i="31"/>
  <c r="Q145" i="31" s="1"/>
  <c r="S144" i="31"/>
  <c r="Q144" i="31" s="1"/>
  <c r="S143" i="31"/>
  <c r="Q143" i="31" s="1"/>
  <c r="S142" i="31"/>
  <c r="Q142" i="31" s="1"/>
  <c r="S141" i="31"/>
  <c r="Q141" i="31" s="1"/>
  <c r="S140" i="31"/>
  <c r="Q140" i="31" s="1"/>
  <c r="S139" i="31"/>
  <c r="Q139" i="31" s="1"/>
  <c r="S138" i="31"/>
  <c r="Q138" i="31" s="1"/>
  <c r="S137" i="31"/>
  <c r="Q137" i="31" s="1"/>
  <c r="S136" i="31"/>
  <c r="Q136" i="31" s="1"/>
  <c r="S135" i="31"/>
  <c r="Q135" i="31" s="1"/>
  <c r="S134" i="31"/>
  <c r="Q134" i="31" s="1"/>
  <c r="S133" i="31"/>
  <c r="Q133" i="31" s="1"/>
  <c r="S132" i="31"/>
  <c r="Q132" i="31" s="1"/>
  <c r="S131" i="31"/>
  <c r="Q131" i="31" s="1"/>
  <c r="S130" i="31"/>
  <c r="Q130" i="31" s="1"/>
  <c r="S129" i="31"/>
  <c r="Q129" i="31" s="1"/>
  <c r="S128" i="31"/>
  <c r="Q128" i="31" s="1"/>
  <c r="S127" i="31"/>
  <c r="Q127" i="31" s="1"/>
  <c r="S126" i="31"/>
  <c r="Q126" i="31" s="1"/>
  <c r="S125" i="31"/>
  <c r="Q125" i="31" s="1"/>
  <c r="S124" i="31"/>
  <c r="Q124" i="31" s="1"/>
  <c r="S123" i="31"/>
  <c r="Q123" i="31" s="1"/>
  <c r="S122" i="31"/>
  <c r="Q122" i="31" s="1"/>
  <c r="S121" i="31"/>
  <c r="Q121" i="31" s="1"/>
  <c r="R121" i="31"/>
  <c r="T121" i="31" s="1"/>
  <c r="C12" i="30"/>
  <c r="D12" i="30" s="1"/>
  <c r="C11" i="30"/>
  <c r="E11" i="30" s="1"/>
  <c r="C10" i="30"/>
  <c r="D10" i="30" s="1"/>
  <c r="C9" i="30"/>
  <c r="E9" i="30" s="1"/>
  <c r="C8" i="30"/>
  <c r="D8" i="30" s="1"/>
  <c r="C8" i="29"/>
  <c r="C9" i="29"/>
  <c r="C10" i="29"/>
  <c r="C11" i="29"/>
  <c r="C7" i="29"/>
  <c r="B13" i="29"/>
  <c r="I11" i="29"/>
  <c r="I10" i="29"/>
  <c r="F10" i="29"/>
  <c r="C9" i="27"/>
  <c r="B9" i="27"/>
  <c r="E3" i="25"/>
  <c r="E4" i="25" s="1"/>
  <c r="E3" i="24"/>
  <c r="E4" i="24" s="1"/>
  <c r="B16" i="24"/>
  <c r="B15" i="24"/>
  <c r="B14" i="24"/>
  <c r="B13" i="24"/>
  <c r="B12" i="24"/>
  <c r="B11" i="24"/>
  <c r="B10" i="24"/>
  <c r="H13" i="23"/>
  <c r="G13" i="23"/>
  <c r="F13" i="23"/>
  <c r="E13" i="23"/>
  <c r="D13" i="23"/>
  <c r="C13" i="23"/>
  <c r="B13" i="23"/>
  <c r="I14" i="22"/>
  <c r="D14" i="22"/>
  <c r="E14" i="22"/>
  <c r="F14" i="22"/>
  <c r="G14" i="22"/>
  <c r="H14" i="22"/>
  <c r="C14" i="22"/>
  <c r="B14" i="22"/>
  <c r="B10" i="22"/>
  <c r="B9" i="5"/>
  <c r="D21" i="27" l="1"/>
  <c r="B15" i="23"/>
  <c r="B17" i="31"/>
  <c r="C9" i="31" s="1"/>
  <c r="D8" i="32"/>
  <c r="D9" i="32"/>
  <c r="D10" i="32"/>
  <c r="U121" i="32"/>
  <c r="D11" i="32"/>
  <c r="D12" i="32"/>
  <c r="V121" i="32"/>
  <c r="R122" i="32" s="1"/>
  <c r="T122" i="32" s="1"/>
  <c r="U122" i="32" s="1"/>
  <c r="U121" i="31"/>
  <c r="V121" i="31"/>
  <c r="R122" i="31" s="1"/>
  <c r="T122" i="31" s="1"/>
  <c r="U122" i="31" s="1"/>
  <c r="D9" i="30"/>
  <c r="D11" i="30"/>
  <c r="B16" i="22"/>
  <c r="E8" i="30"/>
  <c r="E10" i="30"/>
  <c r="E12" i="30"/>
  <c r="B14" i="29"/>
  <c r="I13" i="29"/>
  <c r="D9" i="27"/>
  <c r="E5" i="25"/>
  <c r="B19" i="24"/>
  <c r="C13" i="24" s="1"/>
  <c r="E5" i="24"/>
  <c r="C13" i="31" l="1"/>
  <c r="C12" i="31"/>
  <c r="C14" i="31"/>
  <c r="C11" i="31"/>
  <c r="C15" i="31"/>
  <c r="C10" i="31"/>
  <c r="C16" i="31"/>
  <c r="D13" i="32"/>
  <c r="E7" i="32" s="1"/>
  <c r="E13" i="32" s="1"/>
  <c r="F9" i="32" s="1"/>
  <c r="V122" i="32"/>
  <c r="R123" i="32" s="1"/>
  <c r="T123" i="32" s="1"/>
  <c r="D13" i="30"/>
  <c r="V122" i="31"/>
  <c r="R123" i="31" s="1"/>
  <c r="T123" i="31" s="1"/>
  <c r="C15" i="24"/>
  <c r="C14" i="24"/>
  <c r="C11" i="24"/>
  <c r="C16" i="24"/>
  <c r="C12" i="24"/>
  <c r="C17" i="31" l="1"/>
  <c r="D17" i="31" s="1"/>
  <c r="F10" i="32"/>
  <c r="F11" i="32"/>
  <c r="F12" i="32"/>
  <c r="F8" i="32"/>
  <c r="V123" i="32"/>
  <c r="R124" i="32" s="1"/>
  <c r="T124" i="32" s="1"/>
  <c r="U123" i="32"/>
  <c r="E7" i="30"/>
  <c r="E13" i="30" s="1"/>
  <c r="V123" i="31"/>
  <c r="R124" i="31" s="1"/>
  <c r="T124" i="31" s="1"/>
  <c r="U123" i="31"/>
  <c r="B20" i="24"/>
  <c r="B21" i="24" s="1"/>
  <c r="F13" i="32" l="1"/>
  <c r="G13" i="32" s="1"/>
  <c r="U124" i="32"/>
  <c r="V124" i="32"/>
  <c r="R125" i="32" s="1"/>
  <c r="T125" i="32" s="1"/>
  <c r="F9" i="30"/>
  <c r="F11" i="30"/>
  <c r="F12" i="30"/>
  <c r="F10" i="30"/>
  <c r="F8" i="30"/>
  <c r="U124" i="31"/>
  <c r="V124" i="31"/>
  <c r="R125" i="31" s="1"/>
  <c r="T125" i="31" s="1"/>
  <c r="F13" i="30" l="1"/>
  <c r="G13" i="30" s="1"/>
  <c r="V125" i="32"/>
  <c r="R126" i="32" s="1"/>
  <c r="T126" i="32" s="1"/>
  <c r="U125" i="32"/>
  <c r="V125" i="31"/>
  <c r="R126" i="31" s="1"/>
  <c r="T126" i="31" s="1"/>
  <c r="U125" i="31"/>
  <c r="U126" i="32" l="1"/>
  <c r="V126" i="32"/>
  <c r="R127" i="32" s="1"/>
  <c r="T127" i="32" s="1"/>
  <c r="U126" i="31"/>
  <c r="V126" i="31"/>
  <c r="R127" i="31" s="1"/>
  <c r="T127" i="31" s="1"/>
  <c r="V127" i="32" l="1"/>
  <c r="R128" i="32" s="1"/>
  <c r="T128" i="32" s="1"/>
  <c r="U127" i="32"/>
  <c r="V127" i="31"/>
  <c r="R128" i="31" s="1"/>
  <c r="T128" i="31" s="1"/>
  <c r="U127" i="31"/>
  <c r="U128" i="32" l="1"/>
  <c r="V128" i="32"/>
  <c r="R129" i="32" s="1"/>
  <c r="T129" i="32" s="1"/>
  <c r="U128" i="31"/>
  <c r="V128" i="31"/>
  <c r="R129" i="31" s="1"/>
  <c r="T129" i="31" s="1"/>
  <c r="V129" i="32" l="1"/>
  <c r="R130" i="32" s="1"/>
  <c r="T130" i="32" s="1"/>
  <c r="U129" i="32"/>
  <c r="V129" i="31"/>
  <c r="R130" i="31" s="1"/>
  <c r="T130" i="31" s="1"/>
  <c r="U129" i="31"/>
  <c r="U130" i="32" l="1"/>
  <c r="V130" i="32"/>
  <c r="R131" i="32" s="1"/>
  <c r="T131" i="32" s="1"/>
  <c r="U130" i="31"/>
  <c r="V130" i="31"/>
  <c r="R131" i="31" s="1"/>
  <c r="T131" i="31" s="1"/>
  <c r="V131" i="32" l="1"/>
  <c r="R132" i="32" s="1"/>
  <c r="T132" i="32" s="1"/>
  <c r="U131" i="32"/>
  <c r="V131" i="31"/>
  <c r="R132" i="31" s="1"/>
  <c r="T132" i="31" s="1"/>
  <c r="U131" i="31"/>
  <c r="U132" i="32" l="1"/>
  <c r="V132" i="32"/>
  <c r="R133" i="32" s="1"/>
  <c r="T133" i="32" s="1"/>
  <c r="U132" i="31"/>
  <c r="V132" i="31"/>
  <c r="R133" i="31" s="1"/>
  <c r="T133" i="31" s="1"/>
  <c r="V133" i="32" l="1"/>
  <c r="R134" i="32" s="1"/>
  <c r="T134" i="32" s="1"/>
  <c r="U133" i="32"/>
  <c r="V133" i="31"/>
  <c r="R134" i="31" s="1"/>
  <c r="T134" i="31" s="1"/>
  <c r="U133" i="31"/>
  <c r="U134" i="32" l="1"/>
  <c r="V134" i="32"/>
  <c r="R135" i="32" s="1"/>
  <c r="T135" i="32" s="1"/>
  <c r="U134" i="31"/>
  <c r="V134" i="31"/>
  <c r="R135" i="31" s="1"/>
  <c r="T135" i="31" s="1"/>
  <c r="V135" i="32" l="1"/>
  <c r="R136" i="32" s="1"/>
  <c r="T136" i="32" s="1"/>
  <c r="U135" i="32"/>
  <c r="V135" i="31"/>
  <c r="R136" i="31" s="1"/>
  <c r="T136" i="31" s="1"/>
  <c r="U135" i="31"/>
  <c r="U136" i="32" l="1"/>
  <c r="V136" i="32"/>
  <c r="R137" i="32" s="1"/>
  <c r="T137" i="32" s="1"/>
  <c r="U136" i="31"/>
  <c r="V136" i="31"/>
  <c r="R137" i="31" s="1"/>
  <c r="T137" i="31" s="1"/>
  <c r="V137" i="32" l="1"/>
  <c r="R138" i="32" s="1"/>
  <c r="T138" i="32" s="1"/>
  <c r="U137" i="32"/>
  <c r="V137" i="31"/>
  <c r="R138" i="31" s="1"/>
  <c r="T138" i="31" s="1"/>
  <c r="U137" i="31"/>
  <c r="S140" i="30"/>
  <c r="S121" i="30"/>
  <c r="S123" i="30"/>
  <c r="S125" i="30"/>
  <c r="S129" i="30"/>
  <c r="S132" i="30"/>
  <c r="S134" i="30"/>
  <c r="S136" i="30"/>
  <c r="S139" i="30"/>
  <c r="S143" i="30"/>
  <c r="S145" i="30"/>
  <c r="S126" i="30"/>
  <c r="S128" i="30"/>
  <c r="S130" i="30"/>
  <c r="S138" i="30"/>
  <c r="S142" i="30"/>
  <c r="S122" i="30"/>
  <c r="S124" i="30"/>
  <c r="S127" i="30"/>
  <c r="S131" i="30"/>
  <c r="S133" i="30"/>
  <c r="S135" i="30"/>
  <c r="S137" i="30"/>
  <c r="S141" i="30"/>
  <c r="S144" i="30"/>
  <c r="U138" i="32" l="1"/>
  <c r="V138" i="32"/>
  <c r="R139" i="32" s="1"/>
  <c r="T139" i="32" s="1"/>
  <c r="U138" i="31"/>
  <c r="V138" i="31"/>
  <c r="R139" i="31" s="1"/>
  <c r="T139" i="31" s="1"/>
  <c r="Q135" i="30"/>
  <c r="Q131" i="30"/>
  <c r="Q144" i="30"/>
  <c r="Q137" i="30"/>
  <c r="Q133" i="30"/>
  <c r="Q127" i="30"/>
  <c r="Q122" i="30"/>
  <c r="Q142" i="30"/>
  <c r="Q130" i="30"/>
  <c r="Q126" i="30"/>
  <c r="Q145" i="30"/>
  <c r="Q139" i="30"/>
  <c r="Q134" i="30"/>
  <c r="Q129" i="30"/>
  <c r="Q123" i="30"/>
  <c r="Q140" i="30"/>
  <c r="Q141" i="30"/>
  <c r="Q124" i="30"/>
  <c r="Q138" i="30"/>
  <c r="Q128" i="30"/>
  <c r="Q143" i="30"/>
  <c r="Q136" i="30"/>
  <c r="Q132" i="30"/>
  <c r="Q125" i="30"/>
  <c r="Q121" i="30"/>
  <c r="V139" i="32" l="1"/>
  <c r="R140" i="32" s="1"/>
  <c r="T140" i="32" s="1"/>
  <c r="U139" i="32"/>
  <c r="V139" i="31"/>
  <c r="R140" i="31" s="1"/>
  <c r="T140" i="31" s="1"/>
  <c r="U139" i="31"/>
  <c r="R121" i="30"/>
  <c r="T121" i="30" s="1"/>
  <c r="U140" i="32" l="1"/>
  <c r="V140" i="32"/>
  <c r="R141" i="32" s="1"/>
  <c r="T141" i="32" s="1"/>
  <c r="U140" i="31"/>
  <c r="V140" i="31"/>
  <c r="R141" i="31" s="1"/>
  <c r="T141" i="31" s="1"/>
  <c r="U121" i="30"/>
  <c r="V121" i="30"/>
  <c r="R122" i="30" s="1"/>
  <c r="T122" i="30" s="1"/>
  <c r="V141" i="32" l="1"/>
  <c r="R142" i="32" s="1"/>
  <c r="T142" i="32" s="1"/>
  <c r="U141" i="32"/>
  <c r="V141" i="31"/>
  <c r="R142" i="31" s="1"/>
  <c r="T142" i="31" s="1"/>
  <c r="U141" i="31"/>
  <c r="U122" i="30"/>
  <c r="V122" i="30"/>
  <c r="R123" i="30" s="1"/>
  <c r="T123" i="30" s="1"/>
  <c r="U142" i="32" l="1"/>
  <c r="V142" i="32"/>
  <c r="R143" i="32" s="1"/>
  <c r="T143" i="32" s="1"/>
  <c r="U142" i="31"/>
  <c r="V142" i="31"/>
  <c r="R143" i="31" s="1"/>
  <c r="T143" i="31" s="1"/>
  <c r="U123" i="30"/>
  <c r="V123" i="30"/>
  <c r="R124" i="30" s="1"/>
  <c r="T124" i="30" s="1"/>
  <c r="V143" i="32" l="1"/>
  <c r="R144" i="32" s="1"/>
  <c r="T144" i="32" s="1"/>
  <c r="U143" i="32"/>
  <c r="V143" i="31"/>
  <c r="R144" i="31" s="1"/>
  <c r="T144" i="31" s="1"/>
  <c r="U143" i="31"/>
  <c r="U124" i="30"/>
  <c r="V124" i="30" s="1"/>
  <c r="R125" i="30" s="1"/>
  <c r="T125" i="30" s="1"/>
  <c r="U144" i="32" l="1"/>
  <c r="V144" i="32"/>
  <c r="R145" i="32" s="1"/>
  <c r="T145" i="32" s="1"/>
  <c r="U144" i="31"/>
  <c r="V144" i="31"/>
  <c r="R145" i="31" s="1"/>
  <c r="T145" i="31" s="1"/>
  <c r="U125" i="30"/>
  <c r="V125" i="30"/>
  <c r="R126" i="30" s="1"/>
  <c r="T126" i="30" s="1"/>
  <c r="V145" i="32" l="1"/>
  <c r="U145" i="32"/>
  <c r="V145" i="31"/>
  <c r="U145" i="31"/>
  <c r="U126" i="30"/>
  <c r="V126" i="30"/>
  <c r="R127" i="30" s="1"/>
  <c r="T127" i="30" s="1"/>
  <c r="U127" i="30" l="1"/>
  <c r="V127" i="30"/>
  <c r="R128" i="30" s="1"/>
  <c r="T128" i="30" s="1"/>
  <c r="U128" i="30" l="1"/>
  <c r="V128" i="30"/>
  <c r="R129" i="30" s="1"/>
  <c r="T129" i="30" s="1"/>
  <c r="U129" i="30" l="1"/>
  <c r="V129" i="30"/>
  <c r="R130" i="30" s="1"/>
  <c r="T130" i="30" s="1"/>
  <c r="U130" i="30" l="1"/>
  <c r="V130" i="30" s="1"/>
  <c r="R131" i="30" s="1"/>
  <c r="T131" i="30" s="1"/>
  <c r="U131" i="30" l="1"/>
  <c r="V131" i="30"/>
  <c r="R132" i="30" s="1"/>
  <c r="T132" i="30" s="1"/>
  <c r="U132" i="30" l="1"/>
  <c r="V132" i="30"/>
  <c r="R133" i="30" s="1"/>
  <c r="T133" i="30" s="1"/>
  <c r="U133" i="30" l="1"/>
  <c r="V133" i="30"/>
  <c r="R134" i="30" s="1"/>
  <c r="T134" i="30" s="1"/>
  <c r="U134" i="30" l="1"/>
  <c r="V134" i="30"/>
  <c r="R135" i="30" s="1"/>
  <c r="T135" i="30" s="1"/>
  <c r="U135" i="30" l="1"/>
  <c r="V135" i="30"/>
  <c r="R136" i="30" s="1"/>
  <c r="T136" i="30" s="1"/>
  <c r="U136" i="30" l="1"/>
  <c r="V136" i="30" s="1"/>
  <c r="R137" i="30" s="1"/>
  <c r="T137" i="30" s="1"/>
  <c r="U137" i="30" l="1"/>
  <c r="V137" i="30"/>
  <c r="R138" i="30" s="1"/>
  <c r="T138" i="30" s="1"/>
  <c r="U138" i="30" l="1"/>
  <c r="V138" i="30" s="1"/>
  <c r="R139" i="30" s="1"/>
  <c r="T139" i="30" s="1"/>
  <c r="U139" i="30" l="1"/>
  <c r="V139" i="30"/>
  <c r="R140" i="30" s="1"/>
  <c r="T140" i="30" s="1"/>
  <c r="U140" i="30" l="1"/>
  <c r="V140" i="30"/>
  <c r="R141" i="30" s="1"/>
  <c r="T141" i="30" s="1"/>
  <c r="U141" i="30" l="1"/>
  <c r="V141" i="30"/>
  <c r="R142" i="30" s="1"/>
  <c r="T142" i="30" s="1"/>
  <c r="U142" i="30" l="1"/>
  <c r="V142" i="30" s="1"/>
  <c r="R143" i="30" s="1"/>
  <c r="T143" i="30" s="1"/>
  <c r="U143" i="30" l="1"/>
  <c r="V143" i="30"/>
  <c r="R144" i="30" s="1"/>
  <c r="T144" i="30" s="1"/>
  <c r="U144" i="30" l="1"/>
  <c r="V144" i="30"/>
  <c r="R145" i="30" s="1"/>
  <c r="T145" i="30" s="1"/>
  <c r="U145" i="30" l="1"/>
  <c r="V145" i="30" s="1"/>
</calcChain>
</file>

<file path=xl/sharedStrings.xml><?xml version="1.0" encoding="utf-8"?>
<sst xmlns="http://schemas.openxmlformats.org/spreadsheetml/2006/main" count="162" uniqueCount="75">
  <si>
    <r>
      <t xml:space="preserve">t </t>
    </r>
    <r>
      <rPr>
        <sz val="11"/>
        <color theme="1"/>
        <rFont val="Calibri"/>
        <family val="2"/>
      </rPr>
      <t xml:space="preserve">· </t>
    </r>
    <r>
      <rPr>
        <i/>
        <sz val="11"/>
        <color theme="1"/>
        <rFont val="Calibri"/>
        <family val="2"/>
        <scheme val="minor"/>
      </rPr>
      <t>PV</t>
    </r>
    <r>
      <rPr>
        <i/>
        <vertAlign val="subscript"/>
        <sz val="11"/>
        <color theme="1"/>
        <rFont val="Calibri"/>
        <family val="2"/>
        <scheme val="minor"/>
      </rPr>
      <t>t</t>
    </r>
  </si>
  <si>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"/>
        <family val="2"/>
        <scheme val="minor"/>
      </rPr>
      <t>t</t>
    </r>
  </si>
  <si>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</rPr>
      <t>·</t>
    </r>
    <r>
      <rPr>
        <i/>
        <sz val="11"/>
        <color theme="1"/>
        <rFont val="Calibri"/>
        <family val="2"/>
      </rPr>
      <t>PV</t>
    </r>
    <r>
      <rPr>
        <i/>
        <vertAlign val="subscript"/>
        <sz val="11"/>
        <color theme="1"/>
        <rFont val="Calibri"/>
        <family val="2"/>
      </rPr>
      <t>t</t>
    </r>
  </si>
  <si>
    <t>15.år               1</t>
  </si>
  <si>
    <t>Spot rate</t>
  </si>
  <si>
    <t>16.år               1</t>
  </si>
  <si>
    <t>17.år               1</t>
  </si>
  <si>
    <t>18.år               1</t>
  </si>
  <si>
    <t>19.år               1</t>
  </si>
  <si>
    <t>20.år              1</t>
  </si>
  <si>
    <r>
      <t>C</t>
    </r>
    <r>
      <rPr>
        <i/>
        <vertAlign val="subscript"/>
        <sz val="11"/>
        <rFont val="Arial"/>
        <family val="2"/>
      </rPr>
      <t>t</t>
    </r>
  </si>
  <si>
    <r>
      <t>PV</t>
    </r>
    <r>
      <rPr>
        <i/>
        <vertAlign val="subscript"/>
        <sz val="11"/>
        <rFont val="Arial"/>
        <family val="2"/>
      </rPr>
      <t>t</t>
    </r>
  </si>
  <si>
    <t>Problem 11-1</t>
  </si>
  <si>
    <t>Par</t>
  </si>
  <si>
    <t>Coupon (annual)</t>
  </si>
  <si>
    <t>Time to maturity (years)</t>
  </si>
  <si>
    <t>Market interest rate</t>
  </si>
  <si>
    <t>Current  risk free interest rate</t>
  </si>
  <si>
    <t>Market value of bond</t>
  </si>
  <si>
    <t>Price</t>
  </si>
  <si>
    <t>Expected return</t>
  </si>
  <si>
    <t>Alternatively</t>
  </si>
  <si>
    <t>Problem 11-2</t>
  </si>
  <si>
    <t>Problem 11-3</t>
  </si>
  <si>
    <t>Problem 11-4</t>
  </si>
  <si>
    <t>Par value</t>
  </si>
  <si>
    <t>Market value (price)</t>
  </si>
  <si>
    <t>Yield</t>
  </si>
  <si>
    <t>Duration</t>
  </si>
  <si>
    <t>Volatility</t>
  </si>
  <si>
    <t>Manual calculation</t>
  </si>
  <si>
    <t>Year</t>
  </si>
  <si>
    <t>6 years</t>
  </si>
  <si>
    <t>Yield (IRR)</t>
  </si>
  <si>
    <t>Date of purchase</t>
  </si>
  <si>
    <t>Dato of maturity</t>
  </si>
  <si>
    <t>Problem 11-5</t>
  </si>
  <si>
    <t>Yield to maturity</t>
  </si>
  <si>
    <t>Using Excel functions</t>
  </si>
  <si>
    <t>Bond</t>
  </si>
  <si>
    <t>Difference</t>
  </si>
  <si>
    <t>Required rate of return</t>
  </si>
  <si>
    <t>Required rate of return required rate of return</t>
  </si>
  <si>
    <t>Coupon</t>
  </si>
  <si>
    <t>Maturity 6 years</t>
  </si>
  <si>
    <t>Maturity 9 years</t>
  </si>
  <si>
    <t>Problem 11-6</t>
  </si>
  <si>
    <t>Coupon (yearly)</t>
  </si>
  <si>
    <t>Maturity</t>
  </si>
  <si>
    <t>Cash flows</t>
  </si>
  <si>
    <t>Bond A</t>
  </si>
  <si>
    <t>Problem 11-7</t>
  </si>
  <si>
    <t>Problem 11-8</t>
  </si>
  <si>
    <t>Cash flow</t>
  </si>
  <si>
    <t>Bond B</t>
  </si>
  <si>
    <t xml:space="preserve">Par </t>
  </si>
  <si>
    <t>Years to maturity</t>
  </si>
  <si>
    <t>Weight</t>
  </si>
  <si>
    <t>Present value</t>
  </si>
  <si>
    <t>Duation</t>
  </si>
  <si>
    <t>Date of maturity ( 3y)</t>
  </si>
  <si>
    <t>Date of maturity (6y)</t>
  </si>
  <si>
    <t xml:space="preserve">  Duration of portfolio of bond A and B</t>
  </si>
  <si>
    <t>Solve using Goal Seek</t>
  </si>
  <si>
    <t>Coupon, annual</t>
  </si>
  <si>
    <t>Problem 11-9</t>
  </si>
  <si>
    <r>
      <t>Market value (</t>
    </r>
    <r>
      <rPr>
        <i/>
        <sz val="11"/>
        <rFont val="Arial"/>
        <family val="2"/>
      </rPr>
      <t>PV</t>
    </r>
    <r>
      <rPr>
        <sz val="11"/>
        <rFont val="Arial"/>
        <family val="2"/>
      </rPr>
      <t>)</t>
    </r>
  </si>
  <si>
    <r>
      <t>C</t>
    </r>
    <r>
      <rPr>
        <i/>
        <vertAlign val="subscript"/>
        <sz val="11"/>
        <rFont val="Calibri"/>
        <family val="2"/>
        <scheme val="minor"/>
      </rPr>
      <t>t</t>
    </r>
  </si>
  <si>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·</t>
    </r>
    <r>
      <rPr>
        <i/>
        <sz val="11"/>
        <color theme="1"/>
        <rFont val="Calibri"/>
        <family val="2"/>
        <scheme val="minor"/>
      </rPr>
      <t>PV</t>
    </r>
    <r>
      <rPr>
        <i/>
        <vertAlign val="subscript"/>
        <sz val="11"/>
        <color theme="1"/>
        <rFont val="Calibri"/>
        <family val="2"/>
        <scheme val="minor"/>
      </rPr>
      <t>t</t>
    </r>
  </si>
  <si>
    <r>
      <t>PV</t>
    </r>
    <r>
      <rPr>
        <i/>
        <vertAlign val="subscript"/>
        <sz val="11"/>
        <rFont val="Calibri"/>
        <family val="2"/>
        <scheme val="minor"/>
      </rPr>
      <t>t</t>
    </r>
  </si>
  <si>
    <r>
      <t>Market value (</t>
    </r>
    <r>
      <rPr>
        <i/>
        <sz val="11"/>
        <rFont val="Calibri"/>
        <family val="2"/>
        <scheme val="minor"/>
      </rPr>
      <t>PV</t>
    </r>
    <r>
      <rPr>
        <sz val="11"/>
        <rFont val="Calibri"/>
        <family val="2"/>
        <scheme val="minor"/>
      </rPr>
      <t>)</t>
    </r>
  </si>
  <si>
    <t>Problem 11-10</t>
  </si>
  <si>
    <t>Problem 11-11</t>
  </si>
  <si>
    <t>Use Goal Seek to find the required rate of return</t>
  </si>
  <si>
    <t>Which has the highest price at required rate of return of 15%?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</si>
</sst>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164" formatCode="0.0\ %"/>
    <numFmt numFmtId="165" formatCode="#,##0.000"/>
    <numFmt numFmtId="166" formatCode="#,##0.00000"/>
    <numFmt numFmtId="167" formatCode="dd/mm/yyyy;@"/>
    <numFmt numFmtId="168" formatCode="#,##0.000000"/>
    <numFmt numFmtId="169" formatCode="#,##0.00000000"/>
    <numFmt numFmtId="170" formatCode="0.000\ %"/>
    <numFmt numFmtId="171" formatCode="#,##0.0"/>
    <numFmt numFmtId="172" formatCode="#,##0.0000"/>
    <numFmt numFmtId="173" formatCode="0.000"/>
    <numFmt numFmtId="174" formatCode="0.0000"/>
    <numFmt numFmtId="175" formatCode="0.00000"/>
    <numFmt numFmtId="176" formatCode="0.000000"/>
    <numFmt numFmtId="177" formatCode="#,##0.00_ ;[Red]\-#,##0.00\ "/>
    <numFmt numFmtId="178" formatCode="#,##0.0000000"/>
    <numFmt numFmtId="179" formatCode="0.0000\ %"/>
    <numFmt numFmtId="180" formatCode="#,##0.000_);[Red]\(#,##0.000\)"/>
    <numFmt numFmtId="181" formatCode="#,##0.000;[Red]\-#,#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</font>
    <font>
      <i/>
      <vertAlign val="subscript"/>
      <sz val="11"/>
      <color theme="1"/>
      <name val="Calibri"/>
      <family val="2"/>
    </font>
    <font>
      <sz val="1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vertAlign val="subscript"/>
      <sz val="11"/>
      <name val="Arial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</cellStyleXfs>
  <cellXfs count="171">
    <xf numFmtId="0" fontId="0" fillId="0" borderId="0" xfId="0"/>
    <xf numFmtId="0" fontId="2" fillId="0" borderId="0" xfId="0" applyFont="1"/>
    <xf numFmtId="3" fontId="0" fillId="0" borderId="0" xfId="0" applyNumberFormat="1"/>
    <xf numFmtId="10" fontId="0" fillId="0" borderId="0" xfId="1" applyNumberFormat="1" applyFont="1"/>
    <xf numFmtId="4" fontId="0" fillId="0" borderId="0" xfId="0" applyNumberFormat="1" applyBorder="1"/>
    <xf numFmtId="4" fontId="0" fillId="0" borderId="0" xfId="0" applyNumberFormat="1"/>
    <xf numFmtId="10" fontId="0" fillId="0" borderId="0" xfId="1" applyNumberFormat="1" applyFont="1" applyBorder="1"/>
    <xf numFmtId="2" fontId="0" fillId="0" borderId="0" xfId="0" applyNumberFormat="1"/>
    <xf numFmtId="0" fontId="0" fillId="0" borderId="0" xfId="0" applyAlignment="1">
      <alignment horizontal="left"/>
    </xf>
    <xf numFmtId="3" fontId="0" fillId="0" borderId="0" xfId="0" applyNumberFormat="1" applyBorder="1"/>
    <xf numFmtId="3" fontId="2" fillId="0" borderId="0" xfId="0" applyNumberFormat="1" applyFont="1" applyBorder="1"/>
    <xf numFmtId="0" fontId="0" fillId="0" borderId="0" xfId="0" applyBorder="1"/>
    <xf numFmtId="3" fontId="2" fillId="0" borderId="0" xfId="0" applyNumberFormat="1" applyFont="1"/>
    <xf numFmtId="3" fontId="0" fillId="0" borderId="0" xfId="0" applyNumberFormat="1" applyAlignment="1">
      <alignment horizontal="center"/>
    </xf>
    <xf numFmtId="165" fontId="0" fillId="0" borderId="0" xfId="0" applyNumberFormat="1"/>
    <xf numFmtId="3" fontId="3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165" fontId="0" fillId="0" borderId="0" xfId="0" applyNumberFormat="1" applyBorder="1"/>
    <xf numFmtId="3" fontId="0" fillId="0" borderId="0" xfId="1" applyNumberFormat="1" applyFont="1" applyAlignment="1">
      <alignment horizontal="center"/>
    </xf>
    <xf numFmtId="3" fontId="0" fillId="0" borderId="0" xfId="1" applyNumberFormat="1" applyFont="1" applyBorder="1" applyAlignment="1">
      <alignment horizontal="center"/>
    </xf>
    <xf numFmtId="170" fontId="0" fillId="0" borderId="0" xfId="1" applyNumberFormat="1" applyFont="1"/>
    <xf numFmtId="171" fontId="0" fillId="0" borderId="0" xfId="0" applyNumberFormat="1"/>
    <xf numFmtId="3" fontId="0" fillId="0" borderId="0" xfId="0" applyNumberFormat="1" applyBorder="1" applyAlignment="1"/>
    <xf numFmtId="164" fontId="0" fillId="0" borderId="0" xfId="1" applyNumberFormat="1" applyFont="1" applyBorder="1"/>
    <xf numFmtId="9" fontId="0" fillId="0" borderId="0" xfId="1" applyFont="1"/>
    <xf numFmtId="0" fontId="0" fillId="0" borderId="0" xfId="0" applyBorder="1" applyAlignment="1">
      <alignment horizontal="left"/>
    </xf>
    <xf numFmtId="4" fontId="0" fillId="0" borderId="0" xfId="0" applyNumberFormat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2" fontId="0" fillId="0" borderId="0" xfId="0" applyNumberFormat="1" applyBorder="1"/>
    <xf numFmtId="0" fontId="0" fillId="0" borderId="0" xfId="0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6" fontId="0" fillId="0" borderId="0" xfId="0" applyNumberFormat="1" applyBorder="1"/>
    <xf numFmtId="0" fontId="0" fillId="0" borderId="0" xfId="0" applyBorder="1" applyAlignment="1"/>
    <xf numFmtId="167" fontId="0" fillId="0" borderId="0" xfId="0" applyNumberFormat="1" applyBorder="1" applyAlignment="1">
      <alignment horizontal="center"/>
    </xf>
    <xf numFmtId="167" fontId="0" fillId="0" borderId="0" xfId="0" applyNumberFormat="1" applyBorder="1"/>
    <xf numFmtId="0" fontId="0" fillId="0" borderId="0" xfId="0" applyBorder="1" applyAlignment="1">
      <alignment horizontal="right"/>
    </xf>
    <xf numFmtId="170" fontId="0" fillId="0" borderId="0" xfId="1" applyNumberFormat="1" applyFont="1" applyBorder="1"/>
    <xf numFmtId="168" fontId="0" fillId="0" borderId="0" xfId="0" applyNumberFormat="1" applyBorder="1"/>
    <xf numFmtId="169" fontId="0" fillId="0" borderId="0" xfId="0" applyNumberFormat="1" applyBorder="1"/>
    <xf numFmtId="3" fontId="0" fillId="0" borderId="0" xfId="0" applyNumberFormat="1" applyBorder="1" applyAlignment="1">
      <alignment horizontal="left"/>
    </xf>
    <xf numFmtId="10" fontId="0" fillId="0" borderId="0" xfId="1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72" fontId="0" fillId="0" borderId="0" xfId="0" applyNumberFormat="1"/>
    <xf numFmtId="0" fontId="0" fillId="0" borderId="0" xfId="0" applyAlignment="1"/>
    <xf numFmtId="9" fontId="0" fillId="0" borderId="0" xfId="1" applyFont="1" applyBorder="1"/>
    <xf numFmtId="3" fontId="0" fillId="2" borderId="1" xfId="0" applyNumberFormat="1" applyFill="1" applyBorder="1"/>
    <xf numFmtId="164" fontId="0" fillId="2" borderId="1" xfId="1" applyNumberFormat="1" applyFont="1" applyFill="1" applyBorder="1"/>
    <xf numFmtId="3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Border="1" applyAlignment="1">
      <alignment horizontal="center"/>
    </xf>
    <xf numFmtId="10" fontId="0" fillId="2" borderId="1" xfId="1" applyNumberFormat="1" applyFont="1" applyFill="1" applyBorder="1"/>
    <xf numFmtId="10" fontId="2" fillId="0" borderId="0" xfId="1" applyNumberFormat="1" applyFont="1" applyBorder="1"/>
    <xf numFmtId="167" fontId="0" fillId="2" borderId="1" xfId="0" applyNumberFormat="1" applyFill="1" applyBorder="1"/>
    <xf numFmtId="3" fontId="0" fillId="2" borderId="1" xfId="0" applyNumberFormat="1" applyFill="1" applyBorder="1" applyAlignment="1">
      <alignment horizontal="center"/>
    </xf>
    <xf numFmtId="164" fontId="0" fillId="2" borderId="1" xfId="1" applyNumberFormat="1" applyFont="1" applyFill="1" applyBorder="1" applyAlignment="1">
      <alignment horizontal="center"/>
    </xf>
    <xf numFmtId="167" fontId="0" fillId="2" borderId="1" xfId="0" applyNumberFormat="1" applyFill="1" applyBorder="1" applyAlignment="1">
      <alignment horizontal="center"/>
    </xf>
    <xf numFmtId="165" fontId="2" fillId="0" borderId="0" xfId="0" applyNumberFormat="1" applyFont="1"/>
    <xf numFmtId="177" fontId="0" fillId="0" borderId="0" xfId="0" applyNumberFormat="1"/>
    <xf numFmtId="3" fontId="0" fillId="0" borderId="0" xfId="0" applyNumberFormat="1" applyFill="1" applyBorder="1"/>
    <xf numFmtId="0" fontId="10" fillId="0" borderId="0" xfId="2"/>
    <xf numFmtId="0" fontId="7" fillId="0" borderId="0" xfId="2" applyFont="1"/>
    <xf numFmtId="38" fontId="10" fillId="0" borderId="0" xfId="2" applyNumberFormat="1" applyAlignment="1">
      <alignment horizontal="center"/>
    </xf>
    <xf numFmtId="38" fontId="10" fillId="0" borderId="0" xfId="2" applyNumberFormat="1"/>
    <xf numFmtId="1" fontId="10" fillId="0" borderId="0" xfId="2" applyNumberFormat="1" applyAlignment="1">
      <alignment horizontal="center"/>
    </xf>
    <xf numFmtId="0" fontId="10" fillId="0" borderId="0" xfId="2" applyFill="1" applyBorder="1"/>
    <xf numFmtId="0" fontId="7" fillId="0" borderId="0" xfId="2" applyFont="1" applyFill="1" applyBorder="1"/>
    <xf numFmtId="0" fontId="10" fillId="0" borderId="0" xfId="2" applyFill="1" applyBorder="1" applyAlignment="1">
      <alignment horizontal="center"/>
    </xf>
    <xf numFmtId="38" fontId="10" fillId="0" borderId="0" xfId="2" applyNumberFormat="1" applyFill="1" applyBorder="1" applyAlignment="1">
      <alignment horizontal="center"/>
    </xf>
    <xf numFmtId="38" fontId="10" fillId="0" borderId="0" xfId="2" applyNumberFormat="1" applyFill="1" applyBorder="1"/>
    <xf numFmtId="38" fontId="10" fillId="0" borderId="0" xfId="2" applyNumberFormat="1" applyFill="1" applyBorder="1" applyAlignment="1">
      <alignment horizontal="left"/>
    </xf>
    <xf numFmtId="1" fontId="10" fillId="0" borderId="0" xfId="2" applyNumberFormat="1" applyFill="1" applyBorder="1" applyAlignment="1">
      <alignment horizontal="center"/>
    </xf>
    <xf numFmtId="9" fontId="0" fillId="0" borderId="0" xfId="3" applyFont="1" applyFill="1" applyBorder="1"/>
    <xf numFmtId="180" fontId="10" fillId="0" borderId="0" xfId="2" applyNumberFormat="1" applyFill="1" applyBorder="1"/>
    <xf numFmtId="10" fontId="0" fillId="0" borderId="0" xfId="3" applyNumberFormat="1" applyFont="1" applyFill="1" applyBorder="1"/>
    <xf numFmtId="164" fontId="0" fillId="0" borderId="0" xfId="3" applyNumberFormat="1" applyFont="1" applyFill="1" applyBorder="1"/>
    <xf numFmtId="38" fontId="7" fillId="0" borderId="0" xfId="2" applyNumberFormat="1" applyFont="1" applyFill="1" applyBorder="1"/>
    <xf numFmtId="0" fontId="10" fillId="0" borderId="0" xfId="2" applyBorder="1"/>
    <xf numFmtId="0" fontId="7" fillId="0" borderId="0" xfId="2" applyFont="1" applyBorder="1"/>
    <xf numFmtId="3" fontId="10" fillId="0" borderId="0" xfId="2" applyNumberFormat="1" applyBorder="1" applyAlignment="1">
      <alignment horizontal="center"/>
    </xf>
    <xf numFmtId="0" fontId="10" fillId="0" borderId="0" xfId="2" applyBorder="1" applyAlignment="1">
      <alignment horizontal="center"/>
    </xf>
    <xf numFmtId="178" fontId="10" fillId="0" borderId="0" xfId="2" applyNumberFormat="1" applyBorder="1" applyAlignment="1">
      <alignment horizontal="center"/>
    </xf>
    <xf numFmtId="168" fontId="10" fillId="0" borderId="0" xfId="2" applyNumberFormat="1" applyBorder="1" applyAlignment="1">
      <alignment horizontal="center"/>
    </xf>
    <xf numFmtId="3" fontId="10" fillId="0" borderId="0" xfId="2" applyNumberFormat="1" applyBorder="1"/>
    <xf numFmtId="0" fontId="6" fillId="0" borderId="0" xfId="2" applyFont="1"/>
    <xf numFmtId="0" fontId="11" fillId="0" borderId="0" xfId="2" applyFont="1"/>
    <xf numFmtId="38" fontId="11" fillId="2" borderId="1" xfId="2" applyNumberFormat="1" applyFont="1" applyFill="1" applyBorder="1"/>
    <xf numFmtId="9" fontId="1" fillId="2" borderId="1" xfId="3" applyFont="1" applyFill="1" applyBorder="1"/>
    <xf numFmtId="0" fontId="11" fillId="0" borderId="0" xfId="2" applyFont="1" applyAlignment="1">
      <alignment horizontal="center"/>
    </xf>
    <xf numFmtId="0" fontId="12" fillId="0" borderId="0" xfId="2" applyFont="1" applyAlignment="1">
      <alignment horizontal="center"/>
    </xf>
    <xf numFmtId="9" fontId="1" fillId="0" borderId="0" xfId="3" applyFont="1" applyAlignment="1">
      <alignment horizontal="center"/>
    </xf>
    <xf numFmtId="40" fontId="11" fillId="0" borderId="0" xfId="2" applyNumberFormat="1" applyFont="1" applyAlignment="1">
      <alignment horizontal="center"/>
    </xf>
    <xf numFmtId="40" fontId="11" fillId="0" borderId="0" xfId="2" applyNumberFormat="1" applyFont="1"/>
    <xf numFmtId="164" fontId="1" fillId="2" borderId="1" xfId="3" applyNumberFormat="1" applyFont="1" applyFill="1" applyBorder="1" applyAlignment="1">
      <alignment horizontal="center"/>
    </xf>
    <xf numFmtId="38" fontId="11" fillId="0" borderId="0" xfId="2" applyNumberFormat="1" applyFont="1" applyAlignment="1">
      <alignment horizontal="center"/>
    </xf>
    <xf numFmtId="173" fontId="11" fillId="0" borderId="0" xfId="2" applyNumberFormat="1" applyFont="1" applyAlignment="1">
      <alignment horizontal="center"/>
    </xf>
    <xf numFmtId="174" fontId="11" fillId="0" borderId="0" xfId="2" applyNumberFormat="1" applyFont="1" applyAlignment="1">
      <alignment horizontal="center"/>
    </xf>
    <xf numFmtId="175" fontId="11" fillId="0" borderId="0" xfId="2" applyNumberFormat="1" applyFont="1" applyAlignment="1">
      <alignment horizontal="center"/>
    </xf>
    <xf numFmtId="2" fontId="11" fillId="0" borderId="0" xfId="2" applyNumberFormat="1" applyFont="1" applyAlignment="1">
      <alignment horizontal="center"/>
    </xf>
    <xf numFmtId="176" fontId="11" fillId="0" borderId="0" xfId="2" applyNumberFormat="1" applyFont="1"/>
    <xf numFmtId="0" fontId="11" fillId="0" borderId="0" xfId="2" applyFont="1" applyBorder="1"/>
    <xf numFmtId="0" fontId="11" fillId="0" borderId="0" xfId="2" applyFont="1" applyBorder="1" applyAlignment="1">
      <alignment horizontal="center"/>
    </xf>
    <xf numFmtId="3" fontId="11" fillId="0" borderId="0" xfId="2" applyNumberFormat="1" applyFont="1" applyBorder="1" applyAlignment="1">
      <alignment horizontal="center"/>
    </xf>
    <xf numFmtId="179" fontId="1" fillId="0" borderId="0" xfId="3" applyNumberFormat="1" applyFont="1" applyBorder="1" applyAlignment="1">
      <alignment horizontal="center"/>
    </xf>
    <xf numFmtId="178" fontId="11" fillId="0" borderId="0" xfId="2" applyNumberFormat="1" applyFont="1" applyBorder="1" applyAlignment="1">
      <alignment horizontal="center"/>
    </xf>
    <xf numFmtId="168" fontId="11" fillId="0" borderId="0" xfId="2" applyNumberFormat="1" applyFont="1" applyBorder="1" applyAlignment="1">
      <alignment horizontal="center"/>
    </xf>
    <xf numFmtId="166" fontId="11" fillId="0" borderId="0" xfId="2" applyNumberFormat="1" applyFont="1" applyBorder="1" applyAlignment="1">
      <alignment horizontal="center"/>
    </xf>
    <xf numFmtId="172" fontId="11" fillId="0" borderId="0" xfId="2" applyNumberFormat="1" applyFont="1" applyBorder="1" applyAlignment="1">
      <alignment horizontal="center"/>
    </xf>
    <xf numFmtId="40" fontId="6" fillId="0" borderId="0" xfId="2" applyNumberFormat="1" applyFont="1" applyBorder="1"/>
    <xf numFmtId="170" fontId="6" fillId="0" borderId="0" xfId="3" applyNumberFormat="1" applyFont="1" applyBorder="1" applyAlignment="1">
      <alignment horizontal="center"/>
    </xf>
    <xf numFmtId="40" fontId="11" fillId="0" borderId="0" xfId="2" applyNumberFormat="1" applyFont="1" applyBorder="1" applyAlignment="1">
      <alignment horizontal="center"/>
    </xf>
    <xf numFmtId="175" fontId="11" fillId="0" borderId="0" xfId="2" applyNumberFormat="1" applyFont="1" applyBorder="1" applyAlignment="1">
      <alignment horizontal="center"/>
    </xf>
    <xf numFmtId="174" fontId="11" fillId="0" borderId="0" xfId="3" applyNumberFormat="1" applyFont="1" applyBorder="1" applyAlignment="1">
      <alignment horizontal="center"/>
    </xf>
    <xf numFmtId="174" fontId="10" fillId="0" borderId="0" xfId="2" applyNumberFormat="1"/>
    <xf numFmtId="181" fontId="6" fillId="0" borderId="0" xfId="2" applyNumberFormat="1" applyFont="1"/>
    <xf numFmtId="174" fontId="11" fillId="0" borderId="0" xfId="2" applyNumberFormat="1" applyFont="1"/>
    <xf numFmtId="173" fontId="6" fillId="0" borderId="0" xfId="2" applyNumberFormat="1" applyFont="1"/>
    <xf numFmtId="10" fontId="1" fillId="2" borderId="1" xfId="3" applyNumberFormat="1" applyFont="1" applyFill="1" applyBorder="1"/>
    <xf numFmtId="3" fontId="0" fillId="0" borderId="0" xfId="0" applyNumberFormat="1" applyBorder="1" applyAlignment="1">
      <alignment horizontal="center"/>
    </xf>
    <xf numFmtId="3" fontId="3" fillId="0" borderId="0" xfId="0" applyNumberFormat="1" applyFont="1"/>
    <xf numFmtId="164" fontId="0" fillId="3" borderId="0" xfId="1" applyNumberFormat="1" applyFont="1" applyFill="1" applyBorder="1"/>
    <xf numFmtId="0" fontId="3" fillId="0" borderId="0" xfId="0" applyFont="1"/>
    <xf numFmtId="0" fontId="14" fillId="0" borderId="0" xfId="2" applyFont="1"/>
    <xf numFmtId="38" fontId="14" fillId="2" borderId="1" xfId="2" applyNumberFormat="1" applyFont="1" applyFill="1" applyBorder="1"/>
    <xf numFmtId="0" fontId="14" fillId="0" borderId="0" xfId="2" applyFont="1" applyAlignment="1">
      <alignment horizontal="center"/>
    </xf>
    <xf numFmtId="0" fontId="15" fillId="0" borderId="0" xfId="2" applyFont="1" applyAlignment="1">
      <alignment horizontal="center"/>
    </xf>
    <xf numFmtId="3" fontId="1" fillId="0" borderId="0" xfId="0" applyNumberFormat="1" applyFont="1" applyBorder="1" applyAlignment="1">
      <alignment horizontal="center"/>
    </xf>
    <xf numFmtId="40" fontId="14" fillId="0" borderId="0" xfId="2" applyNumberFormat="1" applyFont="1" applyAlignment="1">
      <alignment horizontal="center"/>
    </xf>
    <xf numFmtId="40" fontId="14" fillId="0" borderId="0" xfId="2" applyNumberFormat="1" applyFont="1"/>
    <xf numFmtId="38" fontId="14" fillId="0" borderId="0" xfId="2" applyNumberFormat="1" applyFont="1" applyAlignment="1">
      <alignment horizontal="center"/>
    </xf>
    <xf numFmtId="174" fontId="14" fillId="0" borderId="0" xfId="2" applyNumberFormat="1" applyFont="1"/>
    <xf numFmtId="170" fontId="17" fillId="0" borderId="0" xfId="3" applyNumberFormat="1" applyFont="1" applyBorder="1" applyAlignment="1">
      <alignment horizontal="center"/>
    </xf>
    <xf numFmtId="181" fontId="17" fillId="0" borderId="0" xfId="2" applyNumberFormat="1" applyFont="1"/>
    <xf numFmtId="173" fontId="17" fillId="0" borderId="0" xfId="2" applyNumberFormat="1" applyFont="1"/>
    <xf numFmtId="40" fontId="14" fillId="0" borderId="0" xfId="2" applyNumberFormat="1" applyFont="1" applyBorder="1" applyAlignment="1">
      <alignment horizontal="center"/>
    </xf>
    <xf numFmtId="0" fontId="14" fillId="0" borderId="0" xfId="2" applyFont="1" applyBorder="1" applyAlignment="1">
      <alignment horizontal="center"/>
    </xf>
    <xf numFmtId="164" fontId="1" fillId="0" borderId="0" xfId="3" applyNumberFormat="1" applyFont="1" applyFill="1" applyBorder="1"/>
    <xf numFmtId="9" fontId="1" fillId="0" borderId="0" xfId="3" applyFont="1" applyFill="1" applyBorder="1"/>
    <xf numFmtId="10" fontId="1" fillId="0" borderId="0" xfId="3" applyNumberFormat="1" applyFont="1" applyFill="1" applyBorder="1"/>
    <xf numFmtId="0" fontId="17" fillId="0" borderId="0" xfId="2" applyFont="1"/>
    <xf numFmtId="0" fontId="14" fillId="0" borderId="0" xfId="2" applyFont="1" applyFill="1" applyBorder="1"/>
    <xf numFmtId="3" fontId="14" fillId="0" borderId="0" xfId="2" applyNumberFormat="1" applyFont="1"/>
    <xf numFmtId="0" fontId="14" fillId="0" borderId="0" xfId="2" applyFont="1" applyBorder="1"/>
    <xf numFmtId="3" fontId="14" fillId="0" borderId="0" xfId="2" applyNumberFormat="1" applyFont="1" applyBorder="1" applyAlignment="1">
      <alignment horizontal="center"/>
    </xf>
    <xf numFmtId="178" fontId="14" fillId="0" borderId="0" xfId="2" applyNumberFormat="1" applyFont="1" applyBorder="1" applyAlignment="1">
      <alignment horizontal="center"/>
    </xf>
    <xf numFmtId="168" fontId="14" fillId="0" borderId="0" xfId="2" applyNumberFormat="1" applyFont="1" applyBorder="1" applyAlignment="1">
      <alignment horizontal="center"/>
    </xf>
    <xf numFmtId="3" fontId="14" fillId="0" borderId="0" xfId="2" applyNumberFormat="1" applyFont="1" applyAlignment="1">
      <alignment horizontal="center"/>
    </xf>
    <xf numFmtId="38" fontId="14" fillId="0" borderId="0" xfId="2" applyNumberFormat="1" applyFont="1" applyFill="1" applyBorder="1" applyAlignment="1">
      <alignment horizontal="center"/>
    </xf>
    <xf numFmtId="0" fontId="14" fillId="0" borderId="0" xfId="2" applyFont="1" applyFill="1" applyBorder="1" applyAlignment="1">
      <alignment horizontal="center"/>
    </xf>
    <xf numFmtId="38" fontId="14" fillId="0" borderId="0" xfId="2" applyNumberFormat="1" applyFont="1" applyFill="1" applyBorder="1" applyAlignment="1">
      <alignment horizontal="left"/>
    </xf>
    <xf numFmtId="38" fontId="14" fillId="0" borderId="0" xfId="2" applyNumberFormat="1" applyFont="1" applyFill="1" applyBorder="1"/>
    <xf numFmtId="1" fontId="14" fillId="0" borderId="0" xfId="2" applyNumberFormat="1" applyFont="1" applyFill="1" applyBorder="1" applyAlignment="1">
      <alignment horizontal="center"/>
    </xf>
    <xf numFmtId="0" fontId="17" fillId="0" borderId="0" xfId="2" applyFont="1" applyFill="1" applyBorder="1"/>
    <xf numFmtId="180" fontId="14" fillId="0" borderId="0" xfId="2" applyNumberFormat="1" applyFont="1" applyFill="1" applyBorder="1"/>
    <xf numFmtId="38" fontId="17" fillId="0" borderId="0" xfId="2" applyNumberFormat="1" applyFont="1" applyFill="1" applyBorder="1"/>
    <xf numFmtId="38" fontId="14" fillId="0" borderId="0" xfId="2" applyNumberFormat="1" applyFont="1"/>
    <xf numFmtId="1" fontId="14" fillId="0" borderId="0" xfId="2" applyNumberFormat="1" applyFont="1" applyAlignment="1">
      <alignment horizontal="center"/>
    </xf>
    <xf numFmtId="40" fontId="17" fillId="0" borderId="0" xfId="2" applyNumberFormat="1" applyFont="1" applyBorder="1"/>
    <xf numFmtId="173" fontId="14" fillId="0" borderId="0" xfId="2" applyNumberFormat="1" applyFont="1" applyAlignment="1">
      <alignment horizontal="center"/>
    </xf>
    <xf numFmtId="174" fontId="14" fillId="0" borderId="0" xfId="2" applyNumberFormat="1" applyFont="1" applyAlignment="1">
      <alignment horizontal="center"/>
    </xf>
    <xf numFmtId="175" fontId="14" fillId="0" borderId="0" xfId="2" applyNumberFormat="1" applyFont="1" applyAlignment="1">
      <alignment horizontal="center"/>
    </xf>
    <xf numFmtId="2" fontId="14" fillId="0" borderId="0" xfId="2" applyNumberFormat="1" applyFont="1" applyAlignment="1">
      <alignment horizontal="center"/>
    </xf>
    <xf numFmtId="176" fontId="14" fillId="0" borderId="0" xfId="2" applyNumberFormat="1" applyFont="1"/>
    <xf numFmtId="175" fontId="14" fillId="0" borderId="0" xfId="2" applyNumberFormat="1" applyFont="1" applyBorder="1" applyAlignment="1">
      <alignment horizontal="center"/>
    </xf>
    <xf numFmtId="174" fontId="14" fillId="0" borderId="0" xfId="3" applyNumberFormat="1" applyFont="1" applyBorder="1" applyAlignment="1">
      <alignment horizontal="center"/>
    </xf>
    <xf numFmtId="166" fontId="14" fillId="0" borderId="0" xfId="2" applyNumberFormat="1" applyFont="1" applyBorder="1" applyAlignment="1">
      <alignment horizontal="center"/>
    </xf>
    <xf numFmtId="172" fontId="14" fillId="0" borderId="0" xfId="2" applyNumberFormat="1" applyFont="1" applyBorder="1" applyAlignment="1">
      <alignment horizontal="center"/>
    </xf>
    <xf numFmtId="3" fontId="14" fillId="0" borderId="0" xfId="2" applyNumberFormat="1" applyFont="1" applyBorder="1"/>
    <xf numFmtId="0" fontId="17" fillId="0" borderId="0" xfId="2" applyFont="1" applyBorder="1"/>
    <xf numFmtId="4" fontId="2" fillId="0" borderId="0" xfId="0" applyNumberFormat="1" applyFont="1" applyBorder="1"/>
    <xf numFmtId="3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</cellXfs>
  <cellStyles count="4">
    <cellStyle name="Normal" xfId="0" builtinId="0"/>
    <cellStyle name="Normal 2" xfId="2"/>
    <cellStyle name="Prosent" xfId="1" builtinId="5"/>
    <cellStyle name="Prosent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</xdr:colOff>
      <xdr:row>5</xdr:row>
      <xdr:rowOff>19050</xdr:rowOff>
    </xdr:from>
    <xdr:to>
      <xdr:col>9</xdr:col>
      <xdr:colOff>380731</xdr:colOff>
      <xdr:row>12</xdr:row>
      <xdr:rowOff>142693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1875" y="971550"/>
          <a:ext cx="2152381" cy="1457143"/>
        </a:xfrm>
        <a:prstGeom prst="rect">
          <a:avLst/>
        </a:prstGeom>
      </xdr:spPr>
    </xdr:pic>
    <xdr:clientData/>
  </xdr:twoCellAnchor>
  <xdr:twoCellAnchor>
    <xdr:from>
      <xdr:col>1</xdr:col>
      <xdr:colOff>247650</xdr:colOff>
      <xdr:row>10</xdr:row>
      <xdr:rowOff>66675</xdr:rowOff>
    </xdr:from>
    <xdr:to>
      <xdr:col>6</xdr:col>
      <xdr:colOff>123825</xdr:colOff>
      <xdr:row>10</xdr:row>
      <xdr:rowOff>133350</xdr:rowOff>
    </xdr:to>
    <xdr:cxnSp macro="">
      <xdr:nvCxnSpPr>
        <xdr:cNvPr id="4" name="Straight Arrow Connector 3"/>
        <xdr:cNvCxnSpPr/>
      </xdr:nvCxnSpPr>
      <xdr:spPr>
        <a:xfrm flipV="1">
          <a:off x="3114675" y="1971675"/>
          <a:ext cx="4314825" cy="66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333375</xdr:colOff>
      <xdr:row>14</xdr:row>
      <xdr:rowOff>171450</xdr:rowOff>
    </xdr:from>
    <xdr:to>
      <xdr:col>8</xdr:col>
      <xdr:colOff>161678</xdr:colOff>
      <xdr:row>22</xdr:row>
      <xdr:rowOff>9355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0" y="2876550"/>
          <a:ext cx="1980953" cy="1361905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13</xdr:row>
      <xdr:rowOff>0</xdr:rowOff>
    </xdr:from>
    <xdr:to>
      <xdr:col>8</xdr:col>
      <xdr:colOff>257175</xdr:colOff>
      <xdr:row>13</xdr:row>
      <xdr:rowOff>142875</xdr:rowOff>
    </xdr:to>
    <xdr:cxnSp macro="">
      <xdr:nvCxnSpPr>
        <xdr:cNvPr id="4" name="Straight Arrow Connector 3"/>
        <xdr:cNvCxnSpPr/>
      </xdr:nvCxnSpPr>
      <xdr:spPr>
        <a:xfrm flipH="1">
          <a:off x="2257425" y="2514600"/>
          <a:ext cx="5876925" cy="142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k_finansmodeller_221206/Regneark/LosningerPaaOppgav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øsn kap 1"/>
      <sheetName val="Løsn kap 2"/>
      <sheetName val="Løsn kap 3"/>
      <sheetName val="Løsn kap 4"/>
      <sheetName val="Løsn kap 5"/>
    </sheetNames>
    <sheetDataSet>
      <sheetData sheetId="0"/>
      <sheetData sheetId="1"/>
      <sheetData sheetId="2"/>
      <sheetData sheetId="3"/>
      <sheetData sheetId="4">
        <row r="164">
          <cell r="B164">
            <v>100</v>
          </cell>
          <cell r="E164">
            <v>0.15833333333333335</v>
          </cell>
        </row>
        <row r="165">
          <cell r="B165">
            <v>100</v>
          </cell>
          <cell r="E165">
            <v>8.3333333333333592E-3</v>
          </cell>
        </row>
        <row r="166">
          <cell r="B166">
            <v>0.05</v>
          </cell>
        </row>
        <row r="167">
          <cell r="B167">
            <v>0.3</v>
          </cell>
        </row>
        <row r="168">
          <cell r="B168">
            <v>0.25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zoomScale="110" zoomScaleNormal="110" workbookViewId="0">
      <selection activeCell="A2" sqref="A2"/>
    </sheetView>
  </sheetViews>
  <sheetFormatPr baseColWidth="10" defaultColWidth="11.42578125" defaultRowHeight="15" x14ac:dyDescent="0.25"/>
  <cols>
    <col min="1" max="1" width="27.85546875" bestFit="1" customWidth="1"/>
    <col min="2" max="2" width="12.42578125" customWidth="1"/>
    <col min="3" max="3" width="10.42578125" customWidth="1"/>
    <col min="4" max="7" width="8.7109375" customWidth="1"/>
    <col min="8" max="8" width="9.85546875" customWidth="1"/>
    <col min="9" max="9" width="10.7109375" customWidth="1"/>
  </cols>
  <sheetData>
    <row r="1" spans="1:13" x14ac:dyDescent="0.25">
      <c r="A1" s="1" t="s">
        <v>12</v>
      </c>
    </row>
    <row r="3" spans="1:13" x14ac:dyDescent="0.25">
      <c r="A3" t="s">
        <v>13</v>
      </c>
      <c r="B3" s="45">
        <v>1000</v>
      </c>
      <c r="C3" s="2"/>
      <c r="D3" s="2"/>
      <c r="K3" s="2"/>
      <c r="L3" s="2"/>
      <c r="M3" s="2"/>
    </row>
    <row r="4" spans="1:13" x14ac:dyDescent="0.25">
      <c r="A4" t="s">
        <v>14</v>
      </c>
      <c r="B4" s="46">
        <v>0.08</v>
      </c>
      <c r="C4" s="2"/>
      <c r="K4" s="2"/>
      <c r="L4" s="2"/>
      <c r="M4" s="2"/>
    </row>
    <row r="5" spans="1:13" x14ac:dyDescent="0.25">
      <c r="A5" t="s">
        <v>15</v>
      </c>
      <c r="B5" s="45">
        <v>7</v>
      </c>
      <c r="C5" s="2"/>
      <c r="D5" s="2"/>
      <c r="K5" s="2"/>
      <c r="L5" s="2"/>
      <c r="M5" s="2"/>
    </row>
    <row r="6" spans="1:13" x14ac:dyDescent="0.25">
      <c r="A6" t="s">
        <v>17</v>
      </c>
      <c r="B6" s="50">
        <v>7.2499999999999995E-2</v>
      </c>
      <c r="C6" s="2"/>
      <c r="K6" s="2"/>
      <c r="L6" s="2"/>
      <c r="M6" s="2"/>
    </row>
    <row r="7" spans="1:13" x14ac:dyDescent="0.25">
      <c r="B7" s="2"/>
      <c r="C7" s="2"/>
      <c r="D7" s="2"/>
      <c r="E7" s="2"/>
      <c r="F7" s="2"/>
      <c r="G7" s="2"/>
      <c r="H7" s="2"/>
      <c r="K7" s="2"/>
      <c r="L7" s="2"/>
      <c r="M7" s="2"/>
    </row>
    <row r="8" spans="1:13" x14ac:dyDescent="0.25">
      <c r="B8" s="3"/>
      <c r="C8" s="2"/>
      <c r="D8" s="2"/>
      <c r="E8" s="2"/>
      <c r="F8" s="2"/>
      <c r="G8" s="2"/>
      <c r="H8" s="2"/>
      <c r="I8" s="2"/>
      <c r="K8" s="2"/>
      <c r="L8" s="2"/>
      <c r="M8" s="2"/>
    </row>
    <row r="9" spans="1:13" x14ac:dyDescent="0.25">
      <c r="A9" t="s">
        <v>18</v>
      </c>
      <c r="B9" s="10">
        <f>-PV(B6,B5,B4*B3,B3)</f>
        <v>1040.0697474867052</v>
      </c>
      <c r="C9" s="2"/>
      <c r="D9" s="2"/>
      <c r="E9" s="2"/>
      <c r="F9" s="2"/>
      <c r="G9" s="2"/>
      <c r="H9" s="5"/>
      <c r="I9" s="2"/>
      <c r="K9" s="2"/>
      <c r="L9" s="2"/>
      <c r="M9" s="2"/>
    </row>
    <row r="10" spans="1:13" x14ac:dyDescent="0.25">
      <c r="B10" s="6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3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3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3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2:13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2:13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2:13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2:13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2:13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2:13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2:13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2:13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2:13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2:13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2:13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2:13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2:13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2:13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2:13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2:13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2:13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2:13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2:13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2:13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2:13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2:13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2:13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2:13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2:13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2:13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2:13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2:13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2:13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2:13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2:13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2:13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2:13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2:13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2:13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2:13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2:13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2:13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2:13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2:13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2:13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2:13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2:13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2:13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2:13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2:13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2:13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2:13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2:13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2:13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2:13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2:13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2:13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2:13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2:13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2:13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2:13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2:13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2:13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2:13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2:13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2:13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2:13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2:13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2:13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2:13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2:13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2:13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2:13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2:13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2:13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2:13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2:13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2:13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53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22.140625" style="121" customWidth="1"/>
    <col min="2" max="2" width="15.85546875" style="121" bestFit="1" customWidth="1"/>
    <col min="3" max="3" width="12.140625" style="121" customWidth="1"/>
    <col min="4" max="4" width="10.140625" style="121" customWidth="1"/>
    <col min="5" max="5" width="15.28515625" style="121" customWidth="1"/>
    <col min="6" max="7" width="11.5703125" style="121" bestFit="1" customWidth="1"/>
    <col min="8" max="8" width="12" style="121" bestFit="1" customWidth="1"/>
    <col min="9" max="14" width="11.5703125" style="121" bestFit="1" customWidth="1"/>
    <col min="15" max="256" width="11.42578125" style="121"/>
    <col min="257" max="257" width="22.140625" style="121" customWidth="1"/>
    <col min="258" max="258" width="11.5703125" style="121" bestFit="1" customWidth="1"/>
    <col min="259" max="259" width="11.42578125" style="121"/>
    <col min="260" max="260" width="16" style="121" customWidth="1"/>
    <col min="261" max="261" width="15.28515625" style="121" customWidth="1"/>
    <col min="262" max="263" width="11.5703125" style="121" bestFit="1" customWidth="1"/>
    <col min="264" max="264" width="12" style="121" bestFit="1" customWidth="1"/>
    <col min="265" max="270" width="11.5703125" style="121" bestFit="1" customWidth="1"/>
    <col min="271" max="512" width="11.42578125" style="121"/>
    <col min="513" max="513" width="22.140625" style="121" customWidth="1"/>
    <col min="514" max="514" width="11.5703125" style="121" bestFit="1" customWidth="1"/>
    <col min="515" max="515" width="11.42578125" style="121"/>
    <col min="516" max="516" width="16" style="121" customWidth="1"/>
    <col min="517" max="517" width="15.28515625" style="121" customWidth="1"/>
    <col min="518" max="519" width="11.5703125" style="121" bestFit="1" customWidth="1"/>
    <col min="520" max="520" width="12" style="121" bestFit="1" customWidth="1"/>
    <col min="521" max="526" width="11.5703125" style="121" bestFit="1" customWidth="1"/>
    <col min="527" max="768" width="11.42578125" style="121"/>
    <col min="769" max="769" width="22.140625" style="121" customWidth="1"/>
    <col min="770" max="770" width="11.5703125" style="121" bestFit="1" customWidth="1"/>
    <col min="771" max="771" width="11.42578125" style="121"/>
    <col min="772" max="772" width="16" style="121" customWidth="1"/>
    <col min="773" max="773" width="15.28515625" style="121" customWidth="1"/>
    <col min="774" max="775" width="11.5703125" style="121" bestFit="1" customWidth="1"/>
    <col min="776" max="776" width="12" style="121" bestFit="1" customWidth="1"/>
    <col min="777" max="782" width="11.5703125" style="121" bestFit="1" customWidth="1"/>
    <col min="783" max="1024" width="11.42578125" style="121"/>
    <col min="1025" max="1025" width="22.140625" style="121" customWidth="1"/>
    <col min="1026" max="1026" width="11.5703125" style="121" bestFit="1" customWidth="1"/>
    <col min="1027" max="1027" width="11.42578125" style="121"/>
    <col min="1028" max="1028" width="16" style="121" customWidth="1"/>
    <col min="1029" max="1029" width="15.28515625" style="121" customWidth="1"/>
    <col min="1030" max="1031" width="11.5703125" style="121" bestFit="1" customWidth="1"/>
    <col min="1032" max="1032" width="12" style="121" bestFit="1" customWidth="1"/>
    <col min="1033" max="1038" width="11.5703125" style="121" bestFit="1" customWidth="1"/>
    <col min="1039" max="1280" width="11.42578125" style="121"/>
    <col min="1281" max="1281" width="22.140625" style="121" customWidth="1"/>
    <col min="1282" max="1282" width="11.5703125" style="121" bestFit="1" customWidth="1"/>
    <col min="1283" max="1283" width="11.42578125" style="121"/>
    <col min="1284" max="1284" width="16" style="121" customWidth="1"/>
    <col min="1285" max="1285" width="15.28515625" style="121" customWidth="1"/>
    <col min="1286" max="1287" width="11.5703125" style="121" bestFit="1" customWidth="1"/>
    <col min="1288" max="1288" width="12" style="121" bestFit="1" customWidth="1"/>
    <col min="1289" max="1294" width="11.5703125" style="121" bestFit="1" customWidth="1"/>
    <col min="1295" max="1536" width="11.42578125" style="121"/>
    <col min="1537" max="1537" width="22.140625" style="121" customWidth="1"/>
    <col min="1538" max="1538" width="11.5703125" style="121" bestFit="1" customWidth="1"/>
    <col min="1539" max="1539" width="11.42578125" style="121"/>
    <col min="1540" max="1540" width="16" style="121" customWidth="1"/>
    <col min="1541" max="1541" width="15.28515625" style="121" customWidth="1"/>
    <col min="1542" max="1543" width="11.5703125" style="121" bestFit="1" customWidth="1"/>
    <col min="1544" max="1544" width="12" style="121" bestFit="1" customWidth="1"/>
    <col min="1545" max="1550" width="11.5703125" style="121" bestFit="1" customWidth="1"/>
    <col min="1551" max="1792" width="11.42578125" style="121"/>
    <col min="1793" max="1793" width="22.140625" style="121" customWidth="1"/>
    <col min="1794" max="1794" width="11.5703125" style="121" bestFit="1" customWidth="1"/>
    <col min="1795" max="1795" width="11.42578125" style="121"/>
    <col min="1796" max="1796" width="16" style="121" customWidth="1"/>
    <col min="1797" max="1797" width="15.28515625" style="121" customWidth="1"/>
    <col min="1798" max="1799" width="11.5703125" style="121" bestFit="1" customWidth="1"/>
    <col min="1800" max="1800" width="12" style="121" bestFit="1" customWidth="1"/>
    <col min="1801" max="1806" width="11.5703125" style="121" bestFit="1" customWidth="1"/>
    <col min="1807" max="2048" width="11.42578125" style="121"/>
    <col min="2049" max="2049" width="22.140625" style="121" customWidth="1"/>
    <col min="2050" max="2050" width="11.5703125" style="121" bestFit="1" customWidth="1"/>
    <col min="2051" max="2051" width="11.42578125" style="121"/>
    <col min="2052" max="2052" width="16" style="121" customWidth="1"/>
    <col min="2053" max="2053" width="15.28515625" style="121" customWidth="1"/>
    <col min="2054" max="2055" width="11.5703125" style="121" bestFit="1" customWidth="1"/>
    <col min="2056" max="2056" width="12" style="121" bestFit="1" customWidth="1"/>
    <col min="2057" max="2062" width="11.5703125" style="121" bestFit="1" customWidth="1"/>
    <col min="2063" max="2304" width="11.42578125" style="121"/>
    <col min="2305" max="2305" width="22.140625" style="121" customWidth="1"/>
    <col min="2306" max="2306" width="11.5703125" style="121" bestFit="1" customWidth="1"/>
    <col min="2307" max="2307" width="11.42578125" style="121"/>
    <col min="2308" max="2308" width="16" style="121" customWidth="1"/>
    <col min="2309" max="2309" width="15.28515625" style="121" customWidth="1"/>
    <col min="2310" max="2311" width="11.5703125" style="121" bestFit="1" customWidth="1"/>
    <col min="2312" max="2312" width="12" style="121" bestFit="1" customWidth="1"/>
    <col min="2313" max="2318" width="11.5703125" style="121" bestFit="1" customWidth="1"/>
    <col min="2319" max="2560" width="11.42578125" style="121"/>
    <col min="2561" max="2561" width="22.140625" style="121" customWidth="1"/>
    <col min="2562" max="2562" width="11.5703125" style="121" bestFit="1" customWidth="1"/>
    <col min="2563" max="2563" width="11.42578125" style="121"/>
    <col min="2564" max="2564" width="16" style="121" customWidth="1"/>
    <col min="2565" max="2565" width="15.28515625" style="121" customWidth="1"/>
    <col min="2566" max="2567" width="11.5703125" style="121" bestFit="1" customWidth="1"/>
    <col min="2568" max="2568" width="12" style="121" bestFit="1" customWidth="1"/>
    <col min="2569" max="2574" width="11.5703125" style="121" bestFit="1" customWidth="1"/>
    <col min="2575" max="2816" width="11.42578125" style="121"/>
    <col min="2817" max="2817" width="22.140625" style="121" customWidth="1"/>
    <col min="2818" max="2818" width="11.5703125" style="121" bestFit="1" customWidth="1"/>
    <col min="2819" max="2819" width="11.42578125" style="121"/>
    <col min="2820" max="2820" width="16" style="121" customWidth="1"/>
    <col min="2821" max="2821" width="15.28515625" style="121" customWidth="1"/>
    <col min="2822" max="2823" width="11.5703125" style="121" bestFit="1" customWidth="1"/>
    <col min="2824" max="2824" width="12" style="121" bestFit="1" customWidth="1"/>
    <col min="2825" max="2830" width="11.5703125" style="121" bestFit="1" customWidth="1"/>
    <col min="2831" max="3072" width="11.42578125" style="121"/>
    <col min="3073" max="3073" width="22.140625" style="121" customWidth="1"/>
    <col min="3074" max="3074" width="11.5703125" style="121" bestFit="1" customWidth="1"/>
    <col min="3075" max="3075" width="11.42578125" style="121"/>
    <col min="3076" max="3076" width="16" style="121" customWidth="1"/>
    <col min="3077" max="3077" width="15.28515625" style="121" customWidth="1"/>
    <col min="3078" max="3079" width="11.5703125" style="121" bestFit="1" customWidth="1"/>
    <col min="3080" max="3080" width="12" style="121" bestFit="1" customWidth="1"/>
    <col min="3081" max="3086" width="11.5703125" style="121" bestFit="1" customWidth="1"/>
    <col min="3087" max="3328" width="11.42578125" style="121"/>
    <col min="3329" max="3329" width="22.140625" style="121" customWidth="1"/>
    <col min="3330" max="3330" width="11.5703125" style="121" bestFit="1" customWidth="1"/>
    <col min="3331" max="3331" width="11.42578125" style="121"/>
    <col min="3332" max="3332" width="16" style="121" customWidth="1"/>
    <col min="3333" max="3333" width="15.28515625" style="121" customWidth="1"/>
    <col min="3334" max="3335" width="11.5703125" style="121" bestFit="1" customWidth="1"/>
    <col min="3336" max="3336" width="12" style="121" bestFit="1" customWidth="1"/>
    <col min="3337" max="3342" width="11.5703125" style="121" bestFit="1" customWidth="1"/>
    <col min="3343" max="3584" width="11.42578125" style="121"/>
    <col min="3585" max="3585" width="22.140625" style="121" customWidth="1"/>
    <col min="3586" max="3586" width="11.5703125" style="121" bestFit="1" customWidth="1"/>
    <col min="3587" max="3587" width="11.42578125" style="121"/>
    <col min="3588" max="3588" width="16" style="121" customWidth="1"/>
    <col min="3589" max="3589" width="15.28515625" style="121" customWidth="1"/>
    <col min="3590" max="3591" width="11.5703125" style="121" bestFit="1" customWidth="1"/>
    <col min="3592" max="3592" width="12" style="121" bestFit="1" customWidth="1"/>
    <col min="3593" max="3598" width="11.5703125" style="121" bestFit="1" customWidth="1"/>
    <col min="3599" max="3840" width="11.42578125" style="121"/>
    <col min="3841" max="3841" width="22.140625" style="121" customWidth="1"/>
    <col min="3842" max="3842" width="11.5703125" style="121" bestFit="1" customWidth="1"/>
    <col min="3843" max="3843" width="11.42578125" style="121"/>
    <col min="3844" max="3844" width="16" style="121" customWidth="1"/>
    <col min="3845" max="3845" width="15.28515625" style="121" customWidth="1"/>
    <col min="3846" max="3847" width="11.5703125" style="121" bestFit="1" customWidth="1"/>
    <col min="3848" max="3848" width="12" style="121" bestFit="1" customWidth="1"/>
    <col min="3849" max="3854" width="11.5703125" style="121" bestFit="1" customWidth="1"/>
    <col min="3855" max="4096" width="11.42578125" style="121"/>
    <col min="4097" max="4097" width="22.140625" style="121" customWidth="1"/>
    <col min="4098" max="4098" width="11.5703125" style="121" bestFit="1" customWidth="1"/>
    <col min="4099" max="4099" width="11.42578125" style="121"/>
    <col min="4100" max="4100" width="16" style="121" customWidth="1"/>
    <col min="4101" max="4101" width="15.28515625" style="121" customWidth="1"/>
    <col min="4102" max="4103" width="11.5703125" style="121" bestFit="1" customWidth="1"/>
    <col min="4104" max="4104" width="12" style="121" bestFit="1" customWidth="1"/>
    <col min="4105" max="4110" width="11.5703125" style="121" bestFit="1" customWidth="1"/>
    <col min="4111" max="4352" width="11.42578125" style="121"/>
    <col min="4353" max="4353" width="22.140625" style="121" customWidth="1"/>
    <col min="4354" max="4354" width="11.5703125" style="121" bestFit="1" customWidth="1"/>
    <col min="4355" max="4355" width="11.42578125" style="121"/>
    <col min="4356" max="4356" width="16" style="121" customWidth="1"/>
    <col min="4357" max="4357" width="15.28515625" style="121" customWidth="1"/>
    <col min="4358" max="4359" width="11.5703125" style="121" bestFit="1" customWidth="1"/>
    <col min="4360" max="4360" width="12" style="121" bestFit="1" customWidth="1"/>
    <col min="4361" max="4366" width="11.5703125" style="121" bestFit="1" customWidth="1"/>
    <col min="4367" max="4608" width="11.42578125" style="121"/>
    <col min="4609" max="4609" width="22.140625" style="121" customWidth="1"/>
    <col min="4610" max="4610" width="11.5703125" style="121" bestFit="1" customWidth="1"/>
    <col min="4611" max="4611" width="11.42578125" style="121"/>
    <col min="4612" max="4612" width="16" style="121" customWidth="1"/>
    <col min="4613" max="4613" width="15.28515625" style="121" customWidth="1"/>
    <col min="4614" max="4615" width="11.5703125" style="121" bestFit="1" customWidth="1"/>
    <col min="4616" max="4616" width="12" style="121" bestFit="1" customWidth="1"/>
    <col min="4617" max="4622" width="11.5703125" style="121" bestFit="1" customWidth="1"/>
    <col min="4623" max="4864" width="11.42578125" style="121"/>
    <col min="4865" max="4865" width="22.140625" style="121" customWidth="1"/>
    <col min="4866" max="4866" width="11.5703125" style="121" bestFit="1" customWidth="1"/>
    <col min="4867" max="4867" width="11.42578125" style="121"/>
    <col min="4868" max="4868" width="16" style="121" customWidth="1"/>
    <col min="4869" max="4869" width="15.28515625" style="121" customWidth="1"/>
    <col min="4870" max="4871" width="11.5703125" style="121" bestFit="1" customWidth="1"/>
    <col min="4872" max="4872" width="12" style="121" bestFit="1" customWidth="1"/>
    <col min="4873" max="4878" width="11.5703125" style="121" bestFit="1" customWidth="1"/>
    <col min="4879" max="5120" width="11.42578125" style="121"/>
    <col min="5121" max="5121" width="22.140625" style="121" customWidth="1"/>
    <col min="5122" max="5122" width="11.5703125" style="121" bestFit="1" customWidth="1"/>
    <col min="5123" max="5123" width="11.42578125" style="121"/>
    <col min="5124" max="5124" width="16" style="121" customWidth="1"/>
    <col min="5125" max="5125" width="15.28515625" style="121" customWidth="1"/>
    <col min="5126" max="5127" width="11.5703125" style="121" bestFit="1" customWidth="1"/>
    <col min="5128" max="5128" width="12" style="121" bestFit="1" customWidth="1"/>
    <col min="5129" max="5134" width="11.5703125" style="121" bestFit="1" customWidth="1"/>
    <col min="5135" max="5376" width="11.42578125" style="121"/>
    <col min="5377" max="5377" width="22.140625" style="121" customWidth="1"/>
    <col min="5378" max="5378" width="11.5703125" style="121" bestFit="1" customWidth="1"/>
    <col min="5379" max="5379" width="11.42578125" style="121"/>
    <col min="5380" max="5380" width="16" style="121" customWidth="1"/>
    <col min="5381" max="5381" width="15.28515625" style="121" customWidth="1"/>
    <col min="5382" max="5383" width="11.5703125" style="121" bestFit="1" customWidth="1"/>
    <col min="5384" max="5384" width="12" style="121" bestFit="1" customWidth="1"/>
    <col min="5385" max="5390" width="11.5703125" style="121" bestFit="1" customWidth="1"/>
    <col min="5391" max="5632" width="11.42578125" style="121"/>
    <col min="5633" max="5633" width="22.140625" style="121" customWidth="1"/>
    <col min="5634" max="5634" width="11.5703125" style="121" bestFit="1" customWidth="1"/>
    <col min="5635" max="5635" width="11.42578125" style="121"/>
    <col min="5636" max="5636" width="16" style="121" customWidth="1"/>
    <col min="5637" max="5637" width="15.28515625" style="121" customWidth="1"/>
    <col min="5638" max="5639" width="11.5703125" style="121" bestFit="1" customWidth="1"/>
    <col min="5640" max="5640" width="12" style="121" bestFit="1" customWidth="1"/>
    <col min="5641" max="5646" width="11.5703125" style="121" bestFit="1" customWidth="1"/>
    <col min="5647" max="5888" width="11.42578125" style="121"/>
    <col min="5889" max="5889" width="22.140625" style="121" customWidth="1"/>
    <col min="5890" max="5890" width="11.5703125" style="121" bestFit="1" customWidth="1"/>
    <col min="5891" max="5891" width="11.42578125" style="121"/>
    <col min="5892" max="5892" width="16" style="121" customWidth="1"/>
    <col min="5893" max="5893" width="15.28515625" style="121" customWidth="1"/>
    <col min="5894" max="5895" width="11.5703125" style="121" bestFit="1" customWidth="1"/>
    <col min="5896" max="5896" width="12" style="121" bestFit="1" customWidth="1"/>
    <col min="5897" max="5902" width="11.5703125" style="121" bestFit="1" customWidth="1"/>
    <col min="5903" max="6144" width="11.42578125" style="121"/>
    <col min="6145" max="6145" width="22.140625" style="121" customWidth="1"/>
    <col min="6146" max="6146" width="11.5703125" style="121" bestFit="1" customWidth="1"/>
    <col min="6147" max="6147" width="11.42578125" style="121"/>
    <col min="6148" max="6148" width="16" style="121" customWidth="1"/>
    <col min="6149" max="6149" width="15.28515625" style="121" customWidth="1"/>
    <col min="6150" max="6151" width="11.5703125" style="121" bestFit="1" customWidth="1"/>
    <col min="6152" max="6152" width="12" style="121" bestFit="1" customWidth="1"/>
    <col min="6153" max="6158" width="11.5703125" style="121" bestFit="1" customWidth="1"/>
    <col min="6159" max="6400" width="11.42578125" style="121"/>
    <col min="6401" max="6401" width="22.140625" style="121" customWidth="1"/>
    <col min="6402" max="6402" width="11.5703125" style="121" bestFit="1" customWidth="1"/>
    <col min="6403" max="6403" width="11.42578125" style="121"/>
    <col min="6404" max="6404" width="16" style="121" customWidth="1"/>
    <col min="6405" max="6405" width="15.28515625" style="121" customWidth="1"/>
    <col min="6406" max="6407" width="11.5703125" style="121" bestFit="1" customWidth="1"/>
    <col min="6408" max="6408" width="12" style="121" bestFit="1" customWidth="1"/>
    <col min="6409" max="6414" width="11.5703125" style="121" bestFit="1" customWidth="1"/>
    <col min="6415" max="6656" width="11.42578125" style="121"/>
    <col min="6657" max="6657" width="22.140625" style="121" customWidth="1"/>
    <col min="6658" max="6658" width="11.5703125" style="121" bestFit="1" customWidth="1"/>
    <col min="6659" max="6659" width="11.42578125" style="121"/>
    <col min="6660" max="6660" width="16" style="121" customWidth="1"/>
    <col min="6661" max="6661" width="15.28515625" style="121" customWidth="1"/>
    <col min="6662" max="6663" width="11.5703125" style="121" bestFit="1" customWidth="1"/>
    <col min="6664" max="6664" width="12" style="121" bestFit="1" customWidth="1"/>
    <col min="6665" max="6670" width="11.5703125" style="121" bestFit="1" customWidth="1"/>
    <col min="6671" max="6912" width="11.42578125" style="121"/>
    <col min="6913" max="6913" width="22.140625" style="121" customWidth="1"/>
    <col min="6914" max="6914" width="11.5703125" style="121" bestFit="1" customWidth="1"/>
    <col min="6915" max="6915" width="11.42578125" style="121"/>
    <col min="6916" max="6916" width="16" style="121" customWidth="1"/>
    <col min="6917" max="6917" width="15.28515625" style="121" customWidth="1"/>
    <col min="6918" max="6919" width="11.5703125" style="121" bestFit="1" customWidth="1"/>
    <col min="6920" max="6920" width="12" style="121" bestFit="1" customWidth="1"/>
    <col min="6921" max="6926" width="11.5703125" style="121" bestFit="1" customWidth="1"/>
    <col min="6927" max="7168" width="11.42578125" style="121"/>
    <col min="7169" max="7169" width="22.140625" style="121" customWidth="1"/>
    <col min="7170" max="7170" width="11.5703125" style="121" bestFit="1" customWidth="1"/>
    <col min="7171" max="7171" width="11.42578125" style="121"/>
    <col min="7172" max="7172" width="16" style="121" customWidth="1"/>
    <col min="7173" max="7173" width="15.28515625" style="121" customWidth="1"/>
    <col min="7174" max="7175" width="11.5703125" style="121" bestFit="1" customWidth="1"/>
    <col min="7176" max="7176" width="12" style="121" bestFit="1" customWidth="1"/>
    <col min="7177" max="7182" width="11.5703125" style="121" bestFit="1" customWidth="1"/>
    <col min="7183" max="7424" width="11.42578125" style="121"/>
    <col min="7425" max="7425" width="22.140625" style="121" customWidth="1"/>
    <col min="7426" max="7426" width="11.5703125" style="121" bestFit="1" customWidth="1"/>
    <col min="7427" max="7427" width="11.42578125" style="121"/>
    <col min="7428" max="7428" width="16" style="121" customWidth="1"/>
    <col min="7429" max="7429" width="15.28515625" style="121" customWidth="1"/>
    <col min="7430" max="7431" width="11.5703125" style="121" bestFit="1" customWidth="1"/>
    <col min="7432" max="7432" width="12" style="121" bestFit="1" customWidth="1"/>
    <col min="7433" max="7438" width="11.5703125" style="121" bestFit="1" customWidth="1"/>
    <col min="7439" max="7680" width="11.42578125" style="121"/>
    <col min="7681" max="7681" width="22.140625" style="121" customWidth="1"/>
    <col min="7682" max="7682" width="11.5703125" style="121" bestFit="1" customWidth="1"/>
    <col min="7683" max="7683" width="11.42578125" style="121"/>
    <col min="7684" max="7684" width="16" style="121" customWidth="1"/>
    <col min="7685" max="7685" width="15.28515625" style="121" customWidth="1"/>
    <col min="7686" max="7687" width="11.5703125" style="121" bestFit="1" customWidth="1"/>
    <col min="7688" max="7688" width="12" style="121" bestFit="1" customWidth="1"/>
    <col min="7689" max="7694" width="11.5703125" style="121" bestFit="1" customWidth="1"/>
    <col min="7695" max="7936" width="11.42578125" style="121"/>
    <col min="7937" max="7937" width="22.140625" style="121" customWidth="1"/>
    <col min="7938" max="7938" width="11.5703125" style="121" bestFit="1" customWidth="1"/>
    <col min="7939" max="7939" width="11.42578125" style="121"/>
    <col min="7940" max="7940" width="16" style="121" customWidth="1"/>
    <col min="7941" max="7941" width="15.28515625" style="121" customWidth="1"/>
    <col min="7942" max="7943" width="11.5703125" style="121" bestFit="1" customWidth="1"/>
    <col min="7944" max="7944" width="12" style="121" bestFit="1" customWidth="1"/>
    <col min="7945" max="7950" width="11.5703125" style="121" bestFit="1" customWidth="1"/>
    <col min="7951" max="8192" width="11.42578125" style="121"/>
    <col min="8193" max="8193" width="22.140625" style="121" customWidth="1"/>
    <col min="8194" max="8194" width="11.5703125" style="121" bestFit="1" customWidth="1"/>
    <col min="8195" max="8195" width="11.42578125" style="121"/>
    <col min="8196" max="8196" width="16" style="121" customWidth="1"/>
    <col min="8197" max="8197" width="15.28515625" style="121" customWidth="1"/>
    <col min="8198" max="8199" width="11.5703125" style="121" bestFit="1" customWidth="1"/>
    <col min="8200" max="8200" width="12" style="121" bestFit="1" customWidth="1"/>
    <col min="8201" max="8206" width="11.5703125" style="121" bestFit="1" customWidth="1"/>
    <col min="8207" max="8448" width="11.42578125" style="121"/>
    <col min="8449" max="8449" width="22.140625" style="121" customWidth="1"/>
    <col min="8450" max="8450" width="11.5703125" style="121" bestFit="1" customWidth="1"/>
    <col min="8451" max="8451" width="11.42578125" style="121"/>
    <col min="8452" max="8452" width="16" style="121" customWidth="1"/>
    <col min="8453" max="8453" width="15.28515625" style="121" customWidth="1"/>
    <col min="8454" max="8455" width="11.5703125" style="121" bestFit="1" customWidth="1"/>
    <col min="8456" max="8456" width="12" style="121" bestFit="1" customWidth="1"/>
    <col min="8457" max="8462" width="11.5703125" style="121" bestFit="1" customWidth="1"/>
    <col min="8463" max="8704" width="11.42578125" style="121"/>
    <col min="8705" max="8705" width="22.140625" style="121" customWidth="1"/>
    <col min="8706" max="8706" width="11.5703125" style="121" bestFit="1" customWidth="1"/>
    <col min="8707" max="8707" width="11.42578125" style="121"/>
    <col min="8708" max="8708" width="16" style="121" customWidth="1"/>
    <col min="8709" max="8709" width="15.28515625" style="121" customWidth="1"/>
    <col min="8710" max="8711" width="11.5703125" style="121" bestFit="1" customWidth="1"/>
    <col min="8712" max="8712" width="12" style="121" bestFit="1" customWidth="1"/>
    <col min="8713" max="8718" width="11.5703125" style="121" bestFit="1" customWidth="1"/>
    <col min="8719" max="8960" width="11.42578125" style="121"/>
    <col min="8961" max="8961" width="22.140625" style="121" customWidth="1"/>
    <col min="8962" max="8962" width="11.5703125" style="121" bestFit="1" customWidth="1"/>
    <col min="8963" max="8963" width="11.42578125" style="121"/>
    <col min="8964" max="8964" width="16" style="121" customWidth="1"/>
    <col min="8965" max="8965" width="15.28515625" style="121" customWidth="1"/>
    <col min="8966" max="8967" width="11.5703125" style="121" bestFit="1" customWidth="1"/>
    <col min="8968" max="8968" width="12" style="121" bestFit="1" customWidth="1"/>
    <col min="8969" max="8974" width="11.5703125" style="121" bestFit="1" customWidth="1"/>
    <col min="8975" max="9216" width="11.42578125" style="121"/>
    <col min="9217" max="9217" width="22.140625" style="121" customWidth="1"/>
    <col min="9218" max="9218" width="11.5703125" style="121" bestFit="1" customWidth="1"/>
    <col min="9219" max="9219" width="11.42578125" style="121"/>
    <col min="9220" max="9220" width="16" style="121" customWidth="1"/>
    <col min="9221" max="9221" width="15.28515625" style="121" customWidth="1"/>
    <col min="9222" max="9223" width="11.5703125" style="121" bestFit="1" customWidth="1"/>
    <col min="9224" max="9224" width="12" style="121" bestFit="1" customWidth="1"/>
    <col min="9225" max="9230" width="11.5703125" style="121" bestFit="1" customWidth="1"/>
    <col min="9231" max="9472" width="11.42578125" style="121"/>
    <col min="9473" max="9473" width="22.140625" style="121" customWidth="1"/>
    <col min="9474" max="9474" width="11.5703125" style="121" bestFit="1" customWidth="1"/>
    <col min="9475" max="9475" width="11.42578125" style="121"/>
    <col min="9476" max="9476" width="16" style="121" customWidth="1"/>
    <col min="9477" max="9477" width="15.28515625" style="121" customWidth="1"/>
    <col min="9478" max="9479" width="11.5703125" style="121" bestFit="1" customWidth="1"/>
    <col min="9480" max="9480" width="12" style="121" bestFit="1" customWidth="1"/>
    <col min="9481" max="9486" width="11.5703125" style="121" bestFit="1" customWidth="1"/>
    <col min="9487" max="9728" width="11.42578125" style="121"/>
    <col min="9729" max="9729" width="22.140625" style="121" customWidth="1"/>
    <col min="9730" max="9730" width="11.5703125" style="121" bestFit="1" customWidth="1"/>
    <col min="9731" max="9731" width="11.42578125" style="121"/>
    <col min="9732" max="9732" width="16" style="121" customWidth="1"/>
    <col min="9733" max="9733" width="15.28515625" style="121" customWidth="1"/>
    <col min="9734" max="9735" width="11.5703125" style="121" bestFit="1" customWidth="1"/>
    <col min="9736" max="9736" width="12" style="121" bestFit="1" customWidth="1"/>
    <col min="9737" max="9742" width="11.5703125" style="121" bestFit="1" customWidth="1"/>
    <col min="9743" max="9984" width="11.42578125" style="121"/>
    <col min="9985" max="9985" width="22.140625" style="121" customWidth="1"/>
    <col min="9986" max="9986" width="11.5703125" style="121" bestFit="1" customWidth="1"/>
    <col min="9987" max="9987" width="11.42578125" style="121"/>
    <col min="9988" max="9988" width="16" style="121" customWidth="1"/>
    <col min="9989" max="9989" width="15.28515625" style="121" customWidth="1"/>
    <col min="9990" max="9991" width="11.5703125" style="121" bestFit="1" customWidth="1"/>
    <col min="9992" max="9992" width="12" style="121" bestFit="1" customWidth="1"/>
    <col min="9993" max="9998" width="11.5703125" style="121" bestFit="1" customWidth="1"/>
    <col min="9999" max="10240" width="11.42578125" style="121"/>
    <col min="10241" max="10241" width="22.140625" style="121" customWidth="1"/>
    <col min="10242" max="10242" width="11.5703125" style="121" bestFit="1" customWidth="1"/>
    <col min="10243" max="10243" width="11.42578125" style="121"/>
    <col min="10244" max="10244" width="16" style="121" customWidth="1"/>
    <col min="10245" max="10245" width="15.28515625" style="121" customWidth="1"/>
    <col min="10246" max="10247" width="11.5703125" style="121" bestFit="1" customWidth="1"/>
    <col min="10248" max="10248" width="12" style="121" bestFit="1" customWidth="1"/>
    <col min="10249" max="10254" width="11.5703125" style="121" bestFit="1" customWidth="1"/>
    <col min="10255" max="10496" width="11.42578125" style="121"/>
    <col min="10497" max="10497" width="22.140625" style="121" customWidth="1"/>
    <col min="10498" max="10498" width="11.5703125" style="121" bestFit="1" customWidth="1"/>
    <col min="10499" max="10499" width="11.42578125" style="121"/>
    <col min="10500" max="10500" width="16" style="121" customWidth="1"/>
    <col min="10501" max="10501" width="15.28515625" style="121" customWidth="1"/>
    <col min="10502" max="10503" width="11.5703125" style="121" bestFit="1" customWidth="1"/>
    <col min="10504" max="10504" width="12" style="121" bestFit="1" customWidth="1"/>
    <col min="10505" max="10510" width="11.5703125" style="121" bestFit="1" customWidth="1"/>
    <col min="10511" max="10752" width="11.42578125" style="121"/>
    <col min="10753" max="10753" width="22.140625" style="121" customWidth="1"/>
    <col min="10754" max="10754" width="11.5703125" style="121" bestFit="1" customWidth="1"/>
    <col min="10755" max="10755" width="11.42578125" style="121"/>
    <col min="10756" max="10756" width="16" style="121" customWidth="1"/>
    <col min="10757" max="10757" width="15.28515625" style="121" customWidth="1"/>
    <col min="10758" max="10759" width="11.5703125" style="121" bestFit="1" customWidth="1"/>
    <col min="10760" max="10760" width="12" style="121" bestFit="1" customWidth="1"/>
    <col min="10761" max="10766" width="11.5703125" style="121" bestFit="1" customWidth="1"/>
    <col min="10767" max="11008" width="11.42578125" style="121"/>
    <col min="11009" max="11009" width="22.140625" style="121" customWidth="1"/>
    <col min="11010" max="11010" width="11.5703125" style="121" bestFit="1" customWidth="1"/>
    <col min="11011" max="11011" width="11.42578125" style="121"/>
    <col min="11012" max="11012" width="16" style="121" customWidth="1"/>
    <col min="11013" max="11013" width="15.28515625" style="121" customWidth="1"/>
    <col min="11014" max="11015" width="11.5703125" style="121" bestFit="1" customWidth="1"/>
    <col min="11016" max="11016" width="12" style="121" bestFit="1" customWidth="1"/>
    <col min="11017" max="11022" width="11.5703125" style="121" bestFit="1" customWidth="1"/>
    <col min="11023" max="11264" width="11.42578125" style="121"/>
    <col min="11265" max="11265" width="22.140625" style="121" customWidth="1"/>
    <col min="11266" max="11266" width="11.5703125" style="121" bestFit="1" customWidth="1"/>
    <col min="11267" max="11267" width="11.42578125" style="121"/>
    <col min="11268" max="11268" width="16" style="121" customWidth="1"/>
    <col min="11269" max="11269" width="15.28515625" style="121" customWidth="1"/>
    <col min="11270" max="11271" width="11.5703125" style="121" bestFit="1" customWidth="1"/>
    <col min="11272" max="11272" width="12" style="121" bestFit="1" customWidth="1"/>
    <col min="11273" max="11278" width="11.5703125" style="121" bestFit="1" customWidth="1"/>
    <col min="11279" max="11520" width="11.42578125" style="121"/>
    <col min="11521" max="11521" width="22.140625" style="121" customWidth="1"/>
    <col min="11522" max="11522" width="11.5703125" style="121" bestFit="1" customWidth="1"/>
    <col min="11523" max="11523" width="11.42578125" style="121"/>
    <col min="11524" max="11524" width="16" style="121" customWidth="1"/>
    <col min="11525" max="11525" width="15.28515625" style="121" customWidth="1"/>
    <col min="11526" max="11527" width="11.5703125" style="121" bestFit="1" customWidth="1"/>
    <col min="11528" max="11528" width="12" style="121" bestFit="1" customWidth="1"/>
    <col min="11529" max="11534" width="11.5703125" style="121" bestFit="1" customWidth="1"/>
    <col min="11535" max="11776" width="11.42578125" style="121"/>
    <col min="11777" max="11777" width="22.140625" style="121" customWidth="1"/>
    <col min="11778" max="11778" width="11.5703125" style="121" bestFit="1" customWidth="1"/>
    <col min="11779" max="11779" width="11.42578125" style="121"/>
    <col min="11780" max="11780" width="16" style="121" customWidth="1"/>
    <col min="11781" max="11781" width="15.28515625" style="121" customWidth="1"/>
    <col min="11782" max="11783" width="11.5703125" style="121" bestFit="1" customWidth="1"/>
    <col min="11784" max="11784" width="12" style="121" bestFit="1" customWidth="1"/>
    <col min="11785" max="11790" width="11.5703125" style="121" bestFit="1" customWidth="1"/>
    <col min="11791" max="12032" width="11.42578125" style="121"/>
    <col min="12033" max="12033" width="22.140625" style="121" customWidth="1"/>
    <col min="12034" max="12034" width="11.5703125" style="121" bestFit="1" customWidth="1"/>
    <col min="12035" max="12035" width="11.42578125" style="121"/>
    <col min="12036" max="12036" width="16" style="121" customWidth="1"/>
    <col min="12037" max="12037" width="15.28515625" style="121" customWidth="1"/>
    <col min="12038" max="12039" width="11.5703125" style="121" bestFit="1" customWidth="1"/>
    <col min="12040" max="12040" width="12" style="121" bestFit="1" customWidth="1"/>
    <col min="12041" max="12046" width="11.5703125" style="121" bestFit="1" customWidth="1"/>
    <col min="12047" max="12288" width="11.42578125" style="121"/>
    <col min="12289" max="12289" width="22.140625" style="121" customWidth="1"/>
    <col min="12290" max="12290" width="11.5703125" style="121" bestFit="1" customWidth="1"/>
    <col min="12291" max="12291" width="11.42578125" style="121"/>
    <col min="12292" max="12292" width="16" style="121" customWidth="1"/>
    <col min="12293" max="12293" width="15.28515625" style="121" customWidth="1"/>
    <col min="12294" max="12295" width="11.5703125" style="121" bestFit="1" customWidth="1"/>
    <col min="12296" max="12296" width="12" style="121" bestFit="1" customWidth="1"/>
    <col min="12297" max="12302" width="11.5703125" style="121" bestFit="1" customWidth="1"/>
    <col min="12303" max="12544" width="11.42578125" style="121"/>
    <col min="12545" max="12545" width="22.140625" style="121" customWidth="1"/>
    <col min="12546" max="12546" width="11.5703125" style="121" bestFit="1" customWidth="1"/>
    <col min="12547" max="12547" width="11.42578125" style="121"/>
    <col min="12548" max="12548" width="16" style="121" customWidth="1"/>
    <col min="12549" max="12549" width="15.28515625" style="121" customWidth="1"/>
    <col min="12550" max="12551" width="11.5703125" style="121" bestFit="1" customWidth="1"/>
    <col min="12552" max="12552" width="12" style="121" bestFit="1" customWidth="1"/>
    <col min="12553" max="12558" width="11.5703125" style="121" bestFit="1" customWidth="1"/>
    <col min="12559" max="12800" width="11.42578125" style="121"/>
    <col min="12801" max="12801" width="22.140625" style="121" customWidth="1"/>
    <col min="12802" max="12802" width="11.5703125" style="121" bestFit="1" customWidth="1"/>
    <col min="12803" max="12803" width="11.42578125" style="121"/>
    <col min="12804" max="12804" width="16" style="121" customWidth="1"/>
    <col min="12805" max="12805" width="15.28515625" style="121" customWidth="1"/>
    <col min="12806" max="12807" width="11.5703125" style="121" bestFit="1" customWidth="1"/>
    <col min="12808" max="12808" width="12" style="121" bestFit="1" customWidth="1"/>
    <col min="12809" max="12814" width="11.5703125" style="121" bestFit="1" customWidth="1"/>
    <col min="12815" max="13056" width="11.42578125" style="121"/>
    <col min="13057" max="13057" width="22.140625" style="121" customWidth="1"/>
    <col min="13058" max="13058" width="11.5703125" style="121" bestFit="1" customWidth="1"/>
    <col min="13059" max="13059" width="11.42578125" style="121"/>
    <col min="13060" max="13060" width="16" style="121" customWidth="1"/>
    <col min="13061" max="13061" width="15.28515625" style="121" customWidth="1"/>
    <col min="13062" max="13063" width="11.5703125" style="121" bestFit="1" customWidth="1"/>
    <col min="13064" max="13064" width="12" style="121" bestFit="1" customWidth="1"/>
    <col min="13065" max="13070" width="11.5703125" style="121" bestFit="1" customWidth="1"/>
    <col min="13071" max="13312" width="11.42578125" style="121"/>
    <col min="13313" max="13313" width="22.140625" style="121" customWidth="1"/>
    <col min="13314" max="13314" width="11.5703125" style="121" bestFit="1" customWidth="1"/>
    <col min="13315" max="13315" width="11.42578125" style="121"/>
    <col min="13316" max="13316" width="16" style="121" customWidth="1"/>
    <col min="13317" max="13317" width="15.28515625" style="121" customWidth="1"/>
    <col min="13318" max="13319" width="11.5703125" style="121" bestFit="1" customWidth="1"/>
    <col min="13320" max="13320" width="12" style="121" bestFit="1" customWidth="1"/>
    <col min="13321" max="13326" width="11.5703125" style="121" bestFit="1" customWidth="1"/>
    <col min="13327" max="13568" width="11.42578125" style="121"/>
    <col min="13569" max="13569" width="22.140625" style="121" customWidth="1"/>
    <col min="13570" max="13570" width="11.5703125" style="121" bestFit="1" customWidth="1"/>
    <col min="13571" max="13571" width="11.42578125" style="121"/>
    <col min="13572" max="13572" width="16" style="121" customWidth="1"/>
    <col min="13573" max="13573" width="15.28515625" style="121" customWidth="1"/>
    <col min="13574" max="13575" width="11.5703125" style="121" bestFit="1" customWidth="1"/>
    <col min="13576" max="13576" width="12" style="121" bestFit="1" customWidth="1"/>
    <col min="13577" max="13582" width="11.5703125" style="121" bestFit="1" customWidth="1"/>
    <col min="13583" max="13824" width="11.42578125" style="121"/>
    <col min="13825" max="13825" width="22.140625" style="121" customWidth="1"/>
    <col min="13826" max="13826" width="11.5703125" style="121" bestFit="1" customWidth="1"/>
    <col min="13827" max="13827" width="11.42578125" style="121"/>
    <col min="13828" max="13828" width="16" style="121" customWidth="1"/>
    <col min="13829" max="13829" width="15.28515625" style="121" customWidth="1"/>
    <col min="13830" max="13831" width="11.5703125" style="121" bestFit="1" customWidth="1"/>
    <col min="13832" max="13832" width="12" style="121" bestFit="1" customWidth="1"/>
    <col min="13833" max="13838" width="11.5703125" style="121" bestFit="1" customWidth="1"/>
    <col min="13839" max="14080" width="11.42578125" style="121"/>
    <col min="14081" max="14081" width="22.140625" style="121" customWidth="1"/>
    <col min="14082" max="14082" width="11.5703125" style="121" bestFit="1" customWidth="1"/>
    <col min="14083" max="14083" width="11.42578125" style="121"/>
    <col min="14084" max="14084" width="16" style="121" customWidth="1"/>
    <col min="14085" max="14085" width="15.28515625" style="121" customWidth="1"/>
    <col min="14086" max="14087" width="11.5703125" style="121" bestFit="1" customWidth="1"/>
    <col min="14088" max="14088" width="12" style="121" bestFit="1" customWidth="1"/>
    <col min="14089" max="14094" width="11.5703125" style="121" bestFit="1" customWidth="1"/>
    <col min="14095" max="14336" width="11.42578125" style="121"/>
    <col min="14337" max="14337" width="22.140625" style="121" customWidth="1"/>
    <col min="14338" max="14338" width="11.5703125" style="121" bestFit="1" customWidth="1"/>
    <col min="14339" max="14339" width="11.42578125" style="121"/>
    <col min="14340" max="14340" width="16" style="121" customWidth="1"/>
    <col min="14341" max="14341" width="15.28515625" style="121" customWidth="1"/>
    <col min="14342" max="14343" width="11.5703125" style="121" bestFit="1" customWidth="1"/>
    <col min="14344" max="14344" width="12" style="121" bestFit="1" customWidth="1"/>
    <col min="14345" max="14350" width="11.5703125" style="121" bestFit="1" customWidth="1"/>
    <col min="14351" max="14592" width="11.42578125" style="121"/>
    <col min="14593" max="14593" width="22.140625" style="121" customWidth="1"/>
    <col min="14594" max="14594" width="11.5703125" style="121" bestFit="1" customWidth="1"/>
    <col min="14595" max="14595" width="11.42578125" style="121"/>
    <col min="14596" max="14596" width="16" style="121" customWidth="1"/>
    <col min="14597" max="14597" width="15.28515625" style="121" customWidth="1"/>
    <col min="14598" max="14599" width="11.5703125" style="121" bestFit="1" customWidth="1"/>
    <col min="14600" max="14600" width="12" style="121" bestFit="1" customWidth="1"/>
    <col min="14601" max="14606" width="11.5703125" style="121" bestFit="1" customWidth="1"/>
    <col min="14607" max="14848" width="11.42578125" style="121"/>
    <col min="14849" max="14849" width="22.140625" style="121" customWidth="1"/>
    <col min="14850" max="14850" width="11.5703125" style="121" bestFit="1" customWidth="1"/>
    <col min="14851" max="14851" width="11.42578125" style="121"/>
    <col min="14852" max="14852" width="16" style="121" customWidth="1"/>
    <col min="14853" max="14853" width="15.28515625" style="121" customWidth="1"/>
    <col min="14854" max="14855" width="11.5703125" style="121" bestFit="1" customWidth="1"/>
    <col min="14856" max="14856" width="12" style="121" bestFit="1" customWidth="1"/>
    <col min="14857" max="14862" width="11.5703125" style="121" bestFit="1" customWidth="1"/>
    <col min="14863" max="15104" width="11.42578125" style="121"/>
    <col min="15105" max="15105" width="22.140625" style="121" customWidth="1"/>
    <col min="15106" max="15106" width="11.5703125" style="121" bestFit="1" customWidth="1"/>
    <col min="15107" max="15107" width="11.42578125" style="121"/>
    <col min="15108" max="15108" width="16" style="121" customWidth="1"/>
    <col min="15109" max="15109" width="15.28515625" style="121" customWidth="1"/>
    <col min="15110" max="15111" width="11.5703125" style="121" bestFit="1" customWidth="1"/>
    <col min="15112" max="15112" width="12" style="121" bestFit="1" customWidth="1"/>
    <col min="15113" max="15118" width="11.5703125" style="121" bestFit="1" customWidth="1"/>
    <col min="15119" max="15360" width="11.42578125" style="121"/>
    <col min="15361" max="15361" width="22.140625" style="121" customWidth="1"/>
    <col min="15362" max="15362" width="11.5703125" style="121" bestFit="1" customWidth="1"/>
    <col min="15363" max="15363" width="11.42578125" style="121"/>
    <col min="15364" max="15364" width="16" style="121" customWidth="1"/>
    <col min="15365" max="15365" width="15.28515625" style="121" customWidth="1"/>
    <col min="15366" max="15367" width="11.5703125" style="121" bestFit="1" customWidth="1"/>
    <col min="15368" max="15368" width="12" style="121" bestFit="1" customWidth="1"/>
    <col min="15369" max="15374" width="11.5703125" style="121" bestFit="1" customWidth="1"/>
    <col min="15375" max="15616" width="11.42578125" style="121"/>
    <col min="15617" max="15617" width="22.140625" style="121" customWidth="1"/>
    <col min="15618" max="15618" width="11.5703125" style="121" bestFit="1" customWidth="1"/>
    <col min="15619" max="15619" width="11.42578125" style="121"/>
    <col min="15620" max="15620" width="16" style="121" customWidth="1"/>
    <col min="15621" max="15621" width="15.28515625" style="121" customWidth="1"/>
    <col min="15622" max="15623" width="11.5703125" style="121" bestFit="1" customWidth="1"/>
    <col min="15624" max="15624" width="12" style="121" bestFit="1" customWidth="1"/>
    <col min="15625" max="15630" width="11.5703125" style="121" bestFit="1" customWidth="1"/>
    <col min="15631" max="15872" width="11.42578125" style="121"/>
    <col min="15873" max="15873" width="22.140625" style="121" customWidth="1"/>
    <col min="15874" max="15874" width="11.5703125" style="121" bestFit="1" customWidth="1"/>
    <col min="15875" max="15875" width="11.42578125" style="121"/>
    <col min="15876" max="15876" width="16" style="121" customWidth="1"/>
    <col min="15877" max="15877" width="15.28515625" style="121" customWidth="1"/>
    <col min="15878" max="15879" width="11.5703125" style="121" bestFit="1" customWidth="1"/>
    <col min="15880" max="15880" width="12" style="121" bestFit="1" customWidth="1"/>
    <col min="15881" max="15886" width="11.5703125" style="121" bestFit="1" customWidth="1"/>
    <col min="15887" max="16128" width="11.42578125" style="121"/>
    <col min="16129" max="16129" width="22.140625" style="121" customWidth="1"/>
    <col min="16130" max="16130" width="11.5703125" style="121" bestFit="1" customWidth="1"/>
    <col min="16131" max="16131" width="11.42578125" style="121"/>
    <col min="16132" max="16132" width="16" style="121" customWidth="1"/>
    <col min="16133" max="16133" width="15.28515625" style="121" customWidth="1"/>
    <col min="16134" max="16135" width="11.5703125" style="121" bestFit="1" customWidth="1"/>
    <col min="16136" max="16136" width="12" style="121" bestFit="1" customWidth="1"/>
    <col min="16137" max="16142" width="11.5703125" style="121" bestFit="1" customWidth="1"/>
    <col min="16143" max="16384" width="11.42578125" style="121"/>
  </cols>
  <sheetData>
    <row r="1" spans="1:115" x14ac:dyDescent="0.25">
      <c r="A1" s="138" t="s">
        <v>71</v>
      </c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  <c r="AU1" s="139"/>
      <c r="AV1" s="139"/>
      <c r="AW1" s="139"/>
      <c r="AX1" s="139"/>
      <c r="AY1" s="139"/>
      <c r="AZ1" s="139"/>
      <c r="BA1" s="139"/>
      <c r="BB1" s="139"/>
      <c r="BC1" s="139"/>
      <c r="BD1" s="139"/>
      <c r="BE1" s="139"/>
      <c r="BF1" s="139"/>
      <c r="BG1" s="139"/>
      <c r="BH1" s="139"/>
      <c r="BI1" s="139"/>
      <c r="BJ1" s="139"/>
      <c r="BK1" s="139"/>
      <c r="BL1" s="139"/>
      <c r="BM1" s="139"/>
      <c r="BN1" s="139"/>
      <c r="BO1" s="139"/>
      <c r="BP1" s="139"/>
      <c r="BQ1" s="139"/>
      <c r="BR1" s="139"/>
      <c r="BS1" s="139"/>
      <c r="BT1" s="139"/>
      <c r="BU1" s="139"/>
      <c r="BV1" s="139"/>
      <c r="BW1" s="139"/>
      <c r="BX1" s="139"/>
      <c r="BY1" s="139"/>
      <c r="BZ1" s="139"/>
      <c r="CA1" s="139"/>
      <c r="CB1" s="139"/>
      <c r="CC1" s="139"/>
      <c r="CD1" s="139"/>
      <c r="CE1" s="139"/>
      <c r="CF1" s="139"/>
      <c r="CG1" s="139"/>
      <c r="CH1" s="139"/>
      <c r="CI1" s="139"/>
      <c r="CJ1" s="139"/>
      <c r="CK1" s="139"/>
      <c r="CL1" s="139"/>
      <c r="CM1" s="139"/>
      <c r="CN1" s="139"/>
      <c r="CO1" s="139"/>
      <c r="CP1" s="139"/>
      <c r="CQ1" s="139"/>
      <c r="CR1" s="139"/>
      <c r="CS1" s="139"/>
      <c r="CT1" s="139"/>
      <c r="CU1" s="139"/>
      <c r="CV1" s="139"/>
      <c r="CW1" s="139"/>
      <c r="CX1" s="139"/>
      <c r="CY1" s="139"/>
      <c r="CZ1" s="139"/>
      <c r="DA1" s="139"/>
      <c r="DB1" s="139"/>
      <c r="DC1" s="139"/>
      <c r="DD1" s="139"/>
      <c r="DE1" s="139"/>
      <c r="DF1" s="139"/>
      <c r="DG1" s="139"/>
      <c r="DH1" s="139"/>
      <c r="DI1" s="139"/>
      <c r="DJ1" s="139"/>
      <c r="DK1" s="139"/>
    </row>
    <row r="2" spans="1:115" x14ac:dyDescent="0.25">
      <c r="B2" s="140"/>
      <c r="C2" s="140"/>
      <c r="D2" s="140"/>
      <c r="E2" s="140"/>
      <c r="F2" s="141"/>
      <c r="G2" s="141"/>
      <c r="H2" s="141"/>
      <c r="I2" s="141"/>
      <c r="J2" s="141"/>
      <c r="K2" s="141"/>
      <c r="L2" s="141"/>
      <c r="M2" s="141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  <c r="AU2" s="139"/>
      <c r="AV2" s="139"/>
      <c r="AW2" s="139"/>
      <c r="AX2" s="139"/>
      <c r="AY2" s="139"/>
      <c r="AZ2" s="139"/>
      <c r="BA2" s="139"/>
      <c r="BB2" s="139"/>
      <c r="BC2" s="139"/>
      <c r="BD2" s="139"/>
      <c r="BE2" s="139"/>
      <c r="BF2" s="139"/>
      <c r="BG2" s="139"/>
      <c r="BH2" s="139"/>
      <c r="BI2" s="139"/>
      <c r="BJ2" s="139"/>
      <c r="BK2" s="139"/>
      <c r="BL2" s="139"/>
      <c r="BM2" s="139"/>
      <c r="BN2" s="139"/>
      <c r="BO2" s="139"/>
      <c r="BP2" s="139"/>
      <c r="BQ2" s="139"/>
      <c r="BR2" s="139"/>
      <c r="BS2" s="139"/>
      <c r="BT2" s="139"/>
      <c r="BU2" s="139"/>
      <c r="BV2" s="139"/>
      <c r="BW2" s="139"/>
      <c r="BX2" s="139"/>
      <c r="BY2" s="139"/>
      <c r="BZ2" s="139"/>
      <c r="CA2" s="139"/>
      <c r="CB2" s="139"/>
      <c r="CC2" s="139"/>
      <c r="CD2" s="139"/>
      <c r="CE2" s="139"/>
      <c r="CF2" s="139"/>
      <c r="CG2" s="139"/>
      <c r="CH2" s="139"/>
      <c r="CI2" s="139"/>
      <c r="CJ2" s="139"/>
      <c r="CK2" s="139"/>
      <c r="CL2" s="139"/>
      <c r="CM2" s="139"/>
      <c r="CN2" s="139"/>
      <c r="CO2" s="139"/>
      <c r="CP2" s="139"/>
      <c r="CQ2" s="139"/>
      <c r="CR2" s="139"/>
      <c r="CS2" s="139"/>
      <c r="CT2" s="139"/>
      <c r="CU2" s="139"/>
      <c r="CV2" s="139"/>
      <c r="CW2" s="139"/>
      <c r="CX2" s="139"/>
      <c r="CY2" s="139"/>
      <c r="CZ2" s="139"/>
      <c r="DA2" s="139"/>
      <c r="DB2" s="139"/>
      <c r="DC2" s="139"/>
      <c r="DD2" s="139"/>
      <c r="DE2" s="139"/>
      <c r="DF2" s="139"/>
      <c r="DG2" s="139"/>
      <c r="DH2" s="139"/>
      <c r="DI2" s="139"/>
      <c r="DJ2" s="139"/>
      <c r="DK2" s="139"/>
    </row>
    <row r="3" spans="1:115" x14ac:dyDescent="0.25">
      <c r="A3" s="121" t="s">
        <v>25</v>
      </c>
      <c r="B3" s="122">
        <v>10000</v>
      </c>
      <c r="F3" s="134"/>
      <c r="G3" s="134"/>
      <c r="H3" s="134"/>
      <c r="I3" s="134"/>
      <c r="J3" s="134"/>
      <c r="K3" s="134"/>
      <c r="L3" s="141"/>
      <c r="M3" s="141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  <c r="AP3" s="139"/>
      <c r="AQ3" s="139"/>
      <c r="AR3" s="139"/>
      <c r="AS3" s="139"/>
      <c r="AT3" s="139"/>
      <c r="AU3" s="139"/>
      <c r="AV3" s="139"/>
      <c r="AW3" s="139"/>
      <c r="AX3" s="139"/>
      <c r="AY3" s="139"/>
      <c r="AZ3" s="139"/>
      <c r="BA3" s="139"/>
      <c r="BB3" s="139"/>
      <c r="BC3" s="139"/>
      <c r="BD3" s="139"/>
      <c r="BE3" s="139"/>
      <c r="BF3" s="139"/>
      <c r="BG3" s="139"/>
      <c r="BH3" s="139"/>
      <c r="BI3" s="139"/>
      <c r="BJ3" s="139"/>
      <c r="BK3" s="139"/>
      <c r="BL3" s="139"/>
      <c r="BM3" s="139"/>
      <c r="BN3" s="139"/>
      <c r="BO3" s="139"/>
      <c r="BP3" s="139"/>
      <c r="BQ3" s="139"/>
      <c r="BR3" s="139"/>
      <c r="BS3" s="139"/>
      <c r="BT3" s="139"/>
      <c r="BU3" s="139"/>
      <c r="BV3" s="139"/>
      <c r="BW3" s="139"/>
      <c r="BX3" s="139"/>
      <c r="BY3" s="139"/>
      <c r="BZ3" s="139"/>
      <c r="CA3" s="139"/>
      <c r="CB3" s="139"/>
      <c r="CC3" s="139"/>
      <c r="CD3" s="139"/>
      <c r="CE3" s="139"/>
      <c r="CF3" s="139"/>
      <c r="CG3" s="139"/>
      <c r="CH3" s="139"/>
      <c r="CI3" s="139"/>
      <c r="CJ3" s="139"/>
      <c r="CK3" s="139"/>
      <c r="CL3" s="139"/>
      <c r="CM3" s="139"/>
      <c r="CN3" s="139"/>
      <c r="CO3" s="139"/>
      <c r="CP3" s="139"/>
      <c r="CQ3" s="139"/>
      <c r="CR3" s="139"/>
      <c r="CS3" s="139"/>
      <c r="CT3" s="139"/>
      <c r="CU3" s="139"/>
      <c r="CV3" s="139"/>
      <c r="CW3" s="139"/>
      <c r="CX3" s="139"/>
      <c r="CY3" s="139"/>
      <c r="CZ3" s="139"/>
      <c r="DA3" s="139"/>
      <c r="DB3" s="139"/>
      <c r="DC3" s="139"/>
      <c r="DD3" s="139"/>
      <c r="DE3" s="139"/>
      <c r="DF3" s="139"/>
      <c r="DG3" s="139"/>
      <c r="DH3" s="139"/>
      <c r="DI3" s="139"/>
      <c r="DJ3" s="139"/>
      <c r="DK3" s="139"/>
    </row>
    <row r="4" spans="1:115" x14ac:dyDescent="0.25">
      <c r="A4" s="121" t="s">
        <v>64</v>
      </c>
      <c r="B4" s="86">
        <v>7.0000000000000007E-2</v>
      </c>
      <c r="F4" s="134"/>
      <c r="G4" s="134"/>
      <c r="H4" s="134"/>
      <c r="I4" s="134"/>
      <c r="J4" s="134"/>
      <c r="K4" s="134"/>
      <c r="L4" s="141"/>
      <c r="M4" s="141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T4" s="139"/>
      <c r="AU4" s="139"/>
      <c r="AV4" s="139"/>
      <c r="AW4" s="139"/>
      <c r="AX4" s="139"/>
      <c r="AY4" s="139"/>
      <c r="AZ4" s="139"/>
      <c r="BA4" s="139"/>
      <c r="BB4" s="139"/>
      <c r="BC4" s="139"/>
      <c r="BD4" s="139"/>
      <c r="BE4" s="139"/>
      <c r="BF4" s="139"/>
      <c r="BG4" s="139"/>
      <c r="BH4" s="139"/>
      <c r="BI4" s="139"/>
      <c r="BJ4" s="139"/>
      <c r="BK4" s="139"/>
      <c r="BL4" s="139"/>
      <c r="BM4" s="139"/>
      <c r="BN4" s="139"/>
      <c r="BO4" s="139"/>
      <c r="BP4" s="139"/>
      <c r="BQ4" s="139"/>
      <c r="BR4" s="139"/>
      <c r="BS4" s="139"/>
      <c r="BT4" s="139"/>
      <c r="BU4" s="139"/>
      <c r="BV4" s="139"/>
      <c r="BW4" s="139"/>
      <c r="BX4" s="139"/>
      <c r="BY4" s="139"/>
      <c r="BZ4" s="139"/>
      <c r="CA4" s="139"/>
      <c r="CB4" s="139"/>
      <c r="CC4" s="139"/>
      <c r="CD4" s="139"/>
      <c r="CE4" s="139"/>
      <c r="CF4" s="139"/>
      <c r="CG4" s="139"/>
      <c r="CH4" s="139"/>
      <c r="CI4" s="139"/>
      <c r="CJ4" s="139"/>
      <c r="CK4" s="139"/>
      <c r="CL4" s="139"/>
      <c r="CM4" s="139"/>
      <c r="CN4" s="139"/>
      <c r="CO4" s="139"/>
      <c r="CP4" s="139"/>
      <c r="CQ4" s="139"/>
      <c r="CR4" s="139"/>
      <c r="CS4" s="139"/>
      <c r="CT4" s="139"/>
      <c r="CU4" s="139"/>
      <c r="CV4" s="139"/>
      <c r="CW4" s="139"/>
      <c r="CX4" s="139"/>
      <c r="CY4" s="139"/>
      <c r="CZ4" s="139"/>
      <c r="DA4" s="139"/>
      <c r="DB4" s="139"/>
      <c r="DC4" s="139"/>
      <c r="DD4" s="139"/>
      <c r="DE4" s="139"/>
      <c r="DF4" s="139"/>
      <c r="DG4" s="139"/>
      <c r="DH4" s="139"/>
      <c r="DI4" s="139"/>
      <c r="DJ4" s="139"/>
      <c r="DK4" s="139"/>
    </row>
    <row r="5" spans="1:115" x14ac:dyDescent="0.25">
      <c r="A5" s="121" t="s">
        <v>19</v>
      </c>
      <c r="B5" s="122">
        <v>8500</v>
      </c>
      <c r="F5" s="134"/>
      <c r="G5" s="134"/>
      <c r="H5" s="134"/>
      <c r="I5" s="134"/>
      <c r="J5" s="134"/>
      <c r="K5" s="134"/>
      <c r="L5" s="141"/>
      <c r="M5" s="141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  <c r="AN5" s="139"/>
      <c r="AO5" s="139"/>
      <c r="AP5" s="139"/>
      <c r="AQ5" s="139"/>
      <c r="AR5" s="139"/>
      <c r="AS5" s="139"/>
      <c r="AT5" s="139"/>
      <c r="AU5" s="139"/>
      <c r="AV5" s="139"/>
      <c r="AW5" s="139"/>
      <c r="AX5" s="139"/>
      <c r="AY5" s="139"/>
      <c r="AZ5" s="139"/>
      <c r="BA5" s="139"/>
      <c r="BB5" s="139"/>
      <c r="BC5" s="139"/>
      <c r="BD5" s="139"/>
      <c r="BE5" s="139"/>
      <c r="BF5" s="139"/>
      <c r="BG5" s="139"/>
      <c r="BH5" s="139"/>
      <c r="BI5" s="139"/>
      <c r="BJ5" s="139"/>
      <c r="BK5" s="139"/>
      <c r="BL5" s="139"/>
      <c r="BM5" s="139"/>
      <c r="BN5" s="139"/>
      <c r="BO5" s="139"/>
      <c r="BP5" s="139"/>
      <c r="BQ5" s="139"/>
      <c r="BR5" s="139"/>
      <c r="BS5" s="139"/>
      <c r="BT5" s="139"/>
      <c r="BU5" s="139"/>
      <c r="BV5" s="139"/>
      <c r="BW5" s="139"/>
      <c r="BX5" s="139"/>
      <c r="BY5" s="139"/>
      <c r="BZ5" s="139"/>
      <c r="CA5" s="139"/>
      <c r="CB5" s="139"/>
      <c r="CC5" s="139"/>
      <c r="CD5" s="139"/>
      <c r="CE5" s="139"/>
      <c r="CF5" s="139"/>
      <c r="CG5" s="139"/>
      <c r="CH5" s="139"/>
      <c r="CI5" s="139"/>
      <c r="CJ5" s="139"/>
      <c r="CK5" s="139"/>
      <c r="CL5" s="139"/>
      <c r="CM5" s="139"/>
      <c r="CN5" s="139"/>
      <c r="CO5" s="139"/>
      <c r="CP5" s="139"/>
      <c r="CQ5" s="139"/>
      <c r="CR5" s="139"/>
      <c r="CS5" s="139"/>
      <c r="CT5" s="139"/>
      <c r="CU5" s="139"/>
      <c r="CV5" s="139"/>
      <c r="CW5" s="139"/>
      <c r="CX5" s="139"/>
      <c r="CY5" s="139"/>
      <c r="CZ5" s="139"/>
      <c r="DA5" s="139"/>
      <c r="DB5" s="139"/>
      <c r="DC5" s="139"/>
      <c r="DD5" s="139"/>
      <c r="DE5" s="139"/>
      <c r="DF5" s="139"/>
      <c r="DG5" s="139"/>
      <c r="DH5" s="139"/>
      <c r="DI5" s="139"/>
      <c r="DJ5" s="139"/>
      <c r="DK5" s="139"/>
    </row>
    <row r="6" spans="1:115" x14ac:dyDescent="0.25">
      <c r="F6" s="134"/>
      <c r="G6" s="134"/>
      <c r="H6" s="134"/>
      <c r="I6" s="134"/>
      <c r="J6" s="134"/>
      <c r="K6" s="134"/>
      <c r="L6" s="141"/>
      <c r="M6" s="141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39"/>
      <c r="AT6" s="139"/>
      <c r="AU6" s="139"/>
      <c r="AV6" s="139"/>
      <c r="AW6" s="139"/>
      <c r="AX6" s="139"/>
      <c r="AY6" s="139"/>
      <c r="AZ6" s="139"/>
      <c r="BA6" s="139"/>
      <c r="BB6" s="139"/>
      <c r="BC6" s="139"/>
      <c r="BD6" s="139"/>
      <c r="BE6" s="139"/>
      <c r="BF6" s="139"/>
      <c r="BG6" s="139"/>
      <c r="BH6" s="139"/>
      <c r="BI6" s="139"/>
      <c r="BJ6" s="139"/>
      <c r="BK6" s="139"/>
      <c r="BL6" s="139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I6" s="139"/>
      <c r="CJ6" s="139"/>
      <c r="CK6" s="139"/>
      <c r="CL6" s="139"/>
      <c r="CM6" s="139"/>
      <c r="CN6" s="139"/>
      <c r="CO6" s="139"/>
      <c r="CP6" s="139"/>
      <c r="CQ6" s="139"/>
      <c r="CR6" s="139"/>
      <c r="CS6" s="139"/>
      <c r="CT6" s="139"/>
      <c r="CU6" s="139"/>
      <c r="CV6" s="139"/>
      <c r="CW6" s="139"/>
      <c r="CX6" s="139"/>
      <c r="CY6" s="139"/>
      <c r="CZ6" s="139"/>
      <c r="DA6" s="139"/>
      <c r="DB6" s="139"/>
      <c r="DC6" s="139"/>
      <c r="DD6" s="139"/>
      <c r="DE6" s="139"/>
      <c r="DF6" s="139"/>
      <c r="DG6" s="139"/>
      <c r="DH6" s="139"/>
      <c r="DI6" s="139"/>
      <c r="DJ6" s="139"/>
      <c r="DK6" s="139"/>
    </row>
    <row r="7" spans="1:115" ht="18" x14ac:dyDescent="0.35">
      <c r="A7" s="123" t="s">
        <v>31</v>
      </c>
      <c r="B7" s="124" t="s">
        <v>67</v>
      </c>
      <c r="C7" s="125" t="s">
        <v>68</v>
      </c>
      <c r="F7" s="134"/>
      <c r="G7" s="134"/>
      <c r="H7" s="134"/>
      <c r="I7" s="134"/>
      <c r="J7" s="134"/>
      <c r="K7" s="134"/>
      <c r="L7" s="141"/>
      <c r="M7" s="141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39"/>
      <c r="AX7" s="139"/>
      <c r="AY7" s="139"/>
      <c r="AZ7" s="139"/>
      <c r="BA7" s="139"/>
      <c r="BB7" s="139"/>
      <c r="BC7" s="139"/>
      <c r="BD7" s="139"/>
      <c r="BE7" s="139"/>
      <c r="BF7" s="139"/>
      <c r="BG7" s="139"/>
      <c r="BH7" s="139"/>
      <c r="BI7" s="139"/>
      <c r="BJ7" s="139"/>
      <c r="BK7" s="139"/>
      <c r="BL7" s="139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I7" s="139"/>
      <c r="CJ7" s="139"/>
      <c r="CK7" s="139"/>
      <c r="CL7" s="139"/>
      <c r="CM7" s="139"/>
      <c r="CN7" s="139"/>
      <c r="CO7" s="139"/>
      <c r="CP7" s="139"/>
      <c r="CQ7" s="139"/>
      <c r="CR7" s="139"/>
      <c r="CS7" s="139"/>
      <c r="CT7" s="139"/>
      <c r="CU7" s="139"/>
      <c r="CV7" s="139"/>
      <c r="CW7" s="139"/>
      <c r="CX7" s="139"/>
      <c r="CY7" s="139"/>
      <c r="CZ7" s="139"/>
      <c r="DA7" s="139"/>
      <c r="DB7" s="139"/>
      <c r="DC7" s="139"/>
      <c r="DD7" s="139"/>
      <c r="DE7" s="139"/>
      <c r="DF7" s="139"/>
      <c r="DG7" s="139"/>
      <c r="DH7" s="139"/>
      <c r="DI7" s="139"/>
      <c r="DJ7" s="139"/>
      <c r="DK7" s="139"/>
    </row>
    <row r="8" spans="1:115" x14ac:dyDescent="0.25">
      <c r="A8" s="123">
        <v>0</v>
      </c>
      <c r="B8" s="126">
        <f>-B5</f>
        <v>-8500</v>
      </c>
      <c r="C8" s="127"/>
      <c r="F8" s="142"/>
      <c r="G8" s="142"/>
      <c r="H8" s="142"/>
      <c r="I8" s="142"/>
      <c r="J8" s="142"/>
      <c r="K8" s="142"/>
      <c r="L8" s="141"/>
      <c r="M8" s="141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39"/>
      <c r="BA8" s="139"/>
      <c r="BB8" s="139"/>
      <c r="BC8" s="139"/>
      <c r="BD8" s="139"/>
      <c r="BE8" s="139"/>
      <c r="BF8" s="139"/>
      <c r="BG8" s="139"/>
      <c r="BH8" s="139"/>
      <c r="BI8" s="139"/>
      <c r="BJ8" s="139"/>
      <c r="BK8" s="139"/>
      <c r="BL8" s="139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I8" s="139"/>
      <c r="CJ8" s="139"/>
      <c r="CK8" s="139"/>
      <c r="CL8" s="139"/>
      <c r="CM8" s="139"/>
      <c r="CN8" s="139"/>
      <c r="CO8" s="139"/>
      <c r="CP8" s="139"/>
      <c r="CQ8" s="139"/>
      <c r="CR8" s="139"/>
      <c r="CS8" s="139"/>
      <c r="CT8" s="139"/>
      <c r="CU8" s="139"/>
      <c r="CV8" s="139"/>
      <c r="CW8" s="139"/>
      <c r="CX8" s="139"/>
      <c r="CY8" s="139"/>
      <c r="CZ8" s="139"/>
      <c r="DA8" s="139"/>
      <c r="DB8" s="139"/>
      <c r="DC8" s="139"/>
      <c r="DD8" s="139"/>
      <c r="DE8" s="139"/>
      <c r="DF8" s="139"/>
      <c r="DG8" s="139"/>
      <c r="DH8" s="139"/>
      <c r="DI8" s="139"/>
      <c r="DJ8" s="139"/>
      <c r="DK8" s="139"/>
    </row>
    <row r="9" spans="1:115" x14ac:dyDescent="0.25">
      <c r="A9" s="123">
        <v>1</v>
      </c>
      <c r="B9" s="128">
        <f t="shared" ref="B9:B15" si="0">$B$3*$B$4</f>
        <v>700.00000000000011</v>
      </c>
      <c r="C9" s="127">
        <f t="shared" ref="C9:C16" si="1">A9*B9/(1+$B$17)^A9</f>
        <v>637.57953661626391</v>
      </c>
      <c r="D9" s="129"/>
      <c r="F9" s="142"/>
      <c r="G9" s="142"/>
      <c r="H9" s="142"/>
      <c r="I9" s="142"/>
      <c r="J9" s="142"/>
      <c r="K9" s="142"/>
      <c r="L9" s="141"/>
      <c r="M9" s="141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139"/>
      <c r="AT9" s="139"/>
      <c r="AU9" s="139"/>
      <c r="AV9" s="139"/>
      <c r="AW9" s="139"/>
      <c r="AX9" s="139"/>
      <c r="AY9" s="139"/>
      <c r="AZ9" s="139"/>
      <c r="BA9" s="139"/>
      <c r="BB9" s="139"/>
      <c r="BC9" s="139"/>
      <c r="BD9" s="139"/>
      <c r="BE9" s="139"/>
      <c r="BF9" s="139"/>
      <c r="BG9" s="139"/>
      <c r="BH9" s="139"/>
      <c r="BI9" s="139"/>
      <c r="BJ9" s="139"/>
      <c r="BK9" s="139"/>
      <c r="BL9" s="139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I9" s="139"/>
      <c r="CJ9" s="139"/>
      <c r="CK9" s="139"/>
      <c r="CL9" s="139"/>
      <c r="CM9" s="139"/>
      <c r="CN9" s="139"/>
      <c r="CO9" s="139"/>
      <c r="CP9" s="139"/>
      <c r="CQ9" s="139"/>
      <c r="CR9" s="139"/>
      <c r="CS9" s="139"/>
      <c r="CT9" s="139"/>
      <c r="CU9" s="139"/>
      <c r="CV9" s="139"/>
      <c r="CW9" s="139"/>
      <c r="CX9" s="139"/>
      <c r="CY9" s="139"/>
      <c r="CZ9" s="139"/>
      <c r="DA9" s="139"/>
      <c r="DB9" s="139"/>
      <c r="DC9" s="139"/>
      <c r="DD9" s="139"/>
      <c r="DE9" s="139"/>
      <c r="DF9" s="139"/>
      <c r="DG9" s="139"/>
      <c r="DH9" s="139"/>
      <c r="DI9" s="139"/>
      <c r="DJ9" s="139"/>
      <c r="DK9" s="139"/>
    </row>
    <row r="10" spans="1:115" x14ac:dyDescent="0.25">
      <c r="A10" s="123">
        <v>2</v>
      </c>
      <c r="B10" s="128">
        <f t="shared" si="0"/>
        <v>700.00000000000011</v>
      </c>
      <c r="C10" s="127">
        <f t="shared" si="1"/>
        <v>1161.4504728908851</v>
      </c>
      <c r="D10" s="129"/>
      <c r="F10" s="142"/>
      <c r="G10" s="142"/>
      <c r="H10" s="142"/>
      <c r="I10" s="142"/>
      <c r="J10" s="142"/>
      <c r="K10" s="142"/>
      <c r="L10" s="141"/>
      <c r="M10" s="141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39"/>
      <c r="BA10" s="139"/>
      <c r="BB10" s="139"/>
      <c r="BC10" s="139"/>
      <c r="BD10" s="139"/>
      <c r="BE10" s="139"/>
      <c r="BF10" s="139"/>
      <c r="BG10" s="139"/>
      <c r="BH10" s="139"/>
      <c r="BI10" s="139"/>
      <c r="BJ10" s="139"/>
      <c r="BK10" s="139"/>
      <c r="BL10" s="139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I10" s="139"/>
      <c r="CJ10" s="139"/>
      <c r="CK10" s="139"/>
      <c r="CL10" s="139"/>
      <c r="CM10" s="139"/>
      <c r="CN10" s="139"/>
      <c r="CO10" s="139"/>
      <c r="CP10" s="139"/>
      <c r="CQ10" s="139"/>
      <c r="CR10" s="139"/>
      <c r="CS10" s="139"/>
      <c r="CT10" s="139"/>
      <c r="CU10" s="139"/>
      <c r="CV10" s="139"/>
      <c r="CW10" s="139"/>
      <c r="CX10" s="139"/>
      <c r="CY10" s="139"/>
      <c r="CZ10" s="139"/>
      <c r="DA10" s="139"/>
      <c r="DB10" s="139"/>
      <c r="DC10" s="139"/>
      <c r="DD10" s="139"/>
      <c r="DE10" s="139"/>
      <c r="DF10" s="139"/>
      <c r="DG10" s="139"/>
      <c r="DH10" s="139"/>
      <c r="DI10" s="139"/>
      <c r="DJ10" s="139"/>
      <c r="DK10" s="139"/>
    </row>
    <row r="11" spans="1:115" x14ac:dyDescent="0.25">
      <c r="A11" s="123">
        <v>3</v>
      </c>
      <c r="B11" s="128">
        <f t="shared" si="0"/>
        <v>700.00000000000011</v>
      </c>
      <c r="C11" s="127">
        <f t="shared" si="1"/>
        <v>1586.8222592325237</v>
      </c>
      <c r="D11" s="129"/>
      <c r="F11" s="142"/>
      <c r="G11" s="142"/>
      <c r="H11" s="142"/>
      <c r="I11" s="142"/>
      <c r="J11" s="142"/>
      <c r="K11" s="142"/>
      <c r="L11" s="141"/>
      <c r="M11" s="141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139"/>
      <c r="AP11" s="139"/>
      <c r="AQ11" s="139"/>
      <c r="AR11" s="139"/>
      <c r="AS11" s="139"/>
      <c r="AT11" s="139"/>
      <c r="AU11" s="139"/>
      <c r="AV11" s="139"/>
      <c r="AW11" s="139"/>
      <c r="AX11" s="139"/>
      <c r="AY11" s="139"/>
      <c r="AZ11" s="139"/>
      <c r="BA11" s="139"/>
      <c r="BB11" s="139"/>
      <c r="BC11" s="139"/>
      <c r="BD11" s="139"/>
      <c r="BE11" s="139"/>
      <c r="BF11" s="139"/>
      <c r="BG11" s="139"/>
      <c r="BH11" s="139"/>
      <c r="BI11" s="139"/>
      <c r="BJ11" s="139"/>
      <c r="BK11" s="139"/>
      <c r="BL11" s="139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I11" s="139"/>
      <c r="CJ11" s="139"/>
      <c r="CK11" s="139"/>
      <c r="CL11" s="139"/>
      <c r="CM11" s="139"/>
      <c r="CN11" s="139"/>
      <c r="CO11" s="139"/>
      <c r="CP11" s="139"/>
      <c r="CQ11" s="139"/>
      <c r="CR11" s="139"/>
      <c r="CS11" s="139"/>
      <c r="CT11" s="139"/>
      <c r="CU11" s="139"/>
      <c r="CV11" s="139"/>
      <c r="CW11" s="139"/>
      <c r="CX11" s="139"/>
      <c r="CY11" s="139"/>
      <c r="CZ11" s="139"/>
      <c r="DA11" s="139"/>
      <c r="DB11" s="139"/>
      <c r="DC11" s="139"/>
      <c r="DD11" s="139"/>
      <c r="DE11" s="139"/>
      <c r="DF11" s="139"/>
      <c r="DG11" s="139"/>
      <c r="DH11" s="139"/>
      <c r="DI11" s="139"/>
      <c r="DJ11" s="139"/>
      <c r="DK11" s="139"/>
    </row>
    <row r="12" spans="1:115" x14ac:dyDescent="0.25">
      <c r="A12" s="123">
        <v>4</v>
      </c>
      <c r="B12" s="128">
        <f t="shared" si="0"/>
        <v>700.00000000000011</v>
      </c>
      <c r="C12" s="127">
        <f t="shared" si="1"/>
        <v>1927.0960013978004</v>
      </c>
      <c r="D12" s="129"/>
      <c r="F12" s="143"/>
      <c r="G12" s="143"/>
      <c r="H12" s="143"/>
      <c r="I12" s="143"/>
      <c r="J12" s="143"/>
      <c r="K12" s="142"/>
      <c r="L12" s="141"/>
      <c r="M12" s="141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139"/>
      <c r="AY12" s="139"/>
      <c r="AZ12" s="139"/>
      <c r="BA12" s="139"/>
      <c r="BB12" s="139"/>
      <c r="BC12" s="139"/>
      <c r="BD12" s="139"/>
      <c r="BE12" s="139"/>
      <c r="BF12" s="139"/>
      <c r="BG12" s="139"/>
      <c r="BH12" s="139"/>
      <c r="BI12" s="139"/>
      <c r="BJ12" s="139"/>
      <c r="BK12" s="139"/>
      <c r="BL12" s="139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I12" s="139"/>
      <c r="CJ12" s="139"/>
      <c r="CK12" s="139"/>
      <c r="CL12" s="139"/>
      <c r="CM12" s="139"/>
      <c r="CN12" s="139"/>
      <c r="CO12" s="139"/>
      <c r="CP12" s="139"/>
      <c r="CQ12" s="139"/>
      <c r="CR12" s="139"/>
      <c r="CS12" s="139"/>
      <c r="CT12" s="139"/>
      <c r="CU12" s="139"/>
      <c r="CV12" s="139"/>
      <c r="CW12" s="139"/>
      <c r="CX12" s="139"/>
      <c r="CY12" s="139"/>
      <c r="CZ12" s="139"/>
      <c r="DA12" s="139"/>
      <c r="DB12" s="139"/>
      <c r="DC12" s="139"/>
      <c r="DD12" s="139"/>
      <c r="DE12" s="139"/>
      <c r="DF12" s="139"/>
      <c r="DG12" s="139"/>
      <c r="DH12" s="139"/>
      <c r="DI12" s="139"/>
      <c r="DJ12" s="139"/>
      <c r="DK12" s="139"/>
    </row>
    <row r="13" spans="1:115" x14ac:dyDescent="0.25">
      <c r="A13" s="123">
        <v>5</v>
      </c>
      <c r="B13" s="128">
        <f t="shared" si="0"/>
        <v>700.00000000000011</v>
      </c>
      <c r="C13" s="127">
        <f t="shared" si="1"/>
        <v>2194.066027832615</v>
      </c>
      <c r="F13" s="142"/>
      <c r="G13" s="142"/>
      <c r="H13" s="142"/>
      <c r="I13" s="142"/>
      <c r="J13" s="142"/>
      <c r="K13" s="142"/>
      <c r="L13" s="141"/>
      <c r="M13" s="141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139"/>
      <c r="AN13" s="139"/>
      <c r="AO13" s="139"/>
      <c r="AP13" s="139"/>
      <c r="AQ13" s="139"/>
      <c r="AR13" s="139"/>
      <c r="AS13" s="139"/>
      <c r="AT13" s="139"/>
      <c r="AU13" s="139"/>
      <c r="AV13" s="139"/>
      <c r="AW13" s="139"/>
      <c r="AX13" s="139"/>
      <c r="AY13" s="139"/>
      <c r="AZ13" s="139"/>
      <c r="BA13" s="139"/>
      <c r="BB13" s="139"/>
      <c r="BC13" s="139"/>
      <c r="BD13" s="139"/>
      <c r="BE13" s="139"/>
      <c r="BF13" s="139"/>
      <c r="BG13" s="139"/>
      <c r="BH13" s="139"/>
      <c r="BI13" s="139"/>
      <c r="BJ13" s="139"/>
      <c r="BK13" s="139"/>
      <c r="BL13" s="139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I13" s="139"/>
      <c r="CJ13" s="139"/>
      <c r="CK13" s="139"/>
      <c r="CL13" s="139"/>
      <c r="CM13" s="139"/>
      <c r="CN13" s="139"/>
      <c r="CO13" s="139"/>
      <c r="CP13" s="139"/>
      <c r="CQ13" s="139"/>
      <c r="CR13" s="139"/>
      <c r="CS13" s="139"/>
      <c r="CT13" s="139"/>
      <c r="CU13" s="139"/>
      <c r="CV13" s="139"/>
      <c r="CW13" s="139"/>
      <c r="CX13" s="139"/>
      <c r="CY13" s="139"/>
      <c r="CZ13" s="139"/>
      <c r="DA13" s="139"/>
      <c r="DB13" s="139"/>
      <c r="DC13" s="139"/>
      <c r="DD13" s="139"/>
      <c r="DE13" s="139"/>
      <c r="DF13" s="139"/>
      <c r="DG13" s="139"/>
      <c r="DH13" s="139"/>
      <c r="DI13" s="139"/>
      <c r="DJ13" s="139"/>
      <c r="DK13" s="139"/>
    </row>
    <row r="14" spans="1:115" x14ac:dyDescent="0.25">
      <c r="A14" s="123">
        <v>6</v>
      </c>
      <c r="B14" s="128">
        <f t="shared" si="0"/>
        <v>700.00000000000011</v>
      </c>
      <c r="C14" s="127">
        <f t="shared" si="1"/>
        <v>2398.0998879960093</v>
      </c>
      <c r="F14" s="144"/>
      <c r="G14" s="144"/>
      <c r="H14" s="144"/>
      <c r="I14" s="144"/>
      <c r="J14" s="144"/>
      <c r="K14" s="142"/>
      <c r="L14" s="141"/>
      <c r="M14" s="141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  <c r="AN14" s="139"/>
      <c r="AO14" s="139"/>
      <c r="AP14" s="139"/>
      <c r="AQ14" s="139"/>
      <c r="AR14" s="139"/>
      <c r="AS14" s="139"/>
      <c r="AT14" s="139"/>
      <c r="AU14" s="139"/>
      <c r="AV14" s="139"/>
      <c r="AW14" s="139"/>
      <c r="AX14" s="139"/>
      <c r="AY14" s="139"/>
      <c r="AZ14" s="139"/>
      <c r="BA14" s="139"/>
      <c r="BB14" s="139"/>
      <c r="BC14" s="139"/>
      <c r="BD14" s="139"/>
      <c r="BE14" s="139"/>
      <c r="BF14" s="139"/>
      <c r="BG14" s="139"/>
      <c r="BH14" s="139"/>
      <c r="BI14" s="139"/>
      <c r="BJ14" s="139"/>
      <c r="BK14" s="139"/>
      <c r="BL14" s="139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I14" s="139"/>
      <c r="CJ14" s="139"/>
      <c r="CK14" s="139"/>
      <c r="CL14" s="139"/>
      <c r="CM14" s="139"/>
      <c r="CN14" s="139"/>
      <c r="CO14" s="139"/>
      <c r="CP14" s="139"/>
      <c r="CQ14" s="139"/>
      <c r="CR14" s="139"/>
      <c r="CS14" s="139"/>
      <c r="CT14" s="139"/>
      <c r="CU14" s="139"/>
      <c r="CV14" s="139"/>
      <c r="CW14" s="139"/>
      <c r="CX14" s="139"/>
      <c r="CY14" s="139"/>
      <c r="CZ14" s="139"/>
      <c r="DA14" s="139"/>
      <c r="DB14" s="139"/>
      <c r="DC14" s="139"/>
      <c r="DD14" s="139"/>
      <c r="DE14" s="139"/>
      <c r="DF14" s="139"/>
      <c r="DG14" s="139"/>
      <c r="DH14" s="139"/>
      <c r="DI14" s="139"/>
      <c r="DJ14" s="139"/>
      <c r="DK14" s="139"/>
    </row>
    <row r="15" spans="1:115" x14ac:dyDescent="0.25">
      <c r="A15" s="123">
        <v>7</v>
      </c>
      <c r="B15" s="128">
        <f t="shared" si="0"/>
        <v>700.00000000000011</v>
      </c>
      <c r="C15" s="127">
        <f t="shared" si="1"/>
        <v>2548.2990255800164</v>
      </c>
      <c r="F15" s="142"/>
      <c r="G15" s="142"/>
      <c r="H15" s="142"/>
      <c r="I15" s="144"/>
      <c r="J15" s="142"/>
      <c r="K15" s="142"/>
      <c r="L15" s="141"/>
      <c r="M15" s="141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139"/>
      <c r="AT15" s="139"/>
      <c r="AU15" s="139"/>
      <c r="AV15" s="139"/>
      <c r="AW15" s="139"/>
      <c r="AX15" s="139"/>
      <c r="AY15" s="139"/>
      <c r="AZ15" s="139"/>
      <c r="BA15" s="139"/>
      <c r="BB15" s="139"/>
      <c r="BC15" s="139"/>
      <c r="BD15" s="139"/>
      <c r="BE15" s="139"/>
      <c r="BF15" s="139"/>
      <c r="BG15" s="139"/>
      <c r="BH15" s="139"/>
      <c r="BI15" s="139"/>
      <c r="BJ15" s="139"/>
      <c r="BK15" s="139"/>
      <c r="BL15" s="139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I15" s="139"/>
      <c r="CJ15" s="139"/>
      <c r="CK15" s="139"/>
      <c r="CL15" s="139"/>
      <c r="CM15" s="139"/>
      <c r="CN15" s="139"/>
      <c r="CO15" s="139"/>
      <c r="CP15" s="139"/>
      <c r="CQ15" s="139"/>
      <c r="CR15" s="139"/>
      <c r="CS15" s="139"/>
      <c r="CT15" s="139"/>
      <c r="CU15" s="139"/>
      <c r="CV15" s="139"/>
      <c r="CW15" s="139"/>
      <c r="CX15" s="139"/>
      <c r="CY15" s="139"/>
      <c r="CZ15" s="139"/>
      <c r="DA15" s="139"/>
      <c r="DB15" s="139"/>
      <c r="DC15" s="139"/>
      <c r="DD15" s="139"/>
      <c r="DE15" s="139"/>
      <c r="DF15" s="139"/>
      <c r="DG15" s="139"/>
      <c r="DH15" s="139"/>
      <c r="DI15" s="139"/>
      <c r="DJ15" s="139"/>
      <c r="DK15" s="139"/>
    </row>
    <row r="16" spans="1:115" x14ac:dyDescent="0.25">
      <c r="A16" s="123">
        <v>8</v>
      </c>
      <c r="B16" s="128">
        <f>$B$3*$B$4+$B$3</f>
        <v>10700</v>
      </c>
      <c r="C16" s="127">
        <f t="shared" si="1"/>
        <v>40547.529882710485</v>
      </c>
      <c r="D16" s="129"/>
      <c r="F16" s="142"/>
      <c r="G16" s="142"/>
      <c r="H16" s="142"/>
      <c r="I16" s="142"/>
      <c r="J16" s="142"/>
      <c r="K16" s="142"/>
      <c r="L16" s="141"/>
      <c r="M16" s="141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139"/>
      <c r="AT16" s="139"/>
      <c r="AU16" s="139"/>
      <c r="AV16" s="139"/>
      <c r="AW16" s="139"/>
      <c r="AX16" s="139"/>
      <c r="AY16" s="139"/>
      <c r="AZ16" s="139"/>
      <c r="BA16" s="139"/>
      <c r="BB16" s="139"/>
      <c r="BC16" s="139"/>
      <c r="BD16" s="139"/>
      <c r="BE16" s="139"/>
      <c r="BF16" s="139"/>
      <c r="BG16" s="139"/>
      <c r="BH16" s="139"/>
      <c r="BI16" s="139"/>
      <c r="BJ16" s="139"/>
      <c r="BK16" s="139"/>
      <c r="BL16" s="139"/>
      <c r="BM16" s="139"/>
      <c r="BN16" s="139"/>
      <c r="BO16" s="139"/>
      <c r="BP16" s="139"/>
      <c r="BQ16" s="139"/>
      <c r="BR16" s="139"/>
      <c r="BS16" s="139"/>
      <c r="BT16" s="139"/>
      <c r="BU16" s="139"/>
      <c r="BV16" s="139"/>
      <c r="BW16" s="139"/>
      <c r="BX16" s="139"/>
      <c r="BY16" s="139"/>
      <c r="BZ16" s="139"/>
      <c r="CA16" s="139"/>
      <c r="CB16" s="139"/>
      <c r="CC16" s="139"/>
      <c r="CD16" s="139"/>
      <c r="CE16" s="139"/>
      <c r="CF16" s="139"/>
      <c r="CG16" s="139"/>
      <c r="CH16" s="139"/>
      <c r="CI16" s="139"/>
      <c r="CJ16" s="139"/>
      <c r="CK16" s="139"/>
      <c r="CL16" s="139"/>
      <c r="CM16" s="139"/>
      <c r="CN16" s="139"/>
      <c r="CO16" s="139"/>
      <c r="CP16" s="139"/>
      <c r="CQ16" s="139"/>
      <c r="CR16" s="139"/>
      <c r="CS16" s="139"/>
      <c r="CT16" s="139"/>
      <c r="CU16" s="139"/>
      <c r="CV16" s="139"/>
      <c r="CW16" s="139"/>
      <c r="CX16" s="139"/>
      <c r="CY16" s="139"/>
      <c r="CZ16" s="139"/>
      <c r="DA16" s="139"/>
      <c r="DB16" s="139"/>
      <c r="DC16" s="139"/>
      <c r="DD16" s="139"/>
      <c r="DE16" s="139"/>
      <c r="DF16" s="139"/>
      <c r="DG16" s="139"/>
      <c r="DH16" s="139"/>
      <c r="DI16" s="139"/>
      <c r="DJ16" s="139"/>
      <c r="DK16" s="139"/>
    </row>
    <row r="17" spans="1:115" x14ac:dyDescent="0.25">
      <c r="B17" s="130">
        <f>IRR(B8:B16)</f>
        <v>9.7902237758463073E-2</v>
      </c>
      <c r="C17" s="131">
        <f>SUM(C9:C16)/B5</f>
        <v>6.2354050699125407</v>
      </c>
      <c r="D17" s="132">
        <f>C17/(1+B17)</f>
        <v>5.6793809644136282</v>
      </c>
      <c r="F17" s="142"/>
      <c r="G17" s="142"/>
      <c r="H17" s="142"/>
      <c r="I17" s="142"/>
      <c r="J17" s="142"/>
      <c r="K17" s="142"/>
      <c r="L17" s="141"/>
      <c r="M17" s="141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139"/>
      <c r="AN17" s="139"/>
      <c r="AO17" s="139"/>
      <c r="AP17" s="139"/>
      <c r="AQ17" s="139"/>
      <c r="AR17" s="139"/>
      <c r="AS17" s="139"/>
      <c r="AT17" s="139"/>
      <c r="AU17" s="139"/>
      <c r="AV17" s="139"/>
      <c r="AW17" s="139"/>
      <c r="AX17" s="139"/>
      <c r="AY17" s="139"/>
      <c r="AZ17" s="139"/>
      <c r="BA17" s="139"/>
      <c r="BB17" s="139"/>
      <c r="BC17" s="139"/>
      <c r="BD17" s="139"/>
      <c r="BE17" s="139"/>
      <c r="BF17" s="139"/>
      <c r="BG17" s="139"/>
      <c r="BH17" s="139"/>
      <c r="BI17" s="139"/>
      <c r="BJ17" s="139"/>
      <c r="BK17" s="139"/>
      <c r="BL17" s="139"/>
      <c r="BM17" s="139"/>
      <c r="BN17" s="139"/>
      <c r="BO17" s="139"/>
      <c r="BP17" s="139"/>
      <c r="BQ17" s="139"/>
      <c r="BR17" s="139"/>
      <c r="BS17" s="139"/>
      <c r="BT17" s="139"/>
      <c r="BU17" s="139"/>
      <c r="BV17" s="139"/>
      <c r="BW17" s="139"/>
      <c r="BX17" s="139"/>
      <c r="BY17" s="139"/>
      <c r="BZ17" s="139"/>
      <c r="CA17" s="139"/>
      <c r="CB17" s="139"/>
      <c r="CC17" s="139"/>
      <c r="CD17" s="139"/>
      <c r="CE17" s="139"/>
      <c r="CF17" s="139"/>
      <c r="CG17" s="139"/>
      <c r="CH17" s="139"/>
      <c r="CI17" s="139"/>
      <c r="CJ17" s="139"/>
      <c r="CK17" s="139"/>
      <c r="CL17" s="139"/>
      <c r="CM17" s="139"/>
      <c r="CN17" s="139"/>
      <c r="CO17" s="139"/>
      <c r="CP17" s="139"/>
      <c r="CQ17" s="139"/>
      <c r="CR17" s="139"/>
      <c r="CS17" s="139"/>
      <c r="CT17" s="139"/>
      <c r="CU17" s="139"/>
      <c r="CV17" s="139"/>
      <c r="CW17" s="139"/>
      <c r="CX17" s="139"/>
      <c r="CY17" s="139"/>
      <c r="CZ17" s="139"/>
      <c r="DA17" s="139"/>
      <c r="DB17" s="139"/>
      <c r="DC17" s="139"/>
      <c r="DD17" s="139"/>
      <c r="DE17" s="139"/>
      <c r="DF17" s="139"/>
      <c r="DG17" s="139"/>
      <c r="DH17" s="139"/>
      <c r="DI17" s="139"/>
      <c r="DJ17" s="139"/>
      <c r="DK17" s="139"/>
    </row>
    <row r="18" spans="1:115" x14ac:dyDescent="0.25">
      <c r="A18" s="123"/>
      <c r="B18" s="133" t="s">
        <v>37</v>
      </c>
      <c r="C18" s="134" t="s">
        <v>28</v>
      </c>
      <c r="D18" s="134" t="s">
        <v>29</v>
      </c>
      <c r="F18" s="145"/>
      <c r="G18" s="145"/>
      <c r="H18" s="145"/>
      <c r="I18" s="145"/>
      <c r="J18" s="145"/>
      <c r="K18" s="145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  <c r="AM18" s="139"/>
      <c r="AN18" s="139"/>
      <c r="AO18" s="139"/>
      <c r="AP18" s="139"/>
      <c r="AQ18" s="139"/>
      <c r="AR18" s="139"/>
      <c r="AS18" s="139"/>
      <c r="AT18" s="139"/>
      <c r="AU18" s="139"/>
      <c r="AV18" s="139"/>
      <c r="AW18" s="139"/>
      <c r="AX18" s="139"/>
      <c r="AY18" s="139"/>
      <c r="AZ18" s="139"/>
      <c r="BA18" s="139"/>
      <c r="BB18" s="139"/>
      <c r="BC18" s="139"/>
      <c r="BD18" s="139"/>
      <c r="BE18" s="139"/>
      <c r="BF18" s="139"/>
      <c r="BG18" s="139"/>
      <c r="BH18" s="139"/>
      <c r="BI18" s="139"/>
      <c r="BJ18" s="139"/>
      <c r="BK18" s="139"/>
      <c r="BL18" s="139"/>
      <c r="BM18" s="139"/>
      <c r="BN18" s="139"/>
      <c r="BO18" s="139"/>
      <c r="BP18" s="139"/>
      <c r="BQ18" s="139"/>
      <c r="BR18" s="139"/>
      <c r="BS18" s="139"/>
      <c r="BT18" s="139"/>
      <c r="BU18" s="139"/>
      <c r="BV18" s="139"/>
      <c r="BW18" s="139"/>
      <c r="BX18" s="139"/>
      <c r="BY18" s="139"/>
      <c r="BZ18" s="139"/>
      <c r="CA18" s="139"/>
      <c r="CB18" s="139"/>
      <c r="CC18" s="139"/>
      <c r="CD18" s="139"/>
      <c r="CE18" s="139"/>
      <c r="CF18" s="139"/>
      <c r="CG18" s="139"/>
      <c r="CH18" s="139"/>
      <c r="CI18" s="139"/>
      <c r="CJ18" s="139"/>
      <c r="CK18" s="139"/>
      <c r="CL18" s="139"/>
      <c r="CM18" s="139"/>
      <c r="CN18" s="139"/>
      <c r="CO18" s="139"/>
      <c r="CP18" s="139"/>
      <c r="CQ18" s="139"/>
      <c r="CR18" s="139"/>
      <c r="CS18" s="139"/>
      <c r="CT18" s="139"/>
      <c r="CU18" s="139"/>
      <c r="CV18" s="139"/>
      <c r="CW18" s="139"/>
      <c r="CX18" s="139"/>
      <c r="CY18" s="139"/>
      <c r="CZ18" s="139"/>
      <c r="DA18" s="139"/>
      <c r="DB18" s="139"/>
      <c r="DC18" s="139"/>
      <c r="DD18" s="139"/>
      <c r="DE18" s="139"/>
      <c r="DF18" s="139"/>
      <c r="DG18" s="139"/>
      <c r="DH18" s="139"/>
      <c r="DI18" s="139"/>
      <c r="DJ18" s="139"/>
      <c r="DK18" s="139"/>
    </row>
    <row r="19" spans="1:115" x14ac:dyDescent="0.25">
      <c r="A19" s="123"/>
      <c r="C19" s="127"/>
      <c r="F19" s="140"/>
      <c r="G19" s="140"/>
      <c r="H19" s="140"/>
      <c r="I19" s="140"/>
      <c r="J19" s="140"/>
      <c r="K19" s="140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139"/>
      <c r="AL19" s="139"/>
      <c r="AM19" s="139"/>
      <c r="AN19" s="139"/>
      <c r="AO19" s="139"/>
      <c r="AP19" s="139"/>
      <c r="AQ19" s="139"/>
      <c r="AR19" s="139"/>
      <c r="AS19" s="139"/>
      <c r="AT19" s="139"/>
      <c r="AU19" s="139"/>
      <c r="AV19" s="139"/>
      <c r="AW19" s="139"/>
      <c r="AX19" s="139"/>
      <c r="AY19" s="139"/>
      <c r="AZ19" s="139"/>
      <c r="BA19" s="139"/>
      <c r="BB19" s="139"/>
      <c r="BC19" s="139"/>
      <c r="BD19" s="139"/>
      <c r="BE19" s="139"/>
      <c r="BF19" s="139"/>
      <c r="BG19" s="139"/>
      <c r="BH19" s="139"/>
      <c r="BI19" s="139"/>
      <c r="BJ19" s="139"/>
      <c r="BK19" s="139"/>
      <c r="BL19" s="139"/>
      <c r="BM19" s="139"/>
      <c r="BN19" s="139"/>
      <c r="BO19" s="139"/>
      <c r="BP19" s="139"/>
      <c r="BQ19" s="139"/>
      <c r="BR19" s="139"/>
      <c r="BS19" s="139"/>
      <c r="BT19" s="139"/>
      <c r="BU19" s="139"/>
      <c r="BV19" s="139"/>
      <c r="BW19" s="139"/>
      <c r="BX19" s="139"/>
      <c r="BY19" s="139"/>
      <c r="BZ19" s="139"/>
      <c r="CA19" s="139"/>
      <c r="CB19" s="139"/>
      <c r="CC19" s="139"/>
      <c r="CD19" s="139"/>
      <c r="CE19" s="139"/>
      <c r="CF19" s="139"/>
      <c r="CG19" s="139"/>
      <c r="CH19" s="139"/>
      <c r="CI19" s="139"/>
      <c r="CJ19" s="139"/>
      <c r="CK19" s="139"/>
      <c r="CL19" s="139"/>
      <c r="CM19" s="139"/>
      <c r="CN19" s="139"/>
      <c r="CO19" s="139"/>
      <c r="CP19" s="139"/>
      <c r="CQ19" s="139"/>
      <c r="CR19" s="139"/>
      <c r="CS19" s="139"/>
      <c r="CT19" s="139"/>
      <c r="CU19" s="139"/>
      <c r="CV19" s="139"/>
      <c r="CW19" s="139"/>
      <c r="CX19" s="139"/>
      <c r="CY19" s="139"/>
      <c r="CZ19" s="139"/>
      <c r="DA19" s="139"/>
      <c r="DB19" s="139"/>
      <c r="DC19" s="139"/>
      <c r="DD19" s="139"/>
      <c r="DE19" s="139"/>
      <c r="DF19" s="139"/>
      <c r="DG19" s="139"/>
      <c r="DH19" s="139"/>
      <c r="DI19" s="139"/>
      <c r="DJ19" s="139"/>
      <c r="DK19" s="139"/>
    </row>
    <row r="20" spans="1:115" x14ac:dyDescent="0.25">
      <c r="A20" s="123"/>
      <c r="B20" s="127"/>
      <c r="C20" s="127"/>
      <c r="I20" s="140"/>
      <c r="J20" s="140"/>
      <c r="K20" s="140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139"/>
      <c r="AN20" s="139"/>
      <c r="AO20" s="139"/>
      <c r="AP20" s="139"/>
      <c r="AQ20" s="139"/>
      <c r="AR20" s="139"/>
      <c r="AS20" s="139"/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39"/>
      <c r="BE20" s="139"/>
      <c r="BF20" s="139"/>
      <c r="BG20" s="139"/>
      <c r="BH20" s="139"/>
      <c r="BI20" s="139"/>
      <c r="BJ20" s="139"/>
      <c r="BK20" s="139"/>
      <c r="BL20" s="139"/>
      <c r="BM20" s="139"/>
      <c r="BN20" s="139"/>
      <c r="BO20" s="139"/>
      <c r="BP20" s="139"/>
      <c r="BQ20" s="139"/>
      <c r="BR20" s="139"/>
      <c r="BS20" s="139"/>
      <c r="BT20" s="139"/>
      <c r="BU20" s="139"/>
      <c r="BV20" s="139"/>
      <c r="BW20" s="139"/>
      <c r="BX20" s="139"/>
      <c r="BY20" s="139"/>
      <c r="BZ20" s="139"/>
      <c r="CA20" s="139"/>
      <c r="CB20" s="139"/>
      <c r="CC20" s="139"/>
      <c r="CD20" s="139"/>
      <c r="CE20" s="139"/>
      <c r="CF20" s="139"/>
      <c r="CG20" s="139"/>
      <c r="CH20" s="139"/>
      <c r="CI20" s="139"/>
      <c r="CJ20" s="139"/>
      <c r="CK20" s="139"/>
      <c r="CL20" s="139"/>
      <c r="CM20" s="139"/>
      <c r="CN20" s="139"/>
      <c r="CO20" s="139"/>
      <c r="CP20" s="139"/>
      <c r="CQ20" s="139"/>
      <c r="CR20" s="139"/>
      <c r="CS20" s="139"/>
      <c r="CT20" s="139"/>
      <c r="CU20" s="139"/>
      <c r="CV20" s="139"/>
      <c r="CW20" s="139"/>
      <c r="CX20" s="139"/>
      <c r="CY20" s="139"/>
      <c r="CZ20" s="139"/>
      <c r="DA20" s="139"/>
      <c r="DB20" s="139"/>
      <c r="DC20" s="139"/>
      <c r="DD20" s="139"/>
      <c r="DE20" s="139"/>
      <c r="DF20" s="139"/>
      <c r="DG20" s="139"/>
      <c r="DH20" s="139"/>
      <c r="DI20" s="139"/>
      <c r="DJ20" s="139"/>
      <c r="DK20" s="139"/>
    </row>
    <row r="21" spans="1:115" x14ac:dyDescent="0.25">
      <c r="A21" s="123"/>
      <c r="C21" s="127"/>
      <c r="D21" s="127"/>
      <c r="E21" s="127"/>
      <c r="I21" s="140"/>
      <c r="J21" s="140"/>
      <c r="K21" s="140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139"/>
      <c r="AN21" s="139"/>
      <c r="AO21" s="139"/>
      <c r="AP21" s="139"/>
      <c r="AQ21" s="139"/>
      <c r="AR21" s="139"/>
      <c r="AS21" s="139"/>
      <c r="AT21" s="139"/>
      <c r="AU21" s="139"/>
      <c r="AV21" s="139"/>
      <c r="AW21" s="139"/>
      <c r="AX21" s="139"/>
      <c r="AY21" s="139"/>
      <c r="AZ21" s="139"/>
      <c r="BA21" s="139"/>
      <c r="BB21" s="139"/>
      <c r="BC21" s="139"/>
      <c r="BD21" s="139"/>
      <c r="BE21" s="139"/>
      <c r="BF21" s="139"/>
      <c r="BG21" s="139"/>
      <c r="BH21" s="139"/>
      <c r="BI21" s="139"/>
      <c r="BJ21" s="139"/>
      <c r="BK21" s="139"/>
      <c r="BL21" s="139"/>
      <c r="BM21" s="139"/>
      <c r="BN21" s="139"/>
      <c r="BO21" s="139"/>
      <c r="BP21" s="139"/>
      <c r="BQ21" s="139"/>
      <c r="BR21" s="139"/>
      <c r="BS21" s="139"/>
      <c r="BT21" s="139"/>
      <c r="BU21" s="139"/>
      <c r="BV21" s="139"/>
      <c r="BW21" s="139"/>
      <c r="BX21" s="139"/>
      <c r="BY21" s="139"/>
      <c r="BZ21" s="139"/>
      <c r="CA21" s="139"/>
      <c r="CB21" s="139"/>
      <c r="CC21" s="139"/>
      <c r="CD21" s="139"/>
      <c r="CE21" s="139"/>
      <c r="CF21" s="139"/>
      <c r="CG21" s="139"/>
      <c r="CH21" s="139"/>
      <c r="CI21" s="139"/>
      <c r="CJ21" s="139"/>
      <c r="CK21" s="139"/>
      <c r="CL21" s="139"/>
      <c r="CM21" s="139"/>
      <c r="CN21" s="139"/>
      <c r="CO21" s="139"/>
      <c r="CP21" s="139"/>
      <c r="CQ21" s="139"/>
      <c r="CR21" s="139"/>
      <c r="CS21" s="139"/>
      <c r="CT21" s="139"/>
      <c r="CU21" s="139"/>
      <c r="CV21" s="139"/>
      <c r="CW21" s="139"/>
      <c r="CX21" s="139"/>
      <c r="CY21" s="139"/>
      <c r="CZ21" s="139"/>
      <c r="DA21" s="139"/>
      <c r="DB21" s="139"/>
      <c r="DC21" s="139"/>
      <c r="DD21" s="139"/>
      <c r="DE21" s="139"/>
      <c r="DF21" s="139"/>
      <c r="DG21" s="139"/>
      <c r="DH21" s="139"/>
      <c r="DI21" s="139"/>
      <c r="DJ21" s="139"/>
      <c r="DK21" s="139"/>
    </row>
    <row r="22" spans="1:115" x14ac:dyDescent="0.25">
      <c r="I22" s="140"/>
      <c r="J22" s="140"/>
      <c r="K22" s="140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Q22" s="139"/>
      <c r="AR22" s="139"/>
      <c r="AS22" s="139"/>
      <c r="AT22" s="139"/>
      <c r="AU22" s="139"/>
      <c r="AV22" s="139"/>
      <c r="AW22" s="139"/>
      <c r="AX22" s="139"/>
      <c r="AY22" s="139"/>
      <c r="AZ22" s="139"/>
      <c r="BA22" s="139"/>
      <c r="BB22" s="139"/>
      <c r="BC22" s="139"/>
      <c r="BD22" s="139"/>
      <c r="BE22" s="139"/>
      <c r="BF22" s="139"/>
      <c r="BG22" s="139"/>
      <c r="BH22" s="139"/>
      <c r="BI22" s="139"/>
      <c r="BJ22" s="139"/>
      <c r="BK22" s="139"/>
      <c r="BL22" s="139"/>
      <c r="BM22" s="139"/>
      <c r="BN22" s="139"/>
      <c r="BO22" s="139"/>
      <c r="BP22" s="139"/>
      <c r="BQ22" s="139"/>
      <c r="BR22" s="139"/>
      <c r="BS22" s="139"/>
      <c r="BT22" s="139"/>
      <c r="BU22" s="139"/>
      <c r="BV22" s="139"/>
      <c r="BW22" s="139"/>
      <c r="BX22" s="139"/>
      <c r="BY22" s="139"/>
      <c r="BZ22" s="139"/>
      <c r="CA22" s="139"/>
      <c r="CB22" s="139"/>
      <c r="CC22" s="139"/>
      <c r="CD22" s="139"/>
      <c r="CE22" s="139"/>
      <c r="CF22" s="139"/>
      <c r="CG22" s="139"/>
      <c r="CH22" s="139"/>
      <c r="CI22" s="139"/>
      <c r="CJ22" s="139"/>
      <c r="CK22" s="139"/>
      <c r="CL22" s="139"/>
      <c r="CM22" s="139"/>
      <c r="CN22" s="139"/>
      <c r="CO22" s="139"/>
      <c r="CP22" s="139"/>
      <c r="CQ22" s="139"/>
      <c r="CR22" s="139"/>
      <c r="CS22" s="139"/>
      <c r="CT22" s="139"/>
      <c r="CU22" s="139"/>
      <c r="CV22" s="139"/>
      <c r="CW22" s="139"/>
      <c r="CX22" s="139"/>
      <c r="CY22" s="139"/>
      <c r="CZ22" s="139"/>
      <c r="DA22" s="139"/>
      <c r="DB22" s="139"/>
      <c r="DC22" s="139"/>
      <c r="DD22" s="139"/>
      <c r="DE22" s="139"/>
      <c r="DF22" s="139"/>
      <c r="DG22" s="139"/>
      <c r="DH22" s="139"/>
      <c r="DI22" s="139"/>
      <c r="DJ22" s="139"/>
      <c r="DK22" s="139"/>
    </row>
    <row r="23" spans="1:115" x14ac:dyDescent="0.25">
      <c r="I23" s="140"/>
      <c r="J23" s="140"/>
      <c r="K23" s="140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139"/>
      <c r="AN23" s="139"/>
      <c r="AO23" s="139"/>
      <c r="AP23" s="139"/>
      <c r="AQ23" s="139"/>
      <c r="AR23" s="139"/>
      <c r="AS23" s="139"/>
      <c r="AT23" s="139"/>
      <c r="AU23" s="139"/>
      <c r="AV23" s="139"/>
      <c r="AW23" s="139"/>
      <c r="AX23" s="139"/>
      <c r="AY23" s="139"/>
      <c r="AZ23" s="139"/>
      <c r="BA23" s="139"/>
      <c r="BB23" s="139"/>
      <c r="BC23" s="139"/>
      <c r="BD23" s="139"/>
      <c r="BE23" s="139"/>
      <c r="BF23" s="139"/>
      <c r="BG23" s="139"/>
      <c r="BH23" s="139"/>
      <c r="BI23" s="139"/>
      <c r="BJ23" s="139"/>
      <c r="BK23" s="139"/>
      <c r="BL23" s="139"/>
      <c r="BM23" s="139"/>
      <c r="BN23" s="139"/>
      <c r="BO23" s="139"/>
      <c r="BP23" s="139"/>
      <c r="BQ23" s="139"/>
      <c r="BR23" s="139"/>
      <c r="BS23" s="139"/>
      <c r="BT23" s="139"/>
      <c r="BU23" s="139"/>
      <c r="BV23" s="139"/>
      <c r="BW23" s="139"/>
      <c r="BX23" s="139"/>
      <c r="BY23" s="139"/>
      <c r="BZ23" s="139"/>
      <c r="CA23" s="139"/>
      <c r="CB23" s="139"/>
      <c r="CC23" s="139"/>
      <c r="CD23" s="139"/>
      <c r="CE23" s="139"/>
      <c r="CF23" s="139"/>
      <c r="CG23" s="139"/>
      <c r="CH23" s="139"/>
      <c r="CI23" s="139"/>
      <c r="CJ23" s="139"/>
      <c r="CK23" s="139"/>
      <c r="CL23" s="139"/>
      <c r="CM23" s="139"/>
      <c r="CN23" s="139"/>
      <c r="CO23" s="139"/>
      <c r="CP23" s="139"/>
      <c r="CQ23" s="139"/>
      <c r="CR23" s="139"/>
      <c r="CS23" s="139"/>
      <c r="CT23" s="139"/>
      <c r="CU23" s="139"/>
      <c r="CV23" s="139"/>
      <c r="CW23" s="139"/>
      <c r="CX23" s="139"/>
      <c r="CY23" s="139"/>
      <c r="CZ23" s="139"/>
      <c r="DA23" s="139"/>
      <c r="DB23" s="139"/>
      <c r="DC23" s="139"/>
      <c r="DD23" s="139"/>
      <c r="DE23" s="139"/>
      <c r="DF23" s="139"/>
      <c r="DG23" s="139"/>
      <c r="DH23" s="139"/>
      <c r="DI23" s="139"/>
      <c r="DJ23" s="139"/>
      <c r="DK23" s="139"/>
    </row>
    <row r="24" spans="1:115" x14ac:dyDescent="0.25"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39"/>
      <c r="AN24" s="139"/>
      <c r="AO24" s="139"/>
      <c r="AP24" s="139"/>
      <c r="AQ24" s="139"/>
      <c r="AR24" s="139"/>
      <c r="AS24" s="139"/>
      <c r="AT24" s="139"/>
      <c r="AU24" s="139"/>
      <c r="AV24" s="139"/>
      <c r="AW24" s="139"/>
      <c r="AX24" s="139"/>
      <c r="AY24" s="139"/>
      <c r="AZ24" s="139"/>
      <c r="BA24" s="139"/>
      <c r="BB24" s="139"/>
      <c r="BC24" s="139"/>
      <c r="BD24" s="139"/>
      <c r="BE24" s="139"/>
      <c r="BF24" s="139"/>
      <c r="BG24" s="139"/>
      <c r="BH24" s="139"/>
      <c r="BI24" s="139"/>
      <c r="BJ24" s="139"/>
      <c r="BK24" s="139"/>
      <c r="BL24" s="139"/>
      <c r="BM24" s="139"/>
      <c r="BN24" s="139"/>
      <c r="BO24" s="139"/>
      <c r="BP24" s="139"/>
      <c r="BQ24" s="139"/>
      <c r="BR24" s="139"/>
      <c r="BS24" s="139"/>
      <c r="BT24" s="139"/>
      <c r="BU24" s="139"/>
      <c r="BV24" s="139"/>
      <c r="BW24" s="139"/>
      <c r="BX24" s="139"/>
      <c r="BY24" s="139"/>
      <c r="BZ24" s="139"/>
      <c r="CA24" s="139"/>
      <c r="CB24" s="139"/>
      <c r="CC24" s="139"/>
      <c r="CD24" s="139"/>
      <c r="CE24" s="139"/>
      <c r="CF24" s="139"/>
      <c r="CG24" s="139"/>
      <c r="CH24" s="139"/>
      <c r="CI24" s="139"/>
      <c r="CJ24" s="139"/>
      <c r="CK24" s="139"/>
      <c r="CL24" s="139"/>
      <c r="CM24" s="139"/>
      <c r="CN24" s="139"/>
      <c r="CO24" s="139"/>
      <c r="CP24" s="139"/>
      <c r="CQ24" s="139"/>
      <c r="CR24" s="139"/>
      <c r="CS24" s="139"/>
      <c r="CT24" s="139"/>
      <c r="CU24" s="139"/>
      <c r="CV24" s="139"/>
      <c r="CW24" s="139"/>
      <c r="CX24" s="139"/>
      <c r="CY24" s="139"/>
      <c r="CZ24" s="139"/>
      <c r="DA24" s="139"/>
      <c r="DB24" s="139"/>
      <c r="DC24" s="139"/>
      <c r="DD24" s="139"/>
      <c r="DE24" s="139"/>
      <c r="DF24" s="139"/>
      <c r="DG24" s="139"/>
      <c r="DH24" s="139"/>
      <c r="DI24" s="139"/>
      <c r="DJ24" s="139"/>
      <c r="DK24" s="139"/>
    </row>
    <row r="25" spans="1:115" x14ac:dyDescent="0.25"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3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39"/>
      <c r="AY25" s="139"/>
      <c r="AZ25" s="139"/>
      <c r="BA25" s="139"/>
      <c r="BB25" s="139"/>
      <c r="BC25" s="139"/>
      <c r="BD25" s="139"/>
      <c r="BE25" s="139"/>
      <c r="BF25" s="139"/>
      <c r="BG25" s="139"/>
      <c r="BH25" s="139"/>
      <c r="BI25" s="139"/>
      <c r="BJ25" s="139"/>
      <c r="BK25" s="139"/>
      <c r="BL25" s="139"/>
      <c r="BM25" s="139"/>
      <c r="BN25" s="139"/>
      <c r="BO25" s="139"/>
      <c r="BP25" s="139"/>
      <c r="BQ25" s="139"/>
      <c r="BR25" s="139"/>
      <c r="BS25" s="139"/>
      <c r="BT25" s="139"/>
      <c r="BU25" s="139"/>
      <c r="BV25" s="139"/>
      <c r="BW25" s="139"/>
      <c r="BX25" s="139"/>
      <c r="BY25" s="139"/>
      <c r="BZ25" s="139"/>
      <c r="CA25" s="139"/>
      <c r="CB25" s="139"/>
      <c r="CC25" s="139"/>
      <c r="CD25" s="139"/>
      <c r="CE25" s="139"/>
      <c r="CF25" s="139"/>
      <c r="CG25" s="139"/>
      <c r="CH25" s="139"/>
      <c r="CI25" s="139"/>
      <c r="CJ25" s="139"/>
      <c r="CK25" s="139"/>
      <c r="CL25" s="139"/>
      <c r="CM25" s="139"/>
      <c r="CN25" s="139"/>
      <c r="CO25" s="139"/>
      <c r="CP25" s="139"/>
      <c r="CQ25" s="139"/>
      <c r="CR25" s="139"/>
      <c r="CS25" s="139"/>
      <c r="CT25" s="139"/>
      <c r="CU25" s="139"/>
      <c r="CV25" s="139"/>
      <c r="CW25" s="139"/>
      <c r="CX25" s="139"/>
      <c r="CY25" s="139"/>
      <c r="CZ25" s="139"/>
      <c r="DA25" s="139"/>
      <c r="DB25" s="139"/>
      <c r="DC25" s="139"/>
      <c r="DD25" s="139"/>
      <c r="DE25" s="139"/>
      <c r="DF25" s="139"/>
      <c r="DG25" s="139"/>
      <c r="DH25" s="139"/>
      <c r="DI25" s="139"/>
      <c r="DJ25" s="139"/>
      <c r="DK25" s="139"/>
    </row>
    <row r="26" spans="1:115" x14ac:dyDescent="0.25"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  <c r="AK26" s="139"/>
      <c r="AL26" s="139"/>
      <c r="AM26" s="139"/>
      <c r="AN26" s="139"/>
      <c r="AO26" s="139"/>
      <c r="AP26" s="139"/>
      <c r="AQ26" s="139"/>
      <c r="AR26" s="139"/>
      <c r="AS26" s="139"/>
      <c r="AT26" s="139"/>
      <c r="AU26" s="139"/>
      <c r="AV26" s="139"/>
      <c r="AW26" s="139"/>
      <c r="AX26" s="139"/>
      <c r="AY26" s="139"/>
      <c r="AZ26" s="139"/>
      <c r="BA26" s="139"/>
      <c r="BB26" s="139"/>
      <c r="BC26" s="139"/>
      <c r="BD26" s="139"/>
      <c r="BE26" s="139"/>
      <c r="BF26" s="139"/>
      <c r="BG26" s="139"/>
      <c r="BH26" s="139"/>
      <c r="BI26" s="139"/>
      <c r="BJ26" s="139"/>
      <c r="BK26" s="139"/>
      <c r="BL26" s="139"/>
      <c r="BM26" s="139"/>
      <c r="BN26" s="139"/>
      <c r="BO26" s="139"/>
      <c r="BP26" s="139"/>
      <c r="BQ26" s="139"/>
      <c r="BR26" s="139"/>
      <c r="BS26" s="139"/>
      <c r="BT26" s="139"/>
      <c r="BU26" s="139"/>
      <c r="BV26" s="139"/>
      <c r="BW26" s="139"/>
      <c r="BX26" s="139"/>
      <c r="BY26" s="139"/>
      <c r="BZ26" s="139"/>
      <c r="CA26" s="139"/>
      <c r="CB26" s="139"/>
      <c r="CC26" s="139"/>
      <c r="CD26" s="139"/>
      <c r="CE26" s="139"/>
      <c r="CF26" s="139"/>
      <c r="CG26" s="139"/>
      <c r="CH26" s="139"/>
      <c r="CI26" s="139"/>
      <c r="CJ26" s="139"/>
      <c r="CK26" s="139"/>
      <c r="CL26" s="139"/>
      <c r="CM26" s="139"/>
      <c r="CN26" s="139"/>
      <c r="CO26" s="139"/>
      <c r="CP26" s="139"/>
      <c r="CQ26" s="139"/>
      <c r="CR26" s="139"/>
      <c r="CS26" s="139"/>
      <c r="CT26" s="139"/>
      <c r="CU26" s="139"/>
      <c r="CV26" s="139"/>
      <c r="CW26" s="139"/>
      <c r="CX26" s="139"/>
      <c r="CY26" s="139"/>
      <c r="CZ26" s="139"/>
      <c r="DA26" s="139"/>
      <c r="DB26" s="139"/>
      <c r="DC26" s="139"/>
      <c r="DD26" s="139"/>
      <c r="DE26" s="139"/>
      <c r="DF26" s="139"/>
      <c r="DG26" s="139"/>
      <c r="DH26" s="139"/>
      <c r="DI26" s="139"/>
      <c r="DJ26" s="139"/>
      <c r="DK26" s="139"/>
    </row>
    <row r="27" spans="1:115" x14ac:dyDescent="0.25"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  <c r="AK27" s="139"/>
      <c r="AL27" s="139"/>
      <c r="AM27" s="139"/>
      <c r="AN27" s="139"/>
      <c r="AO27" s="139"/>
      <c r="AP27" s="139"/>
      <c r="AQ27" s="139"/>
      <c r="AR27" s="139"/>
      <c r="AS27" s="139"/>
      <c r="AT27" s="139"/>
      <c r="AU27" s="139"/>
      <c r="AV27" s="139"/>
      <c r="AW27" s="139"/>
      <c r="AX27" s="139"/>
      <c r="AY27" s="139"/>
      <c r="AZ27" s="139"/>
      <c r="BA27" s="139"/>
      <c r="BB27" s="139"/>
      <c r="BC27" s="139"/>
      <c r="BD27" s="139"/>
      <c r="BE27" s="139"/>
      <c r="BF27" s="139"/>
      <c r="BG27" s="139"/>
      <c r="BH27" s="139"/>
      <c r="BI27" s="139"/>
      <c r="BJ27" s="139"/>
      <c r="BK27" s="139"/>
      <c r="BL27" s="139"/>
      <c r="BM27" s="139"/>
      <c r="BN27" s="139"/>
      <c r="BO27" s="139"/>
      <c r="BP27" s="139"/>
      <c r="BQ27" s="139"/>
      <c r="BR27" s="139"/>
      <c r="BS27" s="139"/>
      <c r="BT27" s="139"/>
      <c r="BU27" s="139"/>
      <c r="BV27" s="139"/>
      <c r="BW27" s="139"/>
      <c r="BX27" s="139"/>
      <c r="BY27" s="139"/>
      <c r="BZ27" s="139"/>
      <c r="CA27" s="139"/>
      <c r="CB27" s="139"/>
      <c r="CC27" s="139"/>
      <c r="CD27" s="139"/>
      <c r="CE27" s="139"/>
      <c r="CF27" s="139"/>
      <c r="CG27" s="139"/>
      <c r="CH27" s="139"/>
      <c r="CI27" s="139"/>
      <c r="CJ27" s="139"/>
      <c r="CK27" s="139"/>
      <c r="CL27" s="139"/>
      <c r="CM27" s="139"/>
      <c r="CN27" s="139"/>
      <c r="CO27" s="139"/>
      <c r="CP27" s="139"/>
      <c r="CQ27" s="139"/>
      <c r="CR27" s="139"/>
      <c r="CS27" s="139"/>
      <c r="CT27" s="139"/>
      <c r="CU27" s="139"/>
      <c r="CV27" s="139"/>
      <c r="CW27" s="139"/>
      <c r="CX27" s="139"/>
      <c r="CY27" s="139"/>
      <c r="CZ27" s="139"/>
      <c r="DA27" s="139"/>
      <c r="DB27" s="139"/>
      <c r="DC27" s="139"/>
      <c r="DD27" s="139"/>
      <c r="DE27" s="139"/>
      <c r="DF27" s="139"/>
      <c r="DG27" s="139"/>
      <c r="DH27" s="139"/>
      <c r="DI27" s="139"/>
      <c r="DJ27" s="139"/>
      <c r="DK27" s="139"/>
    </row>
    <row r="28" spans="1:115" x14ac:dyDescent="0.25"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39"/>
      <c r="AF28" s="139"/>
      <c r="AG28" s="139"/>
      <c r="AH28" s="139"/>
      <c r="AI28" s="139"/>
      <c r="AJ28" s="139"/>
      <c r="AK28" s="139"/>
      <c r="AL28" s="139"/>
      <c r="AM28" s="139"/>
      <c r="AN28" s="139"/>
      <c r="AO28" s="139"/>
      <c r="AP28" s="139"/>
      <c r="AQ28" s="139"/>
      <c r="AR28" s="139"/>
      <c r="AS28" s="139"/>
      <c r="AT28" s="139"/>
      <c r="AU28" s="139"/>
      <c r="AV28" s="139"/>
      <c r="AW28" s="139"/>
      <c r="AX28" s="139"/>
      <c r="AY28" s="139"/>
      <c r="AZ28" s="139"/>
      <c r="BA28" s="139"/>
      <c r="BB28" s="139"/>
      <c r="BC28" s="139"/>
      <c r="BD28" s="139"/>
      <c r="BE28" s="139"/>
      <c r="BF28" s="139"/>
      <c r="BG28" s="139"/>
      <c r="BH28" s="139"/>
      <c r="BI28" s="139"/>
      <c r="BJ28" s="139"/>
      <c r="BK28" s="139"/>
      <c r="BL28" s="139"/>
      <c r="BM28" s="139"/>
      <c r="BN28" s="139"/>
      <c r="BO28" s="139"/>
      <c r="BP28" s="139"/>
      <c r="BQ28" s="139"/>
      <c r="BR28" s="139"/>
      <c r="BS28" s="139"/>
      <c r="BT28" s="139"/>
      <c r="BU28" s="139"/>
      <c r="BV28" s="139"/>
      <c r="BW28" s="139"/>
      <c r="BX28" s="139"/>
      <c r="BY28" s="139"/>
      <c r="BZ28" s="139"/>
      <c r="CA28" s="139"/>
      <c r="CB28" s="139"/>
      <c r="CC28" s="139"/>
      <c r="CD28" s="139"/>
      <c r="CE28" s="139"/>
      <c r="CF28" s="139"/>
      <c r="CG28" s="139"/>
      <c r="CH28" s="139"/>
      <c r="CI28" s="139"/>
      <c r="CJ28" s="139"/>
      <c r="CK28" s="139"/>
      <c r="CL28" s="139"/>
      <c r="CM28" s="139"/>
      <c r="CN28" s="139"/>
      <c r="CO28" s="139"/>
      <c r="CP28" s="139"/>
      <c r="CQ28" s="139"/>
      <c r="CR28" s="139"/>
      <c r="CS28" s="139"/>
      <c r="CT28" s="139"/>
      <c r="CU28" s="139"/>
      <c r="CV28" s="139"/>
      <c r="CW28" s="139"/>
      <c r="CX28" s="139"/>
      <c r="CY28" s="139"/>
      <c r="CZ28" s="139"/>
      <c r="DA28" s="139"/>
      <c r="DB28" s="139"/>
      <c r="DC28" s="139"/>
      <c r="DD28" s="139"/>
      <c r="DE28" s="139"/>
      <c r="DF28" s="139"/>
      <c r="DG28" s="139"/>
      <c r="DH28" s="139"/>
      <c r="DI28" s="139"/>
      <c r="DJ28" s="139"/>
      <c r="DK28" s="139"/>
    </row>
    <row r="29" spans="1:115" x14ac:dyDescent="0.25"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39"/>
      <c r="AL29" s="139"/>
      <c r="AM29" s="139"/>
      <c r="AN29" s="139"/>
      <c r="AO29" s="139"/>
      <c r="AP29" s="139"/>
      <c r="AQ29" s="139"/>
      <c r="AR29" s="139"/>
      <c r="AS29" s="139"/>
      <c r="AT29" s="139"/>
      <c r="AU29" s="139"/>
      <c r="AV29" s="139"/>
      <c r="AW29" s="139"/>
      <c r="AX29" s="139"/>
      <c r="AY29" s="139"/>
      <c r="AZ29" s="139"/>
      <c r="BA29" s="139"/>
      <c r="BB29" s="139"/>
      <c r="BC29" s="139"/>
      <c r="BD29" s="139"/>
      <c r="BE29" s="139"/>
      <c r="BF29" s="139"/>
      <c r="BG29" s="139"/>
      <c r="BH29" s="139"/>
      <c r="BI29" s="139"/>
      <c r="BJ29" s="139"/>
      <c r="BK29" s="139"/>
      <c r="BL29" s="139"/>
      <c r="BM29" s="139"/>
      <c r="BN29" s="139"/>
      <c r="BO29" s="139"/>
      <c r="BP29" s="139"/>
      <c r="BQ29" s="139"/>
      <c r="BR29" s="139"/>
      <c r="BS29" s="139"/>
      <c r="BT29" s="139"/>
      <c r="BU29" s="139"/>
      <c r="BV29" s="139"/>
      <c r="BW29" s="139"/>
      <c r="BX29" s="139"/>
      <c r="BY29" s="139"/>
      <c r="BZ29" s="139"/>
      <c r="CA29" s="139"/>
      <c r="CB29" s="139"/>
      <c r="CC29" s="139"/>
      <c r="CD29" s="139"/>
      <c r="CE29" s="139"/>
      <c r="CF29" s="139"/>
      <c r="CG29" s="139"/>
      <c r="CH29" s="139"/>
      <c r="CI29" s="139"/>
      <c r="CJ29" s="139"/>
      <c r="CK29" s="139"/>
      <c r="CL29" s="139"/>
      <c r="CM29" s="139"/>
      <c r="CN29" s="139"/>
      <c r="CO29" s="139"/>
      <c r="CP29" s="139"/>
      <c r="CQ29" s="139"/>
      <c r="CR29" s="139"/>
      <c r="CS29" s="139"/>
      <c r="CT29" s="139"/>
      <c r="CU29" s="139"/>
      <c r="CV29" s="139"/>
      <c r="CW29" s="139"/>
      <c r="CX29" s="139"/>
      <c r="CY29" s="139"/>
      <c r="CZ29" s="139"/>
      <c r="DA29" s="139"/>
      <c r="DB29" s="139"/>
      <c r="DC29" s="139"/>
      <c r="DD29" s="139"/>
      <c r="DE29" s="139"/>
      <c r="DF29" s="139"/>
      <c r="DG29" s="139"/>
      <c r="DH29" s="139"/>
      <c r="DI29" s="139"/>
      <c r="DJ29" s="139"/>
      <c r="DK29" s="139"/>
    </row>
    <row r="30" spans="1:115" x14ac:dyDescent="0.25"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  <c r="AM30" s="139"/>
      <c r="AN30" s="139"/>
      <c r="AO30" s="139"/>
      <c r="AP30" s="139"/>
      <c r="AQ30" s="139"/>
      <c r="AR30" s="139"/>
      <c r="AS30" s="139"/>
      <c r="AT30" s="139"/>
      <c r="AU30" s="139"/>
      <c r="AV30" s="139"/>
      <c r="AW30" s="139"/>
      <c r="AX30" s="139"/>
      <c r="AY30" s="139"/>
      <c r="AZ30" s="139"/>
      <c r="BA30" s="139"/>
      <c r="BB30" s="139"/>
      <c r="BC30" s="139"/>
      <c r="BD30" s="139"/>
      <c r="BE30" s="139"/>
      <c r="BF30" s="139"/>
      <c r="BG30" s="139"/>
      <c r="BH30" s="139"/>
      <c r="BI30" s="139"/>
      <c r="BJ30" s="139"/>
      <c r="BK30" s="139"/>
      <c r="BL30" s="139"/>
      <c r="BM30" s="139"/>
      <c r="BN30" s="139"/>
      <c r="BO30" s="139"/>
      <c r="BP30" s="139"/>
      <c r="BQ30" s="139"/>
      <c r="BR30" s="139"/>
      <c r="BS30" s="139"/>
      <c r="BT30" s="139"/>
      <c r="BU30" s="139"/>
      <c r="BV30" s="139"/>
      <c r="BW30" s="139"/>
      <c r="BX30" s="139"/>
      <c r="BY30" s="139"/>
      <c r="BZ30" s="139"/>
      <c r="CA30" s="139"/>
      <c r="CB30" s="139"/>
      <c r="CC30" s="139"/>
      <c r="CD30" s="139"/>
      <c r="CE30" s="139"/>
      <c r="CF30" s="139"/>
      <c r="CG30" s="139"/>
      <c r="CH30" s="139"/>
      <c r="CI30" s="139"/>
      <c r="CJ30" s="139"/>
      <c r="CK30" s="139"/>
      <c r="CL30" s="139"/>
      <c r="CM30" s="139"/>
      <c r="CN30" s="139"/>
      <c r="CO30" s="139"/>
      <c r="CP30" s="139"/>
      <c r="CQ30" s="139"/>
      <c r="CR30" s="139"/>
      <c r="CS30" s="139"/>
      <c r="CT30" s="139"/>
      <c r="CU30" s="139"/>
      <c r="CV30" s="139"/>
      <c r="CW30" s="139"/>
      <c r="CX30" s="139"/>
      <c r="CY30" s="139"/>
      <c r="CZ30" s="139"/>
      <c r="DA30" s="139"/>
      <c r="DB30" s="139"/>
      <c r="DC30" s="139"/>
      <c r="DD30" s="139"/>
      <c r="DE30" s="139"/>
      <c r="DF30" s="139"/>
      <c r="DG30" s="139"/>
      <c r="DH30" s="139"/>
      <c r="DI30" s="139"/>
      <c r="DJ30" s="139"/>
      <c r="DK30" s="139"/>
    </row>
    <row r="31" spans="1:115" x14ac:dyDescent="0.25"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  <c r="AK31" s="139"/>
      <c r="AL31" s="139"/>
      <c r="AM31" s="139"/>
      <c r="AN31" s="139"/>
      <c r="AO31" s="139"/>
      <c r="AP31" s="139"/>
      <c r="AQ31" s="139"/>
      <c r="AR31" s="139"/>
      <c r="AS31" s="139"/>
      <c r="AT31" s="139"/>
      <c r="AU31" s="139"/>
      <c r="AV31" s="139"/>
      <c r="AW31" s="139"/>
      <c r="AX31" s="139"/>
      <c r="AY31" s="139"/>
      <c r="AZ31" s="139"/>
      <c r="BA31" s="139"/>
      <c r="BB31" s="139"/>
      <c r="BC31" s="139"/>
      <c r="BD31" s="139"/>
      <c r="BE31" s="139"/>
      <c r="BF31" s="139"/>
      <c r="BG31" s="139"/>
      <c r="BH31" s="139"/>
      <c r="BI31" s="139"/>
      <c r="BJ31" s="139"/>
      <c r="BK31" s="139"/>
      <c r="BL31" s="139"/>
      <c r="BM31" s="139"/>
      <c r="BN31" s="139"/>
      <c r="BO31" s="139"/>
      <c r="BP31" s="139"/>
      <c r="BQ31" s="139"/>
      <c r="BR31" s="139"/>
      <c r="BS31" s="139"/>
      <c r="BT31" s="139"/>
      <c r="BU31" s="139"/>
      <c r="BV31" s="139"/>
      <c r="BW31" s="139"/>
      <c r="BX31" s="139"/>
      <c r="BY31" s="139"/>
      <c r="BZ31" s="139"/>
      <c r="CA31" s="139"/>
      <c r="CB31" s="139"/>
      <c r="CC31" s="139"/>
      <c r="CD31" s="139"/>
      <c r="CE31" s="139"/>
      <c r="CF31" s="139"/>
      <c r="CG31" s="139"/>
      <c r="CH31" s="139"/>
      <c r="CI31" s="139"/>
      <c r="CJ31" s="139"/>
      <c r="CK31" s="139"/>
      <c r="CL31" s="139"/>
      <c r="CM31" s="139"/>
      <c r="CN31" s="139"/>
      <c r="CO31" s="139"/>
      <c r="CP31" s="139"/>
      <c r="CQ31" s="139"/>
      <c r="CR31" s="139"/>
      <c r="CS31" s="139"/>
      <c r="CT31" s="139"/>
      <c r="CU31" s="139"/>
      <c r="CV31" s="139"/>
      <c r="CW31" s="139"/>
      <c r="CX31" s="139"/>
      <c r="CY31" s="139"/>
      <c r="CZ31" s="139"/>
      <c r="DA31" s="139"/>
      <c r="DB31" s="139"/>
      <c r="DC31" s="139"/>
      <c r="DD31" s="139"/>
      <c r="DE31" s="139"/>
      <c r="DF31" s="139"/>
      <c r="DG31" s="139"/>
      <c r="DH31" s="139"/>
      <c r="DI31" s="139"/>
      <c r="DJ31" s="139"/>
      <c r="DK31" s="139"/>
    </row>
    <row r="32" spans="1:115" x14ac:dyDescent="0.25"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39"/>
      <c r="AG32" s="139"/>
      <c r="AH32" s="139"/>
      <c r="AI32" s="139"/>
      <c r="AJ32" s="139"/>
      <c r="AK32" s="139"/>
      <c r="AL32" s="139"/>
      <c r="AM32" s="139"/>
      <c r="AN32" s="139"/>
      <c r="AO32" s="139"/>
      <c r="AP32" s="139"/>
      <c r="AQ32" s="139"/>
      <c r="AR32" s="139"/>
      <c r="AS32" s="139"/>
      <c r="AT32" s="139"/>
      <c r="AU32" s="139"/>
      <c r="AV32" s="139"/>
      <c r="AW32" s="139"/>
      <c r="AX32" s="139"/>
      <c r="AY32" s="139"/>
      <c r="AZ32" s="139"/>
      <c r="BA32" s="139"/>
      <c r="BB32" s="139"/>
      <c r="BC32" s="139"/>
      <c r="BD32" s="139"/>
      <c r="BE32" s="139"/>
      <c r="BF32" s="139"/>
      <c r="BG32" s="139"/>
      <c r="BH32" s="139"/>
      <c r="BI32" s="139"/>
      <c r="BJ32" s="139"/>
      <c r="BK32" s="139"/>
      <c r="BL32" s="139"/>
      <c r="BM32" s="139"/>
      <c r="BN32" s="139"/>
      <c r="BO32" s="139"/>
      <c r="BP32" s="139"/>
      <c r="BQ32" s="139"/>
      <c r="BR32" s="139"/>
      <c r="BS32" s="139"/>
      <c r="BT32" s="139"/>
      <c r="BU32" s="139"/>
      <c r="BV32" s="139"/>
      <c r="BW32" s="139"/>
      <c r="BX32" s="139"/>
      <c r="BY32" s="139"/>
      <c r="BZ32" s="139"/>
      <c r="CA32" s="139"/>
      <c r="CB32" s="139"/>
      <c r="CC32" s="139"/>
      <c r="CD32" s="139"/>
      <c r="CE32" s="139"/>
      <c r="CF32" s="139"/>
      <c r="CG32" s="139"/>
      <c r="CH32" s="139"/>
      <c r="CI32" s="139"/>
      <c r="CJ32" s="139"/>
      <c r="CK32" s="139"/>
      <c r="CL32" s="139"/>
      <c r="CM32" s="139"/>
      <c r="CN32" s="139"/>
      <c r="CO32" s="139"/>
      <c r="CP32" s="139"/>
      <c r="CQ32" s="139"/>
      <c r="CR32" s="139"/>
      <c r="CS32" s="139"/>
      <c r="CT32" s="139"/>
      <c r="CU32" s="139"/>
      <c r="CV32" s="139"/>
      <c r="CW32" s="139"/>
      <c r="CX32" s="139"/>
      <c r="CY32" s="139"/>
      <c r="CZ32" s="139"/>
      <c r="DA32" s="139"/>
      <c r="DB32" s="139"/>
      <c r="DC32" s="139"/>
      <c r="DD32" s="139"/>
      <c r="DE32" s="139"/>
      <c r="DF32" s="139"/>
      <c r="DG32" s="139"/>
      <c r="DH32" s="139"/>
      <c r="DI32" s="139"/>
      <c r="DJ32" s="139"/>
      <c r="DK32" s="139"/>
    </row>
    <row r="33" spans="14:115" x14ac:dyDescent="0.25"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39"/>
      <c r="AF33" s="139"/>
      <c r="AG33" s="139"/>
      <c r="AH33" s="139"/>
      <c r="AI33" s="139"/>
      <c r="AJ33" s="139"/>
      <c r="AK33" s="139"/>
      <c r="AL33" s="139"/>
      <c r="AM33" s="139"/>
      <c r="AN33" s="139"/>
      <c r="AO33" s="139"/>
      <c r="AP33" s="139"/>
      <c r="AQ33" s="139"/>
      <c r="AR33" s="139"/>
      <c r="AS33" s="139"/>
      <c r="AT33" s="139"/>
      <c r="AU33" s="139"/>
      <c r="AV33" s="139"/>
      <c r="AW33" s="139"/>
      <c r="AX33" s="139"/>
      <c r="AY33" s="139"/>
      <c r="AZ33" s="139"/>
      <c r="BA33" s="139"/>
      <c r="BB33" s="139"/>
      <c r="BC33" s="139"/>
      <c r="BD33" s="139"/>
      <c r="BE33" s="139"/>
      <c r="BF33" s="139"/>
      <c r="BG33" s="139"/>
      <c r="BH33" s="139"/>
      <c r="BI33" s="139"/>
      <c r="BJ33" s="139"/>
      <c r="BK33" s="139"/>
      <c r="BL33" s="139"/>
      <c r="BM33" s="139"/>
      <c r="BN33" s="139"/>
      <c r="BO33" s="139"/>
      <c r="BP33" s="139"/>
      <c r="BQ33" s="139"/>
      <c r="BR33" s="139"/>
      <c r="BS33" s="139"/>
      <c r="BT33" s="139"/>
      <c r="BU33" s="139"/>
      <c r="BV33" s="139"/>
      <c r="BW33" s="139"/>
      <c r="BX33" s="139"/>
      <c r="BY33" s="139"/>
      <c r="BZ33" s="139"/>
      <c r="CA33" s="139"/>
      <c r="CB33" s="139"/>
      <c r="CC33" s="139"/>
      <c r="CD33" s="139"/>
      <c r="CE33" s="139"/>
      <c r="CF33" s="139"/>
      <c r="CG33" s="139"/>
      <c r="CH33" s="139"/>
      <c r="CI33" s="139"/>
      <c r="CJ33" s="139"/>
      <c r="CK33" s="139"/>
      <c r="CL33" s="139"/>
      <c r="CM33" s="139"/>
      <c r="CN33" s="139"/>
      <c r="CO33" s="139"/>
      <c r="CP33" s="139"/>
      <c r="CQ33" s="139"/>
      <c r="CR33" s="139"/>
      <c r="CS33" s="139"/>
      <c r="CT33" s="139"/>
      <c r="CU33" s="139"/>
      <c r="CV33" s="139"/>
      <c r="CW33" s="139"/>
      <c r="CX33" s="139"/>
      <c r="CY33" s="139"/>
      <c r="CZ33" s="139"/>
      <c r="DA33" s="139"/>
      <c r="DB33" s="139"/>
      <c r="DC33" s="139"/>
      <c r="DD33" s="139"/>
      <c r="DE33" s="139"/>
      <c r="DF33" s="139"/>
      <c r="DG33" s="139"/>
      <c r="DH33" s="139"/>
      <c r="DI33" s="139"/>
      <c r="DJ33" s="139"/>
      <c r="DK33" s="139"/>
    </row>
    <row r="34" spans="14:115" x14ac:dyDescent="0.25"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  <c r="BQ34" s="139"/>
      <c r="BR34" s="139"/>
      <c r="BS34" s="139"/>
      <c r="BT34" s="139"/>
      <c r="BU34" s="139"/>
      <c r="BV34" s="139"/>
      <c r="BW34" s="139"/>
      <c r="BX34" s="139"/>
      <c r="BY34" s="139"/>
      <c r="BZ34" s="139"/>
      <c r="CA34" s="139"/>
      <c r="CB34" s="139"/>
      <c r="CC34" s="139"/>
      <c r="CD34" s="139"/>
      <c r="CE34" s="139"/>
      <c r="CF34" s="139"/>
      <c r="CG34" s="139"/>
      <c r="CH34" s="139"/>
      <c r="CI34" s="139"/>
      <c r="CJ34" s="139"/>
      <c r="CK34" s="139"/>
      <c r="CL34" s="139"/>
      <c r="CM34" s="139"/>
      <c r="CN34" s="139"/>
      <c r="CO34" s="139"/>
      <c r="CP34" s="139"/>
      <c r="CQ34" s="139"/>
      <c r="CR34" s="139"/>
      <c r="CS34" s="139"/>
      <c r="CT34" s="139"/>
      <c r="CU34" s="139"/>
      <c r="CV34" s="139"/>
      <c r="CW34" s="139"/>
      <c r="CX34" s="139"/>
      <c r="CY34" s="139"/>
      <c r="CZ34" s="139"/>
      <c r="DA34" s="139"/>
      <c r="DB34" s="139"/>
      <c r="DC34" s="139"/>
      <c r="DD34" s="139"/>
      <c r="DE34" s="139"/>
      <c r="DF34" s="139"/>
      <c r="DG34" s="139"/>
      <c r="DH34" s="139"/>
      <c r="DI34" s="139"/>
      <c r="DJ34" s="139"/>
      <c r="DK34" s="139"/>
    </row>
    <row r="35" spans="14:115" x14ac:dyDescent="0.25"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39"/>
      <c r="BG35" s="139"/>
      <c r="BH35" s="139"/>
      <c r="BI35" s="139"/>
      <c r="BJ35" s="139"/>
      <c r="BK35" s="139"/>
      <c r="BL35" s="139"/>
      <c r="BM35" s="139"/>
      <c r="BN35" s="139"/>
      <c r="BO35" s="139"/>
      <c r="BP35" s="139"/>
      <c r="BQ35" s="139"/>
      <c r="BR35" s="139"/>
      <c r="BS35" s="139"/>
      <c r="BT35" s="139"/>
      <c r="BU35" s="139"/>
      <c r="BV35" s="139"/>
      <c r="BW35" s="139"/>
      <c r="BX35" s="139"/>
      <c r="BY35" s="139"/>
      <c r="BZ35" s="139"/>
      <c r="CA35" s="139"/>
      <c r="CB35" s="139"/>
      <c r="CC35" s="139"/>
      <c r="CD35" s="139"/>
      <c r="CE35" s="139"/>
      <c r="CF35" s="139"/>
      <c r="CG35" s="139"/>
      <c r="CH35" s="139"/>
      <c r="CI35" s="139"/>
      <c r="CJ35" s="139"/>
      <c r="CK35" s="139"/>
      <c r="CL35" s="139"/>
      <c r="CM35" s="139"/>
      <c r="CN35" s="139"/>
      <c r="CO35" s="139"/>
      <c r="CP35" s="139"/>
      <c r="CQ35" s="139"/>
      <c r="CR35" s="139"/>
      <c r="CS35" s="139"/>
      <c r="CT35" s="139"/>
      <c r="CU35" s="139"/>
      <c r="CV35" s="139"/>
      <c r="CW35" s="139"/>
      <c r="CX35" s="139"/>
      <c r="CY35" s="139"/>
      <c r="CZ35" s="139"/>
      <c r="DA35" s="139"/>
      <c r="DB35" s="139"/>
      <c r="DC35" s="139"/>
      <c r="DD35" s="139"/>
      <c r="DE35" s="139"/>
      <c r="DF35" s="139"/>
      <c r="DG35" s="139"/>
      <c r="DH35" s="139"/>
      <c r="DI35" s="139"/>
      <c r="DJ35" s="139"/>
      <c r="DK35" s="139"/>
    </row>
    <row r="36" spans="14:115" x14ac:dyDescent="0.25"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39"/>
      <c r="AE36" s="139"/>
      <c r="AF36" s="139"/>
      <c r="AG36" s="139"/>
      <c r="AH36" s="139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39"/>
      <c r="AY36" s="139"/>
      <c r="AZ36" s="139"/>
      <c r="BA36" s="139"/>
      <c r="BB36" s="139"/>
      <c r="BC36" s="139"/>
      <c r="BD36" s="139"/>
      <c r="BE36" s="139"/>
      <c r="BF36" s="139"/>
      <c r="BG36" s="139"/>
      <c r="BH36" s="139"/>
      <c r="BI36" s="139"/>
      <c r="BJ36" s="139"/>
      <c r="BK36" s="139"/>
      <c r="BL36" s="139"/>
      <c r="BM36" s="139"/>
      <c r="BN36" s="139"/>
      <c r="BO36" s="139"/>
      <c r="BP36" s="139"/>
      <c r="BQ36" s="139"/>
      <c r="BR36" s="139"/>
      <c r="BS36" s="139"/>
      <c r="BT36" s="139"/>
      <c r="BU36" s="139"/>
      <c r="BV36" s="139"/>
      <c r="BW36" s="139"/>
      <c r="BX36" s="139"/>
      <c r="BY36" s="139"/>
      <c r="BZ36" s="139"/>
      <c r="CA36" s="139"/>
      <c r="CB36" s="139"/>
      <c r="CC36" s="139"/>
      <c r="CD36" s="139"/>
      <c r="CE36" s="139"/>
      <c r="CF36" s="139"/>
      <c r="CG36" s="139"/>
      <c r="CH36" s="139"/>
      <c r="CI36" s="139"/>
      <c r="CJ36" s="139"/>
      <c r="CK36" s="139"/>
      <c r="CL36" s="139"/>
      <c r="CM36" s="139"/>
      <c r="CN36" s="139"/>
      <c r="CO36" s="139"/>
      <c r="CP36" s="139"/>
      <c r="CQ36" s="139"/>
      <c r="CR36" s="139"/>
      <c r="CS36" s="139"/>
      <c r="CT36" s="139"/>
      <c r="CU36" s="139"/>
      <c r="CV36" s="139"/>
      <c r="CW36" s="139"/>
      <c r="CX36" s="139"/>
      <c r="CY36" s="139"/>
      <c r="CZ36" s="139"/>
      <c r="DA36" s="139"/>
      <c r="DB36" s="139"/>
      <c r="DC36" s="139"/>
      <c r="DD36" s="139"/>
      <c r="DE36" s="139"/>
      <c r="DF36" s="139"/>
      <c r="DG36" s="139"/>
      <c r="DH36" s="139"/>
      <c r="DI36" s="139"/>
      <c r="DJ36" s="139"/>
      <c r="DK36" s="139"/>
    </row>
    <row r="37" spans="14:115" x14ac:dyDescent="0.25"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  <c r="AA37" s="139"/>
      <c r="AB37" s="139"/>
      <c r="AC37" s="139"/>
      <c r="AD37" s="139"/>
      <c r="AE37" s="139"/>
      <c r="AF37" s="139"/>
      <c r="AG37" s="139"/>
      <c r="AH37" s="139"/>
      <c r="AI37" s="139"/>
      <c r="AJ37" s="139"/>
      <c r="AK37" s="139"/>
      <c r="AL37" s="139"/>
      <c r="AM37" s="139"/>
      <c r="AN37" s="139"/>
      <c r="AO37" s="139"/>
      <c r="AP37" s="139"/>
      <c r="AQ37" s="139"/>
      <c r="AR37" s="139"/>
      <c r="AS37" s="139"/>
      <c r="AT37" s="139"/>
      <c r="AU37" s="139"/>
      <c r="AV37" s="139"/>
      <c r="AW37" s="139"/>
      <c r="AX37" s="139"/>
      <c r="AY37" s="139"/>
      <c r="AZ37" s="139"/>
      <c r="BA37" s="139"/>
      <c r="BB37" s="139"/>
      <c r="BC37" s="139"/>
      <c r="BD37" s="139"/>
      <c r="BE37" s="139"/>
      <c r="BF37" s="139"/>
      <c r="BG37" s="139"/>
      <c r="BH37" s="139"/>
      <c r="BI37" s="139"/>
      <c r="BJ37" s="139"/>
      <c r="BK37" s="139"/>
      <c r="BL37" s="139"/>
      <c r="BM37" s="139"/>
      <c r="BN37" s="139"/>
      <c r="BO37" s="139"/>
      <c r="BP37" s="139"/>
      <c r="BQ37" s="139"/>
      <c r="BR37" s="139"/>
      <c r="BS37" s="139"/>
      <c r="BT37" s="139"/>
      <c r="BU37" s="139"/>
      <c r="BV37" s="139"/>
      <c r="BW37" s="139"/>
      <c r="BX37" s="139"/>
      <c r="BY37" s="139"/>
      <c r="BZ37" s="139"/>
      <c r="CA37" s="139"/>
      <c r="CB37" s="139"/>
      <c r="CC37" s="139"/>
      <c r="CD37" s="139"/>
      <c r="CE37" s="139"/>
      <c r="CF37" s="139"/>
      <c r="CG37" s="139"/>
      <c r="CH37" s="139"/>
      <c r="CI37" s="139"/>
      <c r="CJ37" s="139"/>
      <c r="CK37" s="139"/>
      <c r="CL37" s="139"/>
      <c r="CM37" s="139"/>
      <c r="CN37" s="139"/>
      <c r="CO37" s="139"/>
      <c r="CP37" s="139"/>
      <c r="CQ37" s="139"/>
      <c r="CR37" s="139"/>
      <c r="CS37" s="139"/>
      <c r="CT37" s="139"/>
      <c r="CU37" s="139"/>
      <c r="CV37" s="139"/>
      <c r="CW37" s="139"/>
      <c r="CX37" s="139"/>
      <c r="CY37" s="139"/>
      <c r="CZ37" s="139"/>
      <c r="DA37" s="139"/>
      <c r="DB37" s="139"/>
      <c r="DC37" s="139"/>
      <c r="DD37" s="139"/>
      <c r="DE37" s="139"/>
      <c r="DF37" s="139"/>
      <c r="DG37" s="139"/>
      <c r="DH37" s="139"/>
      <c r="DI37" s="139"/>
      <c r="DJ37" s="139"/>
      <c r="DK37" s="139"/>
    </row>
    <row r="38" spans="14:115" x14ac:dyDescent="0.25"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139"/>
      <c r="AE38" s="139"/>
      <c r="AF38" s="139"/>
      <c r="AG38" s="139"/>
      <c r="AH38" s="139"/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39"/>
      <c r="AT38" s="139"/>
      <c r="AU38" s="139"/>
      <c r="AV38" s="139"/>
      <c r="AW38" s="139"/>
      <c r="AX38" s="139"/>
      <c r="AY38" s="139"/>
      <c r="AZ38" s="139"/>
      <c r="BA38" s="139"/>
      <c r="BB38" s="139"/>
      <c r="BC38" s="139"/>
      <c r="BD38" s="139"/>
      <c r="BE38" s="139"/>
      <c r="BF38" s="139"/>
      <c r="BG38" s="139"/>
      <c r="BH38" s="139"/>
      <c r="BI38" s="139"/>
      <c r="BJ38" s="139"/>
      <c r="BK38" s="139"/>
      <c r="BL38" s="139"/>
      <c r="BM38" s="139"/>
      <c r="BN38" s="139"/>
      <c r="BO38" s="139"/>
      <c r="BP38" s="139"/>
      <c r="BQ38" s="139"/>
      <c r="BR38" s="139"/>
      <c r="BS38" s="139"/>
      <c r="BT38" s="139"/>
      <c r="BU38" s="139"/>
      <c r="BV38" s="139"/>
      <c r="BW38" s="139"/>
      <c r="BX38" s="139"/>
      <c r="BY38" s="139"/>
      <c r="BZ38" s="139"/>
      <c r="CA38" s="139"/>
      <c r="CB38" s="139"/>
      <c r="CC38" s="139"/>
      <c r="CD38" s="139"/>
      <c r="CE38" s="139"/>
      <c r="CF38" s="139"/>
      <c r="CG38" s="139"/>
      <c r="CH38" s="139"/>
      <c r="CI38" s="139"/>
      <c r="CJ38" s="139"/>
      <c r="CK38" s="139"/>
      <c r="CL38" s="139"/>
      <c r="CM38" s="139"/>
      <c r="CN38" s="139"/>
      <c r="CO38" s="139"/>
      <c r="CP38" s="139"/>
      <c r="CQ38" s="139"/>
      <c r="CR38" s="139"/>
      <c r="CS38" s="139"/>
      <c r="CT38" s="139"/>
      <c r="CU38" s="139"/>
      <c r="CV38" s="139"/>
      <c r="CW38" s="139"/>
      <c r="CX38" s="139"/>
      <c r="CY38" s="139"/>
      <c r="CZ38" s="139"/>
      <c r="DA38" s="139"/>
      <c r="DB38" s="139"/>
      <c r="DC38" s="139"/>
      <c r="DD38" s="139"/>
      <c r="DE38" s="139"/>
      <c r="DF38" s="139"/>
      <c r="DG38" s="139"/>
      <c r="DH38" s="139"/>
      <c r="DI38" s="139"/>
      <c r="DJ38" s="139"/>
      <c r="DK38" s="139"/>
    </row>
    <row r="39" spans="14:115" x14ac:dyDescent="0.25"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  <c r="AC39" s="139"/>
      <c r="AD39" s="139"/>
      <c r="AE39" s="139"/>
      <c r="AF39" s="139"/>
      <c r="AG39" s="139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39"/>
      <c r="AT39" s="139"/>
      <c r="AU39" s="139"/>
      <c r="AV39" s="139"/>
      <c r="AW39" s="139"/>
      <c r="AX39" s="139"/>
      <c r="AY39" s="139"/>
      <c r="AZ39" s="139"/>
      <c r="BA39" s="139"/>
      <c r="BB39" s="139"/>
      <c r="BC39" s="139"/>
      <c r="BD39" s="139"/>
      <c r="BE39" s="139"/>
      <c r="BF39" s="139"/>
      <c r="BG39" s="139"/>
      <c r="BH39" s="139"/>
      <c r="BI39" s="139"/>
      <c r="BJ39" s="139"/>
      <c r="BK39" s="139"/>
      <c r="BL39" s="139"/>
      <c r="BM39" s="139"/>
      <c r="BN39" s="139"/>
      <c r="BO39" s="139"/>
      <c r="BP39" s="139"/>
      <c r="BQ39" s="139"/>
      <c r="BR39" s="139"/>
      <c r="BS39" s="139"/>
      <c r="BT39" s="139"/>
      <c r="BU39" s="139"/>
      <c r="BV39" s="139"/>
      <c r="BW39" s="139"/>
      <c r="BX39" s="139"/>
      <c r="BY39" s="139"/>
      <c r="BZ39" s="139"/>
      <c r="CA39" s="139"/>
      <c r="CB39" s="139"/>
      <c r="CC39" s="139"/>
      <c r="CD39" s="139"/>
      <c r="CE39" s="139"/>
      <c r="CF39" s="139"/>
      <c r="CG39" s="139"/>
      <c r="CH39" s="139"/>
      <c r="CI39" s="139"/>
      <c r="CJ39" s="139"/>
      <c r="CK39" s="139"/>
      <c r="CL39" s="139"/>
      <c r="CM39" s="139"/>
      <c r="CN39" s="139"/>
      <c r="CO39" s="139"/>
      <c r="CP39" s="139"/>
      <c r="CQ39" s="139"/>
      <c r="CR39" s="139"/>
      <c r="CS39" s="139"/>
      <c r="CT39" s="139"/>
      <c r="CU39" s="139"/>
      <c r="CV39" s="139"/>
      <c r="CW39" s="139"/>
      <c r="CX39" s="139"/>
      <c r="CY39" s="139"/>
      <c r="CZ39" s="139"/>
      <c r="DA39" s="139"/>
      <c r="DB39" s="139"/>
      <c r="DC39" s="139"/>
      <c r="DD39" s="139"/>
      <c r="DE39" s="139"/>
      <c r="DF39" s="139"/>
      <c r="DG39" s="139"/>
      <c r="DH39" s="139"/>
      <c r="DI39" s="139"/>
      <c r="DJ39" s="139"/>
      <c r="DK39" s="139"/>
    </row>
    <row r="40" spans="14:115" x14ac:dyDescent="0.25"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39"/>
      <c r="AD40" s="139"/>
      <c r="AE40" s="139"/>
      <c r="AF40" s="139"/>
      <c r="AG40" s="139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39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39"/>
      <c r="BG40" s="139"/>
      <c r="BH40" s="139"/>
      <c r="BI40" s="139"/>
      <c r="BJ40" s="139"/>
      <c r="BK40" s="139"/>
      <c r="BL40" s="139"/>
      <c r="BM40" s="139"/>
      <c r="BN40" s="139"/>
      <c r="BO40" s="139"/>
      <c r="BP40" s="139"/>
      <c r="BQ40" s="139"/>
      <c r="BR40" s="139"/>
      <c r="BS40" s="139"/>
      <c r="BT40" s="139"/>
      <c r="BU40" s="139"/>
      <c r="BV40" s="139"/>
      <c r="BW40" s="139"/>
      <c r="BX40" s="139"/>
      <c r="BY40" s="139"/>
      <c r="BZ40" s="139"/>
      <c r="CA40" s="139"/>
      <c r="CB40" s="139"/>
      <c r="CC40" s="139"/>
      <c r="CD40" s="139"/>
      <c r="CE40" s="139"/>
      <c r="CF40" s="139"/>
      <c r="CG40" s="139"/>
      <c r="CH40" s="139"/>
      <c r="CI40" s="139"/>
      <c r="CJ40" s="139"/>
      <c r="CK40" s="139"/>
      <c r="CL40" s="139"/>
      <c r="CM40" s="139"/>
      <c r="CN40" s="139"/>
      <c r="CO40" s="139"/>
      <c r="CP40" s="139"/>
      <c r="CQ40" s="139"/>
      <c r="CR40" s="139"/>
      <c r="CS40" s="139"/>
      <c r="CT40" s="139"/>
      <c r="CU40" s="139"/>
      <c r="CV40" s="139"/>
      <c r="CW40" s="139"/>
      <c r="CX40" s="139"/>
      <c r="CY40" s="139"/>
      <c r="CZ40" s="139"/>
      <c r="DA40" s="139"/>
      <c r="DB40" s="139"/>
      <c r="DC40" s="139"/>
      <c r="DD40" s="139"/>
      <c r="DE40" s="139"/>
      <c r="DF40" s="139"/>
      <c r="DG40" s="139"/>
      <c r="DH40" s="139"/>
      <c r="DI40" s="139"/>
      <c r="DJ40" s="139"/>
      <c r="DK40" s="139"/>
    </row>
    <row r="41" spans="14:115" x14ac:dyDescent="0.25"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39"/>
      <c r="AT41" s="139"/>
      <c r="AU41" s="139"/>
      <c r="AV41" s="139"/>
      <c r="AW41" s="139"/>
      <c r="AX41" s="139"/>
      <c r="AY41" s="139"/>
      <c r="AZ41" s="139"/>
      <c r="BA41" s="139"/>
      <c r="BB41" s="139"/>
      <c r="BC41" s="139"/>
      <c r="BD41" s="139"/>
      <c r="BE41" s="139"/>
      <c r="BF41" s="139"/>
      <c r="BG41" s="139"/>
      <c r="BH41" s="139"/>
      <c r="BI41" s="139"/>
      <c r="BJ41" s="139"/>
      <c r="BK41" s="139"/>
      <c r="BL41" s="139"/>
      <c r="BM41" s="139"/>
      <c r="BN41" s="139"/>
      <c r="BO41" s="139"/>
      <c r="BP41" s="139"/>
      <c r="BQ41" s="139"/>
      <c r="BR41" s="139"/>
      <c r="BS41" s="139"/>
      <c r="BT41" s="139"/>
      <c r="BU41" s="139"/>
      <c r="BV41" s="139"/>
      <c r="BW41" s="139"/>
      <c r="BX41" s="139"/>
      <c r="BY41" s="139"/>
      <c r="BZ41" s="139"/>
      <c r="CA41" s="139"/>
      <c r="CB41" s="139"/>
      <c r="CC41" s="139"/>
      <c r="CD41" s="139"/>
      <c r="CE41" s="139"/>
      <c r="CF41" s="139"/>
      <c r="CG41" s="139"/>
      <c r="CH41" s="139"/>
      <c r="CI41" s="139"/>
      <c r="CJ41" s="139"/>
      <c r="CK41" s="139"/>
      <c r="CL41" s="139"/>
      <c r="CM41" s="139"/>
      <c r="CN41" s="139"/>
      <c r="CO41" s="139"/>
      <c r="CP41" s="139"/>
      <c r="CQ41" s="139"/>
      <c r="CR41" s="139"/>
      <c r="CS41" s="139"/>
      <c r="CT41" s="139"/>
      <c r="CU41" s="139"/>
      <c r="CV41" s="139"/>
      <c r="CW41" s="139"/>
      <c r="CX41" s="139"/>
      <c r="CY41" s="139"/>
      <c r="CZ41" s="139"/>
      <c r="DA41" s="139"/>
      <c r="DB41" s="139"/>
      <c r="DC41" s="139"/>
      <c r="DD41" s="139"/>
      <c r="DE41" s="139"/>
      <c r="DF41" s="139"/>
      <c r="DG41" s="139"/>
      <c r="DH41" s="139"/>
      <c r="DI41" s="139"/>
      <c r="DJ41" s="139"/>
      <c r="DK41" s="139"/>
    </row>
    <row r="42" spans="14:115" x14ac:dyDescent="0.25"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139"/>
      <c r="AG42" s="139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39"/>
      <c r="AT42" s="139"/>
      <c r="AU42" s="139"/>
      <c r="AV42" s="139"/>
      <c r="AW42" s="139"/>
      <c r="AX42" s="139"/>
      <c r="AY42" s="139"/>
      <c r="AZ42" s="139"/>
      <c r="BA42" s="139"/>
      <c r="BB42" s="139"/>
      <c r="BC42" s="139"/>
      <c r="BD42" s="139"/>
      <c r="BE42" s="139"/>
      <c r="BF42" s="139"/>
      <c r="BG42" s="139"/>
      <c r="BH42" s="139"/>
      <c r="BI42" s="139"/>
      <c r="BJ42" s="139"/>
      <c r="BK42" s="139"/>
      <c r="BL42" s="139"/>
      <c r="BM42" s="139"/>
      <c r="BN42" s="139"/>
      <c r="BO42" s="139"/>
      <c r="BP42" s="139"/>
      <c r="BQ42" s="139"/>
      <c r="BR42" s="139"/>
      <c r="BS42" s="139"/>
      <c r="BT42" s="139"/>
      <c r="BU42" s="139"/>
      <c r="BV42" s="139"/>
      <c r="BW42" s="139"/>
      <c r="BX42" s="139"/>
      <c r="BY42" s="139"/>
      <c r="BZ42" s="139"/>
      <c r="CA42" s="139"/>
      <c r="CB42" s="139"/>
      <c r="CC42" s="139"/>
      <c r="CD42" s="139"/>
      <c r="CE42" s="139"/>
      <c r="CF42" s="139"/>
      <c r="CG42" s="139"/>
      <c r="CH42" s="139"/>
      <c r="CI42" s="139"/>
      <c r="CJ42" s="139"/>
      <c r="CK42" s="139"/>
      <c r="CL42" s="139"/>
      <c r="CM42" s="139"/>
      <c r="CN42" s="139"/>
      <c r="CO42" s="139"/>
      <c r="CP42" s="139"/>
      <c r="CQ42" s="139"/>
      <c r="CR42" s="139"/>
      <c r="CS42" s="139"/>
      <c r="CT42" s="139"/>
      <c r="CU42" s="139"/>
      <c r="CV42" s="139"/>
      <c r="CW42" s="139"/>
      <c r="CX42" s="139"/>
      <c r="CY42" s="139"/>
      <c r="CZ42" s="139"/>
      <c r="DA42" s="139"/>
      <c r="DB42" s="139"/>
      <c r="DC42" s="139"/>
      <c r="DD42" s="139"/>
      <c r="DE42" s="139"/>
      <c r="DF42" s="139"/>
      <c r="DG42" s="139"/>
      <c r="DH42" s="139"/>
      <c r="DI42" s="139"/>
      <c r="DJ42" s="139"/>
      <c r="DK42" s="139"/>
    </row>
    <row r="43" spans="14:115" x14ac:dyDescent="0.25"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  <c r="AC43" s="139"/>
      <c r="AD43" s="139"/>
      <c r="AE43" s="139"/>
      <c r="AF43" s="139"/>
      <c r="AG43" s="139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39"/>
      <c r="AT43" s="139"/>
      <c r="AU43" s="139"/>
      <c r="AV43" s="139"/>
      <c r="AW43" s="139"/>
      <c r="AX43" s="139"/>
      <c r="AY43" s="139"/>
      <c r="AZ43" s="139"/>
      <c r="BA43" s="139"/>
      <c r="BB43" s="139"/>
      <c r="BC43" s="139"/>
      <c r="BD43" s="139"/>
      <c r="BE43" s="139"/>
      <c r="BF43" s="139"/>
      <c r="BG43" s="139"/>
      <c r="BH43" s="139"/>
      <c r="BI43" s="139"/>
      <c r="BJ43" s="139"/>
      <c r="BK43" s="139"/>
      <c r="BL43" s="139"/>
      <c r="BM43" s="139"/>
      <c r="BN43" s="139"/>
      <c r="BO43" s="139"/>
      <c r="BP43" s="139"/>
      <c r="BQ43" s="139"/>
      <c r="BR43" s="139"/>
      <c r="BS43" s="139"/>
      <c r="BT43" s="139"/>
      <c r="BU43" s="139"/>
      <c r="BV43" s="139"/>
      <c r="BW43" s="139"/>
      <c r="BX43" s="139"/>
      <c r="BY43" s="139"/>
      <c r="BZ43" s="139"/>
      <c r="CA43" s="139"/>
      <c r="CB43" s="139"/>
      <c r="CC43" s="139"/>
      <c r="CD43" s="139"/>
      <c r="CE43" s="139"/>
      <c r="CF43" s="139"/>
      <c r="CG43" s="139"/>
      <c r="CH43" s="139"/>
      <c r="CI43" s="139"/>
      <c r="CJ43" s="139"/>
      <c r="CK43" s="139"/>
      <c r="CL43" s="139"/>
      <c r="CM43" s="139"/>
      <c r="CN43" s="139"/>
      <c r="CO43" s="139"/>
      <c r="CP43" s="139"/>
      <c r="CQ43" s="139"/>
      <c r="CR43" s="139"/>
      <c r="CS43" s="139"/>
      <c r="CT43" s="139"/>
      <c r="CU43" s="139"/>
      <c r="CV43" s="139"/>
      <c r="CW43" s="139"/>
      <c r="CX43" s="139"/>
      <c r="CY43" s="139"/>
      <c r="CZ43" s="139"/>
      <c r="DA43" s="139"/>
      <c r="DB43" s="139"/>
      <c r="DC43" s="139"/>
      <c r="DD43" s="139"/>
      <c r="DE43" s="139"/>
      <c r="DF43" s="139"/>
      <c r="DG43" s="139"/>
      <c r="DH43" s="139"/>
      <c r="DI43" s="139"/>
      <c r="DJ43" s="139"/>
      <c r="DK43" s="139"/>
    </row>
    <row r="44" spans="14:115" x14ac:dyDescent="0.25"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39"/>
      <c r="AT44" s="139"/>
      <c r="AU44" s="139"/>
      <c r="AV44" s="139"/>
      <c r="AW44" s="139"/>
      <c r="AX44" s="139"/>
      <c r="AY44" s="139"/>
      <c r="AZ44" s="139"/>
      <c r="BA44" s="139"/>
      <c r="BB44" s="139"/>
      <c r="BC44" s="139"/>
      <c r="BD44" s="139"/>
      <c r="BE44" s="139"/>
      <c r="BF44" s="139"/>
      <c r="BG44" s="139"/>
      <c r="BH44" s="139"/>
      <c r="BI44" s="139"/>
      <c r="BJ44" s="139"/>
      <c r="BK44" s="139"/>
      <c r="BL44" s="139"/>
      <c r="BM44" s="139"/>
      <c r="BN44" s="139"/>
      <c r="BO44" s="139"/>
      <c r="BP44" s="139"/>
      <c r="BQ44" s="139"/>
      <c r="BR44" s="139"/>
      <c r="BS44" s="139"/>
      <c r="BT44" s="139"/>
      <c r="BU44" s="139"/>
      <c r="BV44" s="139"/>
      <c r="BW44" s="139"/>
      <c r="BX44" s="139"/>
      <c r="BY44" s="139"/>
      <c r="BZ44" s="139"/>
      <c r="CA44" s="139"/>
      <c r="CB44" s="139"/>
      <c r="CC44" s="139"/>
      <c r="CD44" s="139"/>
      <c r="CE44" s="139"/>
      <c r="CF44" s="139"/>
      <c r="CG44" s="139"/>
      <c r="CH44" s="139"/>
      <c r="CI44" s="139"/>
      <c r="CJ44" s="139"/>
      <c r="CK44" s="139"/>
      <c r="CL44" s="139"/>
      <c r="CM44" s="139"/>
      <c r="CN44" s="139"/>
      <c r="CO44" s="139"/>
      <c r="CP44" s="139"/>
      <c r="CQ44" s="139"/>
      <c r="CR44" s="139"/>
      <c r="CS44" s="139"/>
      <c r="CT44" s="139"/>
      <c r="CU44" s="139"/>
      <c r="CV44" s="139"/>
      <c r="CW44" s="139"/>
      <c r="CX44" s="139"/>
      <c r="CY44" s="139"/>
      <c r="CZ44" s="139"/>
      <c r="DA44" s="139"/>
      <c r="DB44" s="139"/>
      <c r="DC44" s="139"/>
      <c r="DD44" s="139"/>
      <c r="DE44" s="139"/>
      <c r="DF44" s="139"/>
      <c r="DG44" s="139"/>
      <c r="DH44" s="139"/>
      <c r="DI44" s="139"/>
      <c r="DJ44" s="139"/>
      <c r="DK44" s="139"/>
    </row>
    <row r="45" spans="14:115" x14ac:dyDescent="0.25"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139"/>
      <c r="BA45" s="139"/>
      <c r="BB45" s="139"/>
      <c r="BC45" s="139"/>
      <c r="BD45" s="139"/>
      <c r="BE45" s="139"/>
      <c r="BF45" s="139"/>
      <c r="BG45" s="139"/>
      <c r="BH45" s="139"/>
      <c r="BI45" s="139"/>
      <c r="BJ45" s="139"/>
      <c r="BK45" s="139"/>
      <c r="BL45" s="139"/>
      <c r="BM45" s="139"/>
      <c r="BN45" s="139"/>
      <c r="BO45" s="139"/>
      <c r="BP45" s="139"/>
      <c r="BQ45" s="139"/>
      <c r="BR45" s="139"/>
      <c r="BS45" s="139"/>
      <c r="BT45" s="139"/>
      <c r="BU45" s="139"/>
      <c r="BV45" s="139"/>
      <c r="BW45" s="139"/>
      <c r="BX45" s="139"/>
      <c r="BY45" s="139"/>
      <c r="BZ45" s="139"/>
      <c r="CA45" s="139"/>
      <c r="CB45" s="139"/>
      <c r="CC45" s="139"/>
      <c r="CD45" s="139"/>
      <c r="CE45" s="139"/>
      <c r="CF45" s="139"/>
      <c r="CG45" s="139"/>
      <c r="CH45" s="139"/>
      <c r="CI45" s="139"/>
      <c r="CJ45" s="139"/>
      <c r="CK45" s="139"/>
      <c r="CL45" s="139"/>
      <c r="CM45" s="139"/>
      <c r="CN45" s="139"/>
      <c r="CO45" s="139"/>
      <c r="CP45" s="139"/>
      <c r="CQ45" s="139"/>
      <c r="CR45" s="139"/>
      <c r="CS45" s="139"/>
      <c r="CT45" s="139"/>
      <c r="CU45" s="139"/>
      <c r="CV45" s="139"/>
      <c r="CW45" s="139"/>
      <c r="CX45" s="139"/>
      <c r="CY45" s="139"/>
      <c r="CZ45" s="139"/>
      <c r="DA45" s="139"/>
      <c r="DB45" s="139"/>
      <c r="DC45" s="139"/>
      <c r="DD45" s="139"/>
      <c r="DE45" s="139"/>
      <c r="DF45" s="139"/>
      <c r="DG45" s="139"/>
      <c r="DH45" s="139"/>
      <c r="DI45" s="139"/>
      <c r="DJ45" s="139"/>
      <c r="DK45" s="139"/>
    </row>
    <row r="46" spans="14:115" x14ac:dyDescent="0.25"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39"/>
      <c r="AY46" s="139"/>
      <c r="AZ46" s="139"/>
      <c r="BA46" s="139"/>
      <c r="BB46" s="139"/>
      <c r="BC46" s="139"/>
      <c r="BD46" s="139"/>
      <c r="BE46" s="139"/>
      <c r="BF46" s="139"/>
      <c r="BG46" s="139"/>
      <c r="BH46" s="139"/>
      <c r="BI46" s="139"/>
      <c r="BJ46" s="139"/>
      <c r="BK46" s="139"/>
      <c r="BL46" s="139"/>
      <c r="BM46" s="139"/>
      <c r="BN46" s="139"/>
      <c r="BO46" s="139"/>
      <c r="BP46" s="139"/>
      <c r="BQ46" s="139"/>
      <c r="BR46" s="139"/>
      <c r="BS46" s="139"/>
      <c r="BT46" s="139"/>
      <c r="BU46" s="139"/>
      <c r="BV46" s="139"/>
      <c r="BW46" s="139"/>
      <c r="BX46" s="139"/>
      <c r="BY46" s="139"/>
      <c r="BZ46" s="139"/>
      <c r="CA46" s="139"/>
      <c r="CB46" s="139"/>
      <c r="CC46" s="139"/>
      <c r="CD46" s="139"/>
      <c r="CE46" s="139"/>
      <c r="CF46" s="139"/>
      <c r="CG46" s="139"/>
      <c r="CH46" s="139"/>
      <c r="CI46" s="139"/>
      <c r="CJ46" s="139"/>
      <c r="CK46" s="139"/>
      <c r="CL46" s="139"/>
      <c r="CM46" s="139"/>
      <c r="CN46" s="139"/>
      <c r="CO46" s="139"/>
      <c r="CP46" s="139"/>
      <c r="CQ46" s="139"/>
      <c r="CR46" s="139"/>
      <c r="CS46" s="139"/>
      <c r="CT46" s="139"/>
      <c r="CU46" s="139"/>
      <c r="CV46" s="139"/>
      <c r="CW46" s="139"/>
      <c r="CX46" s="139"/>
      <c r="CY46" s="139"/>
      <c r="CZ46" s="139"/>
      <c r="DA46" s="139"/>
      <c r="DB46" s="139"/>
      <c r="DC46" s="139"/>
      <c r="DD46" s="139"/>
      <c r="DE46" s="139"/>
      <c r="DF46" s="139"/>
      <c r="DG46" s="139"/>
      <c r="DH46" s="139"/>
      <c r="DI46" s="139"/>
      <c r="DJ46" s="139"/>
      <c r="DK46" s="139"/>
    </row>
    <row r="47" spans="14:115" x14ac:dyDescent="0.25"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9"/>
      <c r="AG47" s="139"/>
      <c r="AH47" s="139"/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39"/>
      <c r="AT47" s="139"/>
      <c r="AU47" s="139"/>
      <c r="AV47" s="139"/>
      <c r="AW47" s="139"/>
      <c r="AX47" s="139"/>
      <c r="AY47" s="139"/>
      <c r="AZ47" s="139"/>
      <c r="BA47" s="139"/>
      <c r="BB47" s="139"/>
      <c r="BC47" s="139"/>
      <c r="BD47" s="139"/>
      <c r="BE47" s="139"/>
      <c r="BF47" s="139"/>
      <c r="BG47" s="139"/>
      <c r="BH47" s="139"/>
      <c r="BI47" s="139"/>
      <c r="BJ47" s="139"/>
      <c r="BK47" s="139"/>
      <c r="BL47" s="139"/>
      <c r="BM47" s="139"/>
      <c r="BN47" s="139"/>
      <c r="BO47" s="139"/>
      <c r="BP47" s="139"/>
      <c r="BQ47" s="139"/>
      <c r="BR47" s="139"/>
      <c r="BS47" s="139"/>
      <c r="BT47" s="139"/>
      <c r="BU47" s="139"/>
      <c r="BV47" s="139"/>
      <c r="BW47" s="139"/>
      <c r="BX47" s="139"/>
      <c r="BY47" s="139"/>
      <c r="BZ47" s="139"/>
      <c r="CA47" s="139"/>
      <c r="CB47" s="139"/>
      <c r="CC47" s="139"/>
      <c r="CD47" s="139"/>
      <c r="CE47" s="139"/>
      <c r="CF47" s="139"/>
      <c r="CG47" s="139"/>
      <c r="CH47" s="139"/>
      <c r="CI47" s="139"/>
      <c r="CJ47" s="139"/>
      <c r="CK47" s="139"/>
      <c r="CL47" s="139"/>
      <c r="CM47" s="139"/>
      <c r="CN47" s="139"/>
      <c r="CO47" s="139"/>
      <c r="CP47" s="139"/>
      <c r="CQ47" s="139"/>
      <c r="CR47" s="139"/>
      <c r="CS47" s="139"/>
      <c r="CT47" s="139"/>
      <c r="CU47" s="139"/>
      <c r="CV47" s="139"/>
      <c r="CW47" s="139"/>
      <c r="CX47" s="139"/>
      <c r="CY47" s="139"/>
      <c r="CZ47" s="139"/>
      <c r="DA47" s="139"/>
      <c r="DB47" s="139"/>
      <c r="DC47" s="139"/>
      <c r="DD47" s="139"/>
      <c r="DE47" s="139"/>
      <c r="DF47" s="139"/>
      <c r="DG47" s="139"/>
      <c r="DH47" s="139"/>
      <c r="DI47" s="139"/>
      <c r="DJ47" s="139"/>
      <c r="DK47" s="139"/>
    </row>
    <row r="48" spans="14:115" x14ac:dyDescent="0.25"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  <c r="AC48" s="139"/>
      <c r="AD48" s="139"/>
      <c r="AE48" s="139"/>
      <c r="AF48" s="139"/>
      <c r="AG48" s="139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39"/>
      <c r="AT48" s="139"/>
      <c r="AU48" s="139"/>
      <c r="AV48" s="139"/>
      <c r="AW48" s="139"/>
      <c r="AX48" s="139"/>
      <c r="AY48" s="139"/>
      <c r="AZ48" s="139"/>
      <c r="BA48" s="139"/>
      <c r="BB48" s="139"/>
      <c r="BC48" s="139"/>
      <c r="BD48" s="139"/>
      <c r="BE48" s="139"/>
      <c r="BF48" s="139"/>
      <c r="BG48" s="139"/>
      <c r="BH48" s="139"/>
      <c r="BI48" s="139"/>
      <c r="BJ48" s="139"/>
      <c r="BK48" s="139"/>
      <c r="BL48" s="139"/>
      <c r="BM48" s="139"/>
      <c r="BN48" s="139"/>
      <c r="BO48" s="139"/>
      <c r="BP48" s="139"/>
      <c r="BQ48" s="139"/>
      <c r="BR48" s="139"/>
      <c r="BS48" s="139"/>
      <c r="BT48" s="139"/>
      <c r="BU48" s="139"/>
      <c r="BV48" s="139"/>
      <c r="BW48" s="139"/>
      <c r="BX48" s="139"/>
      <c r="BY48" s="139"/>
      <c r="BZ48" s="139"/>
      <c r="CA48" s="139"/>
      <c r="CB48" s="139"/>
      <c r="CC48" s="139"/>
      <c r="CD48" s="139"/>
      <c r="CE48" s="139"/>
      <c r="CF48" s="139"/>
      <c r="CG48" s="139"/>
      <c r="CH48" s="139"/>
      <c r="CI48" s="139"/>
      <c r="CJ48" s="139"/>
      <c r="CK48" s="139"/>
      <c r="CL48" s="139"/>
      <c r="CM48" s="139"/>
      <c r="CN48" s="139"/>
      <c r="CO48" s="139"/>
      <c r="CP48" s="139"/>
      <c r="CQ48" s="139"/>
      <c r="CR48" s="139"/>
      <c r="CS48" s="139"/>
      <c r="CT48" s="139"/>
      <c r="CU48" s="139"/>
      <c r="CV48" s="139"/>
      <c r="CW48" s="139"/>
      <c r="CX48" s="139"/>
      <c r="CY48" s="139"/>
      <c r="CZ48" s="139"/>
      <c r="DA48" s="139"/>
      <c r="DB48" s="139"/>
      <c r="DC48" s="139"/>
      <c r="DD48" s="139"/>
      <c r="DE48" s="139"/>
      <c r="DF48" s="139"/>
      <c r="DG48" s="139"/>
      <c r="DH48" s="139"/>
      <c r="DI48" s="139"/>
      <c r="DJ48" s="139"/>
      <c r="DK48" s="139"/>
    </row>
    <row r="49" spans="14:115" x14ac:dyDescent="0.25"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39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39"/>
      <c r="BG49" s="139"/>
      <c r="BH49" s="139"/>
      <c r="BI49" s="139"/>
      <c r="BJ49" s="139"/>
      <c r="BK49" s="139"/>
      <c r="BL49" s="139"/>
      <c r="BM49" s="139"/>
      <c r="BN49" s="139"/>
      <c r="BO49" s="139"/>
      <c r="BP49" s="139"/>
      <c r="BQ49" s="139"/>
      <c r="BR49" s="139"/>
      <c r="BS49" s="139"/>
      <c r="BT49" s="139"/>
      <c r="BU49" s="139"/>
      <c r="BV49" s="139"/>
      <c r="BW49" s="139"/>
      <c r="BX49" s="139"/>
      <c r="BY49" s="139"/>
      <c r="BZ49" s="139"/>
      <c r="CA49" s="139"/>
      <c r="CB49" s="139"/>
      <c r="CC49" s="139"/>
      <c r="CD49" s="139"/>
      <c r="CE49" s="139"/>
      <c r="CF49" s="139"/>
      <c r="CG49" s="139"/>
      <c r="CH49" s="139"/>
      <c r="CI49" s="139"/>
      <c r="CJ49" s="139"/>
      <c r="CK49" s="139"/>
      <c r="CL49" s="139"/>
      <c r="CM49" s="139"/>
      <c r="CN49" s="139"/>
      <c r="CO49" s="139"/>
      <c r="CP49" s="139"/>
      <c r="CQ49" s="139"/>
      <c r="CR49" s="139"/>
      <c r="CS49" s="139"/>
      <c r="CT49" s="139"/>
      <c r="CU49" s="139"/>
      <c r="CV49" s="139"/>
      <c r="CW49" s="139"/>
      <c r="CX49" s="139"/>
      <c r="CY49" s="139"/>
      <c r="CZ49" s="139"/>
      <c r="DA49" s="139"/>
      <c r="DB49" s="139"/>
      <c r="DC49" s="139"/>
      <c r="DD49" s="139"/>
      <c r="DE49" s="139"/>
      <c r="DF49" s="139"/>
      <c r="DG49" s="139"/>
      <c r="DH49" s="139"/>
      <c r="DI49" s="139"/>
      <c r="DJ49" s="139"/>
      <c r="DK49" s="139"/>
    </row>
    <row r="50" spans="14:115" x14ac:dyDescent="0.25"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39"/>
      <c r="AT50" s="139"/>
      <c r="AU50" s="139"/>
      <c r="AV50" s="139"/>
      <c r="AW50" s="139"/>
      <c r="AX50" s="139"/>
      <c r="AY50" s="139"/>
      <c r="AZ50" s="139"/>
      <c r="BA50" s="139"/>
      <c r="BB50" s="139"/>
      <c r="BC50" s="139"/>
      <c r="BD50" s="139"/>
      <c r="BE50" s="139"/>
      <c r="BF50" s="139"/>
      <c r="BG50" s="139"/>
      <c r="BH50" s="139"/>
      <c r="BI50" s="139"/>
      <c r="BJ50" s="139"/>
      <c r="BK50" s="139"/>
      <c r="BL50" s="139"/>
      <c r="BM50" s="139"/>
      <c r="BN50" s="139"/>
      <c r="BO50" s="139"/>
      <c r="BP50" s="139"/>
      <c r="BQ50" s="139"/>
      <c r="BR50" s="139"/>
      <c r="BS50" s="139"/>
      <c r="BT50" s="139"/>
      <c r="BU50" s="139"/>
      <c r="BV50" s="139"/>
      <c r="BW50" s="139"/>
      <c r="BX50" s="139"/>
      <c r="BY50" s="139"/>
      <c r="BZ50" s="139"/>
      <c r="CA50" s="139"/>
      <c r="CB50" s="139"/>
      <c r="CC50" s="139"/>
      <c r="CD50" s="139"/>
      <c r="CE50" s="139"/>
      <c r="CF50" s="139"/>
      <c r="CG50" s="139"/>
      <c r="CH50" s="139"/>
      <c r="CI50" s="139"/>
      <c r="CJ50" s="139"/>
      <c r="CK50" s="139"/>
      <c r="CL50" s="139"/>
      <c r="CM50" s="139"/>
      <c r="CN50" s="139"/>
      <c r="CO50" s="139"/>
      <c r="CP50" s="139"/>
      <c r="CQ50" s="139"/>
      <c r="CR50" s="139"/>
      <c r="CS50" s="139"/>
      <c r="CT50" s="139"/>
      <c r="CU50" s="139"/>
      <c r="CV50" s="139"/>
      <c r="CW50" s="139"/>
      <c r="CX50" s="139"/>
      <c r="CY50" s="139"/>
      <c r="CZ50" s="139"/>
      <c r="DA50" s="139"/>
      <c r="DB50" s="139"/>
      <c r="DC50" s="139"/>
      <c r="DD50" s="139"/>
      <c r="DE50" s="139"/>
      <c r="DF50" s="139"/>
      <c r="DG50" s="139"/>
      <c r="DH50" s="139"/>
      <c r="DI50" s="139"/>
      <c r="DJ50" s="139"/>
      <c r="DK50" s="139"/>
    </row>
    <row r="51" spans="14:115" x14ac:dyDescent="0.25"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9"/>
      <c r="AG51" s="139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39"/>
      <c r="AT51" s="139"/>
      <c r="AU51" s="139"/>
      <c r="AV51" s="139"/>
      <c r="AW51" s="139"/>
      <c r="AX51" s="139"/>
      <c r="AY51" s="139"/>
      <c r="AZ51" s="139"/>
      <c r="BA51" s="139"/>
      <c r="BB51" s="139"/>
      <c r="BC51" s="139"/>
      <c r="BD51" s="139"/>
      <c r="BE51" s="139"/>
      <c r="BF51" s="139"/>
      <c r="BG51" s="139"/>
      <c r="BH51" s="139"/>
      <c r="BI51" s="139"/>
      <c r="BJ51" s="139"/>
      <c r="BK51" s="139"/>
      <c r="BL51" s="139"/>
      <c r="BM51" s="139"/>
      <c r="BN51" s="139"/>
      <c r="BO51" s="139"/>
      <c r="BP51" s="139"/>
      <c r="BQ51" s="139"/>
      <c r="BR51" s="139"/>
      <c r="BS51" s="139"/>
      <c r="BT51" s="139"/>
      <c r="BU51" s="139"/>
      <c r="BV51" s="139"/>
      <c r="BW51" s="139"/>
      <c r="BX51" s="139"/>
      <c r="BY51" s="139"/>
      <c r="BZ51" s="139"/>
      <c r="CA51" s="139"/>
      <c r="CB51" s="139"/>
      <c r="CC51" s="139"/>
      <c r="CD51" s="139"/>
      <c r="CE51" s="139"/>
      <c r="CF51" s="139"/>
      <c r="CG51" s="139"/>
      <c r="CH51" s="139"/>
      <c r="CI51" s="139"/>
      <c r="CJ51" s="139"/>
      <c r="CK51" s="139"/>
      <c r="CL51" s="139"/>
      <c r="CM51" s="139"/>
      <c r="CN51" s="139"/>
      <c r="CO51" s="139"/>
      <c r="CP51" s="139"/>
      <c r="CQ51" s="139"/>
      <c r="CR51" s="139"/>
      <c r="CS51" s="139"/>
      <c r="CT51" s="139"/>
      <c r="CU51" s="139"/>
      <c r="CV51" s="139"/>
      <c r="CW51" s="139"/>
      <c r="CX51" s="139"/>
      <c r="CY51" s="139"/>
      <c r="CZ51" s="139"/>
      <c r="DA51" s="139"/>
      <c r="DB51" s="139"/>
      <c r="DC51" s="139"/>
      <c r="DD51" s="139"/>
      <c r="DE51" s="139"/>
      <c r="DF51" s="139"/>
      <c r="DG51" s="139"/>
      <c r="DH51" s="139"/>
      <c r="DI51" s="139"/>
      <c r="DJ51" s="139"/>
      <c r="DK51" s="139"/>
    </row>
    <row r="52" spans="14:115" x14ac:dyDescent="0.25"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39"/>
      <c r="AT52" s="139"/>
      <c r="AU52" s="139"/>
      <c r="AV52" s="139"/>
      <c r="AW52" s="139"/>
      <c r="AX52" s="139"/>
      <c r="AY52" s="139"/>
      <c r="AZ52" s="139"/>
      <c r="BA52" s="139"/>
      <c r="BB52" s="139"/>
      <c r="BC52" s="139"/>
      <c r="BD52" s="139"/>
      <c r="BE52" s="139"/>
      <c r="BF52" s="139"/>
      <c r="BG52" s="139"/>
      <c r="BH52" s="139"/>
      <c r="BI52" s="139"/>
      <c r="BJ52" s="139"/>
      <c r="BK52" s="139"/>
      <c r="BL52" s="139"/>
      <c r="BM52" s="139"/>
      <c r="BN52" s="139"/>
      <c r="BO52" s="139"/>
      <c r="BP52" s="139"/>
      <c r="BQ52" s="139"/>
      <c r="BR52" s="139"/>
      <c r="BS52" s="139"/>
      <c r="BT52" s="139"/>
      <c r="BU52" s="139"/>
      <c r="BV52" s="139"/>
      <c r="BW52" s="139"/>
      <c r="BX52" s="139"/>
      <c r="BY52" s="139"/>
      <c r="BZ52" s="139"/>
      <c r="CA52" s="139"/>
      <c r="CB52" s="139"/>
      <c r="CC52" s="139"/>
      <c r="CD52" s="139"/>
      <c r="CE52" s="139"/>
      <c r="CF52" s="139"/>
      <c r="CG52" s="139"/>
      <c r="CH52" s="139"/>
      <c r="CI52" s="139"/>
      <c r="CJ52" s="139"/>
      <c r="CK52" s="139"/>
      <c r="CL52" s="139"/>
      <c r="CM52" s="139"/>
      <c r="CN52" s="139"/>
      <c r="CO52" s="139"/>
      <c r="CP52" s="139"/>
      <c r="CQ52" s="139"/>
      <c r="CR52" s="139"/>
      <c r="CS52" s="139"/>
      <c r="CT52" s="139"/>
      <c r="CU52" s="139"/>
      <c r="CV52" s="139"/>
      <c r="CW52" s="139"/>
      <c r="CX52" s="139"/>
      <c r="CY52" s="139"/>
      <c r="CZ52" s="139"/>
      <c r="DA52" s="139"/>
      <c r="DB52" s="139"/>
      <c r="DC52" s="139"/>
      <c r="DD52" s="139"/>
      <c r="DE52" s="139"/>
      <c r="DF52" s="139"/>
      <c r="DG52" s="139"/>
      <c r="DH52" s="139"/>
      <c r="DI52" s="139"/>
      <c r="DJ52" s="139"/>
      <c r="DK52" s="139"/>
    </row>
    <row r="53" spans="14:115" x14ac:dyDescent="0.25"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  <c r="AA53" s="139"/>
      <c r="AB53" s="139"/>
      <c r="AC53" s="139"/>
      <c r="AD53" s="139"/>
      <c r="AE53" s="139"/>
      <c r="AF53" s="139"/>
      <c r="AG53" s="139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39"/>
      <c r="AT53" s="139"/>
      <c r="AU53" s="139"/>
      <c r="AV53" s="139"/>
      <c r="AW53" s="139"/>
      <c r="AX53" s="139"/>
      <c r="AY53" s="139"/>
      <c r="AZ53" s="139"/>
      <c r="BA53" s="139"/>
      <c r="BB53" s="139"/>
      <c r="BC53" s="139"/>
      <c r="BD53" s="139"/>
      <c r="BE53" s="139"/>
      <c r="BF53" s="139"/>
      <c r="BG53" s="139"/>
      <c r="BH53" s="139"/>
      <c r="BI53" s="139"/>
      <c r="BJ53" s="139"/>
      <c r="BK53" s="139"/>
      <c r="BL53" s="139"/>
      <c r="BM53" s="139"/>
      <c r="BN53" s="139"/>
      <c r="BO53" s="139"/>
      <c r="BP53" s="139"/>
      <c r="BQ53" s="139"/>
      <c r="BR53" s="139"/>
      <c r="BS53" s="139"/>
      <c r="BT53" s="139"/>
      <c r="BU53" s="139"/>
      <c r="BV53" s="139"/>
      <c r="BW53" s="139"/>
      <c r="BX53" s="139"/>
      <c r="BY53" s="139"/>
      <c r="BZ53" s="139"/>
      <c r="CA53" s="139"/>
      <c r="CB53" s="139"/>
      <c r="CC53" s="139"/>
      <c r="CD53" s="139"/>
      <c r="CE53" s="139"/>
      <c r="CF53" s="139"/>
      <c r="CG53" s="139"/>
      <c r="CH53" s="139"/>
      <c r="CI53" s="139"/>
      <c r="CJ53" s="139"/>
      <c r="CK53" s="139"/>
      <c r="CL53" s="139"/>
      <c r="CM53" s="139"/>
      <c r="CN53" s="139"/>
      <c r="CO53" s="139"/>
      <c r="CP53" s="139"/>
      <c r="CQ53" s="139"/>
      <c r="CR53" s="139"/>
      <c r="CS53" s="139"/>
      <c r="CT53" s="139"/>
      <c r="CU53" s="139"/>
      <c r="CV53" s="139"/>
      <c r="CW53" s="139"/>
      <c r="CX53" s="139"/>
      <c r="CY53" s="139"/>
      <c r="CZ53" s="139"/>
      <c r="DA53" s="139"/>
      <c r="DB53" s="139"/>
      <c r="DC53" s="139"/>
      <c r="DD53" s="139"/>
      <c r="DE53" s="139"/>
      <c r="DF53" s="139"/>
      <c r="DG53" s="139"/>
      <c r="DH53" s="139"/>
      <c r="DI53" s="139"/>
      <c r="DJ53" s="139"/>
      <c r="DK53" s="139"/>
    </row>
    <row r="54" spans="14:115" x14ac:dyDescent="0.25"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  <c r="AA54" s="139"/>
      <c r="AB54" s="139"/>
      <c r="AC54" s="139"/>
      <c r="AD54" s="139"/>
      <c r="AE54" s="139"/>
      <c r="AF54" s="139"/>
      <c r="AG54" s="139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39"/>
      <c r="AT54" s="139"/>
      <c r="AU54" s="139"/>
      <c r="AV54" s="139"/>
      <c r="AW54" s="139"/>
      <c r="AX54" s="139"/>
      <c r="AY54" s="139"/>
      <c r="AZ54" s="139"/>
      <c r="BA54" s="139"/>
      <c r="BB54" s="139"/>
      <c r="BC54" s="139"/>
      <c r="BD54" s="139"/>
      <c r="BE54" s="139"/>
      <c r="BF54" s="139"/>
      <c r="BG54" s="139"/>
      <c r="BH54" s="139"/>
      <c r="BI54" s="139"/>
      <c r="BJ54" s="139"/>
      <c r="BK54" s="139"/>
      <c r="BL54" s="139"/>
      <c r="BM54" s="139"/>
      <c r="BN54" s="139"/>
      <c r="BO54" s="139"/>
      <c r="BP54" s="139"/>
      <c r="BQ54" s="139"/>
      <c r="BR54" s="139"/>
      <c r="BS54" s="139"/>
      <c r="BT54" s="139"/>
      <c r="BU54" s="139"/>
      <c r="BV54" s="139"/>
      <c r="BW54" s="139"/>
      <c r="BX54" s="139"/>
      <c r="BY54" s="139"/>
      <c r="BZ54" s="139"/>
      <c r="CA54" s="139"/>
      <c r="CB54" s="139"/>
      <c r="CC54" s="139"/>
      <c r="CD54" s="139"/>
      <c r="CE54" s="139"/>
      <c r="CF54" s="139"/>
      <c r="CG54" s="139"/>
      <c r="CH54" s="139"/>
      <c r="CI54" s="139"/>
      <c r="CJ54" s="139"/>
      <c r="CK54" s="139"/>
      <c r="CL54" s="139"/>
      <c r="CM54" s="139"/>
      <c r="CN54" s="139"/>
      <c r="CO54" s="139"/>
      <c r="CP54" s="139"/>
      <c r="CQ54" s="139"/>
      <c r="CR54" s="139"/>
      <c r="CS54" s="139"/>
      <c r="CT54" s="139"/>
      <c r="CU54" s="139"/>
      <c r="CV54" s="139"/>
      <c r="CW54" s="139"/>
      <c r="CX54" s="139"/>
      <c r="CY54" s="139"/>
      <c r="CZ54" s="139"/>
      <c r="DA54" s="139"/>
      <c r="DB54" s="139"/>
      <c r="DC54" s="139"/>
      <c r="DD54" s="139"/>
      <c r="DE54" s="139"/>
      <c r="DF54" s="139"/>
      <c r="DG54" s="139"/>
      <c r="DH54" s="139"/>
      <c r="DI54" s="139"/>
      <c r="DJ54" s="139"/>
      <c r="DK54" s="139"/>
    </row>
    <row r="55" spans="14:115" x14ac:dyDescent="0.25"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  <c r="AA55" s="139"/>
      <c r="AB55" s="139"/>
      <c r="AC55" s="139"/>
      <c r="AD55" s="139"/>
      <c r="AE55" s="139"/>
      <c r="AF55" s="139"/>
      <c r="AG55" s="139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39"/>
      <c r="AT55" s="139"/>
      <c r="AU55" s="139"/>
      <c r="AV55" s="139"/>
      <c r="AW55" s="139"/>
      <c r="AX55" s="139"/>
      <c r="AY55" s="139"/>
      <c r="AZ55" s="139"/>
      <c r="BA55" s="139"/>
      <c r="BB55" s="139"/>
      <c r="BC55" s="139"/>
      <c r="BD55" s="139"/>
      <c r="BE55" s="139"/>
      <c r="BF55" s="139"/>
      <c r="BG55" s="139"/>
      <c r="BH55" s="139"/>
      <c r="BI55" s="139"/>
      <c r="BJ55" s="139"/>
      <c r="BK55" s="139"/>
      <c r="BL55" s="139"/>
      <c r="BM55" s="139"/>
      <c r="BN55" s="139"/>
      <c r="BO55" s="139"/>
      <c r="BP55" s="139"/>
      <c r="BQ55" s="139"/>
      <c r="BR55" s="139"/>
      <c r="BS55" s="139"/>
      <c r="BT55" s="139"/>
      <c r="BU55" s="139"/>
      <c r="BV55" s="139"/>
      <c r="BW55" s="139"/>
      <c r="BX55" s="139"/>
      <c r="BY55" s="139"/>
      <c r="BZ55" s="139"/>
      <c r="CA55" s="139"/>
      <c r="CB55" s="139"/>
      <c r="CC55" s="139"/>
      <c r="CD55" s="139"/>
      <c r="CE55" s="139"/>
      <c r="CF55" s="139"/>
      <c r="CG55" s="139"/>
      <c r="CH55" s="139"/>
      <c r="CI55" s="139"/>
      <c r="CJ55" s="139"/>
      <c r="CK55" s="139"/>
      <c r="CL55" s="139"/>
      <c r="CM55" s="139"/>
      <c r="CN55" s="139"/>
      <c r="CO55" s="139"/>
      <c r="CP55" s="139"/>
      <c r="CQ55" s="139"/>
      <c r="CR55" s="139"/>
      <c r="CS55" s="139"/>
      <c r="CT55" s="139"/>
      <c r="CU55" s="139"/>
      <c r="CV55" s="139"/>
      <c r="CW55" s="139"/>
      <c r="CX55" s="139"/>
      <c r="CY55" s="139"/>
      <c r="CZ55" s="139"/>
      <c r="DA55" s="139"/>
      <c r="DB55" s="139"/>
      <c r="DC55" s="139"/>
      <c r="DD55" s="139"/>
      <c r="DE55" s="139"/>
      <c r="DF55" s="139"/>
      <c r="DG55" s="139"/>
      <c r="DH55" s="139"/>
      <c r="DI55" s="139"/>
      <c r="DJ55" s="139"/>
      <c r="DK55" s="139"/>
    </row>
    <row r="56" spans="14:115" x14ac:dyDescent="0.25"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  <c r="AA56" s="139"/>
      <c r="AB56" s="139"/>
      <c r="AC56" s="139"/>
      <c r="AD56" s="139"/>
      <c r="AE56" s="139"/>
      <c r="AF56" s="139"/>
      <c r="AG56" s="139"/>
      <c r="AH56" s="139"/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9"/>
      <c r="AT56" s="139"/>
      <c r="AU56" s="139"/>
      <c r="AV56" s="139"/>
      <c r="AW56" s="139"/>
      <c r="AX56" s="139"/>
      <c r="AY56" s="139"/>
      <c r="AZ56" s="139"/>
      <c r="BA56" s="139"/>
      <c r="BB56" s="139"/>
      <c r="BC56" s="139"/>
      <c r="BD56" s="139"/>
      <c r="BE56" s="139"/>
      <c r="BF56" s="139"/>
      <c r="BG56" s="139"/>
      <c r="BH56" s="139"/>
      <c r="BI56" s="139"/>
      <c r="BJ56" s="139"/>
      <c r="BK56" s="139"/>
      <c r="BL56" s="139"/>
      <c r="BM56" s="139"/>
      <c r="BN56" s="139"/>
      <c r="BO56" s="139"/>
      <c r="BP56" s="139"/>
      <c r="BQ56" s="139"/>
      <c r="BR56" s="139"/>
      <c r="BS56" s="139"/>
      <c r="BT56" s="139"/>
      <c r="BU56" s="139"/>
      <c r="BV56" s="139"/>
      <c r="BW56" s="139"/>
      <c r="BX56" s="139"/>
      <c r="BY56" s="139"/>
      <c r="BZ56" s="139"/>
      <c r="CA56" s="139"/>
      <c r="CB56" s="139"/>
      <c r="CC56" s="139"/>
      <c r="CD56" s="139"/>
      <c r="CE56" s="139"/>
      <c r="CF56" s="139"/>
      <c r="CG56" s="139"/>
      <c r="CH56" s="139"/>
      <c r="CI56" s="139"/>
      <c r="CJ56" s="139"/>
      <c r="CK56" s="139"/>
      <c r="CL56" s="139"/>
      <c r="CM56" s="139"/>
      <c r="CN56" s="139"/>
      <c r="CO56" s="139"/>
      <c r="CP56" s="139"/>
      <c r="CQ56" s="139"/>
      <c r="CR56" s="139"/>
      <c r="CS56" s="139"/>
      <c r="CT56" s="139"/>
      <c r="CU56" s="139"/>
      <c r="CV56" s="139"/>
      <c r="CW56" s="139"/>
      <c r="CX56" s="139"/>
      <c r="CY56" s="139"/>
      <c r="CZ56" s="139"/>
      <c r="DA56" s="139"/>
      <c r="DB56" s="139"/>
      <c r="DC56" s="139"/>
      <c r="DD56" s="139"/>
      <c r="DE56" s="139"/>
      <c r="DF56" s="139"/>
      <c r="DG56" s="139"/>
      <c r="DH56" s="139"/>
      <c r="DI56" s="139"/>
      <c r="DJ56" s="139"/>
      <c r="DK56" s="139"/>
    </row>
    <row r="57" spans="14:115" x14ac:dyDescent="0.25"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  <c r="AA57" s="139"/>
      <c r="AB57" s="139"/>
      <c r="AC57" s="139"/>
      <c r="AD57" s="139"/>
      <c r="AE57" s="139"/>
      <c r="AF57" s="139"/>
      <c r="AG57" s="139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9"/>
      <c r="AT57" s="139"/>
      <c r="AU57" s="139"/>
      <c r="AV57" s="139"/>
      <c r="AW57" s="139"/>
      <c r="AX57" s="139"/>
      <c r="AY57" s="139"/>
      <c r="AZ57" s="139"/>
      <c r="BA57" s="139"/>
      <c r="BB57" s="139"/>
      <c r="BC57" s="139"/>
      <c r="BD57" s="139"/>
      <c r="BE57" s="139"/>
      <c r="BF57" s="139"/>
      <c r="BG57" s="139"/>
      <c r="BH57" s="139"/>
      <c r="BI57" s="139"/>
      <c r="BJ57" s="139"/>
      <c r="BK57" s="139"/>
      <c r="BL57" s="139"/>
      <c r="BM57" s="139"/>
      <c r="BN57" s="139"/>
      <c r="BO57" s="139"/>
      <c r="BP57" s="139"/>
      <c r="BQ57" s="139"/>
      <c r="BR57" s="139"/>
      <c r="BS57" s="139"/>
      <c r="BT57" s="139"/>
      <c r="BU57" s="139"/>
      <c r="BV57" s="139"/>
      <c r="BW57" s="139"/>
      <c r="BX57" s="139"/>
      <c r="BY57" s="139"/>
      <c r="BZ57" s="139"/>
      <c r="CA57" s="139"/>
      <c r="CB57" s="139"/>
      <c r="CC57" s="139"/>
      <c r="CD57" s="139"/>
      <c r="CE57" s="139"/>
      <c r="CF57" s="139"/>
      <c r="CG57" s="139"/>
      <c r="CH57" s="139"/>
      <c r="CI57" s="139"/>
      <c r="CJ57" s="139"/>
      <c r="CK57" s="139"/>
      <c r="CL57" s="139"/>
      <c r="CM57" s="139"/>
      <c r="CN57" s="139"/>
      <c r="CO57" s="139"/>
      <c r="CP57" s="139"/>
      <c r="CQ57" s="139"/>
      <c r="CR57" s="139"/>
      <c r="CS57" s="139"/>
      <c r="CT57" s="139"/>
      <c r="CU57" s="139"/>
      <c r="CV57" s="139"/>
      <c r="CW57" s="139"/>
      <c r="CX57" s="139"/>
      <c r="CY57" s="139"/>
      <c r="CZ57" s="139"/>
      <c r="DA57" s="139"/>
      <c r="DB57" s="139"/>
      <c r="DC57" s="139"/>
      <c r="DD57" s="139"/>
      <c r="DE57" s="139"/>
      <c r="DF57" s="139"/>
      <c r="DG57" s="139"/>
      <c r="DH57" s="139"/>
      <c r="DI57" s="139"/>
      <c r="DJ57" s="139"/>
      <c r="DK57" s="139"/>
    </row>
    <row r="58" spans="14:115" x14ac:dyDescent="0.25"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  <c r="AA58" s="139"/>
      <c r="AB58" s="139"/>
      <c r="AC58" s="139"/>
      <c r="AD58" s="139"/>
      <c r="AE58" s="139"/>
      <c r="AF58" s="139"/>
      <c r="AG58" s="139"/>
      <c r="AH58" s="139"/>
      <c r="AI58" s="139"/>
      <c r="AJ58" s="139"/>
      <c r="AK58" s="139"/>
      <c r="AL58" s="139"/>
      <c r="AM58" s="139"/>
      <c r="AN58" s="139"/>
      <c r="AO58" s="139"/>
      <c r="AP58" s="139"/>
      <c r="AQ58" s="139"/>
      <c r="AR58" s="139"/>
      <c r="AS58" s="139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39"/>
      <c r="BG58" s="139"/>
      <c r="BH58" s="139"/>
      <c r="BI58" s="139"/>
      <c r="BJ58" s="139"/>
      <c r="BK58" s="139"/>
      <c r="BL58" s="139"/>
      <c r="BM58" s="139"/>
      <c r="BN58" s="139"/>
      <c r="BO58" s="139"/>
      <c r="BP58" s="139"/>
      <c r="BQ58" s="139"/>
      <c r="BR58" s="139"/>
      <c r="BS58" s="139"/>
      <c r="BT58" s="139"/>
      <c r="BU58" s="139"/>
      <c r="BV58" s="139"/>
      <c r="BW58" s="139"/>
      <c r="BX58" s="139"/>
      <c r="BY58" s="139"/>
      <c r="BZ58" s="139"/>
      <c r="CA58" s="139"/>
      <c r="CB58" s="139"/>
      <c r="CC58" s="139"/>
      <c r="CD58" s="139"/>
      <c r="CE58" s="139"/>
      <c r="CF58" s="139"/>
      <c r="CG58" s="139"/>
      <c r="CH58" s="139"/>
      <c r="CI58" s="139"/>
      <c r="CJ58" s="139"/>
      <c r="CK58" s="139"/>
      <c r="CL58" s="139"/>
      <c r="CM58" s="139"/>
      <c r="CN58" s="139"/>
      <c r="CO58" s="139"/>
      <c r="CP58" s="139"/>
      <c r="CQ58" s="139"/>
      <c r="CR58" s="139"/>
      <c r="CS58" s="139"/>
      <c r="CT58" s="139"/>
      <c r="CU58" s="139"/>
      <c r="CV58" s="139"/>
      <c r="CW58" s="139"/>
      <c r="CX58" s="139"/>
      <c r="CY58" s="139"/>
      <c r="CZ58" s="139"/>
      <c r="DA58" s="139"/>
      <c r="DB58" s="139"/>
      <c r="DC58" s="139"/>
      <c r="DD58" s="139"/>
      <c r="DE58" s="139"/>
      <c r="DF58" s="139"/>
      <c r="DG58" s="139"/>
      <c r="DH58" s="139"/>
      <c r="DI58" s="139"/>
      <c r="DJ58" s="139"/>
      <c r="DK58" s="139"/>
    </row>
    <row r="59" spans="14:115" x14ac:dyDescent="0.25"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  <c r="AA59" s="139"/>
      <c r="AB59" s="139"/>
      <c r="AC59" s="139"/>
      <c r="AD59" s="139"/>
      <c r="AE59" s="139"/>
      <c r="AF59" s="139"/>
      <c r="AG59" s="139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39"/>
      <c r="AT59" s="139"/>
      <c r="AU59" s="139"/>
      <c r="AV59" s="139"/>
      <c r="AW59" s="139"/>
      <c r="AX59" s="139"/>
      <c r="AY59" s="139"/>
      <c r="AZ59" s="139"/>
      <c r="BA59" s="139"/>
      <c r="BB59" s="139"/>
      <c r="BC59" s="139"/>
      <c r="BD59" s="139"/>
      <c r="BE59" s="139"/>
      <c r="BF59" s="139"/>
      <c r="BG59" s="139"/>
      <c r="BH59" s="139"/>
      <c r="BI59" s="139"/>
      <c r="BJ59" s="139"/>
      <c r="BK59" s="139"/>
      <c r="BL59" s="139"/>
      <c r="BM59" s="139"/>
      <c r="BN59" s="139"/>
      <c r="BO59" s="139"/>
      <c r="BP59" s="139"/>
      <c r="BQ59" s="139"/>
      <c r="BR59" s="139"/>
      <c r="BS59" s="139"/>
      <c r="BT59" s="139"/>
      <c r="BU59" s="139"/>
      <c r="BV59" s="139"/>
      <c r="BW59" s="139"/>
      <c r="BX59" s="139"/>
      <c r="BY59" s="139"/>
      <c r="BZ59" s="139"/>
      <c r="CA59" s="139"/>
      <c r="CB59" s="139"/>
      <c r="CC59" s="139"/>
      <c r="CD59" s="139"/>
      <c r="CE59" s="139"/>
      <c r="CF59" s="139"/>
      <c r="CG59" s="139"/>
      <c r="CH59" s="139"/>
      <c r="CI59" s="139"/>
      <c r="CJ59" s="139"/>
      <c r="CK59" s="139"/>
      <c r="CL59" s="139"/>
      <c r="CM59" s="139"/>
      <c r="CN59" s="139"/>
      <c r="CO59" s="139"/>
      <c r="CP59" s="139"/>
      <c r="CQ59" s="139"/>
      <c r="CR59" s="139"/>
      <c r="CS59" s="139"/>
      <c r="CT59" s="139"/>
      <c r="CU59" s="139"/>
      <c r="CV59" s="139"/>
      <c r="CW59" s="139"/>
      <c r="CX59" s="139"/>
      <c r="CY59" s="139"/>
      <c r="CZ59" s="139"/>
      <c r="DA59" s="139"/>
      <c r="DB59" s="139"/>
      <c r="DC59" s="139"/>
      <c r="DD59" s="139"/>
      <c r="DE59" s="139"/>
      <c r="DF59" s="139"/>
      <c r="DG59" s="139"/>
      <c r="DH59" s="139"/>
      <c r="DI59" s="139"/>
      <c r="DJ59" s="139"/>
      <c r="DK59" s="139"/>
    </row>
    <row r="60" spans="14:115" x14ac:dyDescent="0.25"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  <c r="AA60" s="139"/>
      <c r="AB60" s="139"/>
      <c r="AC60" s="139"/>
      <c r="AD60" s="139"/>
      <c r="AE60" s="139"/>
      <c r="AF60" s="139"/>
      <c r="AG60" s="139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9"/>
      <c r="AT60" s="139"/>
      <c r="AU60" s="139"/>
      <c r="AV60" s="139"/>
      <c r="AW60" s="139"/>
      <c r="AX60" s="139"/>
      <c r="AY60" s="139"/>
      <c r="AZ60" s="139"/>
      <c r="BA60" s="139"/>
      <c r="BB60" s="139"/>
      <c r="BC60" s="139"/>
      <c r="BD60" s="139"/>
      <c r="BE60" s="139"/>
      <c r="BF60" s="139"/>
      <c r="BG60" s="139"/>
      <c r="BH60" s="139"/>
      <c r="BI60" s="139"/>
      <c r="BJ60" s="139"/>
      <c r="BK60" s="139"/>
      <c r="BL60" s="139"/>
      <c r="BM60" s="139"/>
      <c r="BN60" s="139"/>
      <c r="BO60" s="139"/>
      <c r="BP60" s="139"/>
      <c r="BQ60" s="139"/>
      <c r="BR60" s="139"/>
      <c r="BS60" s="139"/>
      <c r="BT60" s="139"/>
      <c r="BU60" s="139"/>
      <c r="BV60" s="139"/>
      <c r="BW60" s="139"/>
      <c r="BX60" s="139"/>
      <c r="BY60" s="139"/>
      <c r="BZ60" s="139"/>
      <c r="CA60" s="139"/>
      <c r="CB60" s="139"/>
      <c r="CC60" s="139"/>
      <c r="CD60" s="139"/>
      <c r="CE60" s="139"/>
      <c r="CF60" s="139"/>
      <c r="CG60" s="139"/>
      <c r="CH60" s="139"/>
      <c r="CI60" s="139"/>
      <c r="CJ60" s="139"/>
      <c r="CK60" s="139"/>
      <c r="CL60" s="139"/>
      <c r="CM60" s="139"/>
      <c r="CN60" s="139"/>
      <c r="CO60" s="139"/>
      <c r="CP60" s="139"/>
      <c r="CQ60" s="139"/>
      <c r="CR60" s="139"/>
      <c r="CS60" s="139"/>
      <c r="CT60" s="139"/>
      <c r="CU60" s="139"/>
      <c r="CV60" s="139"/>
      <c r="CW60" s="139"/>
      <c r="CX60" s="139"/>
      <c r="CY60" s="139"/>
      <c r="CZ60" s="139"/>
      <c r="DA60" s="139"/>
      <c r="DB60" s="139"/>
      <c r="DC60" s="139"/>
      <c r="DD60" s="139"/>
      <c r="DE60" s="139"/>
      <c r="DF60" s="139"/>
      <c r="DG60" s="139"/>
      <c r="DH60" s="139"/>
      <c r="DI60" s="139"/>
      <c r="DJ60" s="139"/>
      <c r="DK60" s="139"/>
    </row>
    <row r="61" spans="14:115" x14ac:dyDescent="0.25"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  <c r="AA61" s="139"/>
      <c r="AB61" s="139"/>
      <c r="AC61" s="139"/>
      <c r="AD61" s="139"/>
      <c r="AE61" s="139"/>
      <c r="AF61" s="139"/>
      <c r="AG61" s="139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9"/>
      <c r="AT61" s="139"/>
      <c r="AU61" s="139"/>
      <c r="AV61" s="139"/>
      <c r="AW61" s="139"/>
      <c r="AX61" s="139"/>
      <c r="AY61" s="139"/>
      <c r="AZ61" s="139"/>
      <c r="BA61" s="139"/>
      <c r="BB61" s="139"/>
      <c r="BC61" s="139"/>
      <c r="BD61" s="139"/>
      <c r="BE61" s="139"/>
      <c r="BF61" s="139"/>
      <c r="BG61" s="139"/>
      <c r="BH61" s="139"/>
      <c r="BI61" s="139"/>
      <c r="BJ61" s="139"/>
      <c r="BK61" s="139"/>
      <c r="BL61" s="139"/>
      <c r="BM61" s="139"/>
      <c r="BN61" s="139"/>
      <c r="BO61" s="139"/>
      <c r="BP61" s="139"/>
      <c r="BQ61" s="139"/>
      <c r="BR61" s="139"/>
      <c r="BS61" s="139"/>
      <c r="BT61" s="139"/>
      <c r="BU61" s="139"/>
      <c r="BV61" s="139"/>
      <c r="BW61" s="139"/>
      <c r="BX61" s="139"/>
      <c r="BY61" s="139"/>
      <c r="BZ61" s="139"/>
      <c r="CA61" s="139"/>
      <c r="CB61" s="139"/>
      <c r="CC61" s="139"/>
      <c r="CD61" s="139"/>
      <c r="CE61" s="139"/>
      <c r="CF61" s="139"/>
      <c r="CG61" s="139"/>
      <c r="CH61" s="139"/>
      <c r="CI61" s="139"/>
      <c r="CJ61" s="139"/>
      <c r="CK61" s="139"/>
      <c r="CL61" s="139"/>
      <c r="CM61" s="139"/>
      <c r="CN61" s="139"/>
      <c r="CO61" s="139"/>
      <c r="CP61" s="139"/>
      <c r="CQ61" s="139"/>
      <c r="CR61" s="139"/>
      <c r="CS61" s="139"/>
      <c r="CT61" s="139"/>
      <c r="CU61" s="139"/>
      <c r="CV61" s="139"/>
      <c r="CW61" s="139"/>
      <c r="CX61" s="139"/>
      <c r="CY61" s="139"/>
      <c r="CZ61" s="139"/>
      <c r="DA61" s="139"/>
      <c r="DB61" s="139"/>
      <c r="DC61" s="139"/>
      <c r="DD61" s="139"/>
      <c r="DE61" s="139"/>
      <c r="DF61" s="139"/>
      <c r="DG61" s="139"/>
      <c r="DH61" s="139"/>
      <c r="DI61" s="139"/>
      <c r="DJ61" s="139"/>
      <c r="DK61" s="139"/>
    </row>
    <row r="62" spans="14:115" x14ac:dyDescent="0.25"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  <c r="AA62" s="139"/>
      <c r="AB62" s="139"/>
      <c r="AC62" s="139"/>
      <c r="AD62" s="139"/>
      <c r="AE62" s="139"/>
      <c r="AF62" s="139"/>
      <c r="AG62" s="139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  <c r="AR62" s="139"/>
      <c r="AS62" s="139"/>
      <c r="AT62" s="139"/>
      <c r="AU62" s="139"/>
      <c r="AV62" s="139"/>
      <c r="AW62" s="139"/>
      <c r="AX62" s="139"/>
      <c r="AY62" s="139"/>
      <c r="AZ62" s="139"/>
      <c r="BA62" s="139"/>
      <c r="BB62" s="139"/>
      <c r="BC62" s="139"/>
      <c r="BD62" s="139"/>
      <c r="BE62" s="139"/>
      <c r="BF62" s="139"/>
      <c r="BG62" s="139"/>
      <c r="BH62" s="139"/>
      <c r="BI62" s="139"/>
      <c r="BJ62" s="139"/>
      <c r="BK62" s="139"/>
      <c r="BL62" s="139"/>
      <c r="BM62" s="139"/>
      <c r="BN62" s="139"/>
      <c r="BO62" s="139"/>
      <c r="BP62" s="139"/>
      <c r="BQ62" s="139"/>
      <c r="BR62" s="139"/>
      <c r="BS62" s="139"/>
      <c r="BT62" s="139"/>
      <c r="BU62" s="139"/>
      <c r="BV62" s="139"/>
      <c r="BW62" s="139"/>
      <c r="BX62" s="139"/>
      <c r="BY62" s="139"/>
      <c r="BZ62" s="139"/>
      <c r="CA62" s="139"/>
      <c r="CB62" s="139"/>
      <c r="CC62" s="139"/>
      <c r="CD62" s="139"/>
      <c r="CE62" s="139"/>
      <c r="CF62" s="139"/>
      <c r="CG62" s="139"/>
      <c r="CH62" s="139"/>
      <c r="CI62" s="139"/>
      <c r="CJ62" s="139"/>
      <c r="CK62" s="139"/>
      <c r="CL62" s="139"/>
      <c r="CM62" s="139"/>
      <c r="CN62" s="139"/>
      <c r="CO62" s="139"/>
      <c r="CP62" s="139"/>
      <c r="CQ62" s="139"/>
      <c r="CR62" s="139"/>
      <c r="CS62" s="139"/>
      <c r="CT62" s="139"/>
      <c r="CU62" s="139"/>
      <c r="CV62" s="139"/>
      <c r="CW62" s="139"/>
      <c r="CX62" s="139"/>
      <c r="CY62" s="139"/>
      <c r="CZ62" s="139"/>
      <c r="DA62" s="139"/>
      <c r="DB62" s="139"/>
      <c r="DC62" s="139"/>
      <c r="DD62" s="139"/>
      <c r="DE62" s="139"/>
      <c r="DF62" s="139"/>
      <c r="DG62" s="139"/>
      <c r="DH62" s="139"/>
      <c r="DI62" s="139"/>
      <c r="DJ62" s="139"/>
      <c r="DK62" s="139"/>
    </row>
    <row r="63" spans="14:115" x14ac:dyDescent="0.25"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  <c r="AA63" s="139"/>
      <c r="AB63" s="139"/>
      <c r="AC63" s="139"/>
      <c r="AD63" s="139"/>
      <c r="AE63" s="139"/>
      <c r="AF63" s="139"/>
      <c r="AG63" s="139"/>
      <c r="AH63" s="139"/>
      <c r="AI63" s="139"/>
      <c r="AJ63" s="139"/>
      <c r="AK63" s="139"/>
      <c r="AL63" s="139"/>
      <c r="AM63" s="139"/>
      <c r="AN63" s="139"/>
      <c r="AO63" s="139"/>
      <c r="AP63" s="139"/>
      <c r="AQ63" s="139"/>
      <c r="AR63" s="139"/>
      <c r="AS63" s="139"/>
      <c r="AT63" s="139"/>
      <c r="AU63" s="139"/>
      <c r="AV63" s="139"/>
      <c r="AW63" s="139"/>
      <c r="AX63" s="139"/>
      <c r="AY63" s="139"/>
      <c r="AZ63" s="139"/>
      <c r="BA63" s="139"/>
      <c r="BB63" s="139"/>
      <c r="BC63" s="139"/>
      <c r="BD63" s="139"/>
      <c r="BE63" s="139"/>
      <c r="BF63" s="139"/>
      <c r="BG63" s="139"/>
      <c r="BH63" s="139"/>
      <c r="BI63" s="139"/>
      <c r="BJ63" s="139"/>
      <c r="BK63" s="139"/>
      <c r="BL63" s="139"/>
      <c r="BM63" s="139"/>
      <c r="BN63" s="139"/>
      <c r="BO63" s="139"/>
      <c r="BP63" s="139"/>
      <c r="BQ63" s="139"/>
      <c r="BR63" s="139"/>
      <c r="BS63" s="139"/>
      <c r="BT63" s="139"/>
      <c r="BU63" s="139"/>
      <c r="BV63" s="139"/>
      <c r="BW63" s="139"/>
      <c r="BX63" s="139"/>
      <c r="BY63" s="139"/>
      <c r="BZ63" s="139"/>
      <c r="CA63" s="139"/>
      <c r="CB63" s="139"/>
      <c r="CC63" s="139"/>
      <c r="CD63" s="139"/>
      <c r="CE63" s="139"/>
      <c r="CF63" s="139"/>
      <c r="CG63" s="139"/>
      <c r="CH63" s="139"/>
      <c r="CI63" s="139"/>
      <c r="CJ63" s="139"/>
      <c r="CK63" s="139"/>
      <c r="CL63" s="139"/>
      <c r="CM63" s="139"/>
      <c r="CN63" s="139"/>
      <c r="CO63" s="139"/>
      <c r="CP63" s="139"/>
      <c r="CQ63" s="139"/>
      <c r="CR63" s="139"/>
      <c r="CS63" s="139"/>
      <c r="CT63" s="139"/>
      <c r="CU63" s="139"/>
      <c r="CV63" s="139"/>
      <c r="CW63" s="139"/>
      <c r="CX63" s="139"/>
      <c r="CY63" s="139"/>
      <c r="CZ63" s="139"/>
      <c r="DA63" s="139"/>
      <c r="DB63" s="139"/>
      <c r="DC63" s="139"/>
      <c r="DD63" s="139"/>
      <c r="DE63" s="139"/>
      <c r="DF63" s="139"/>
      <c r="DG63" s="139"/>
      <c r="DH63" s="139"/>
      <c r="DI63" s="139"/>
      <c r="DJ63" s="139"/>
      <c r="DK63" s="139"/>
    </row>
    <row r="64" spans="14:115" x14ac:dyDescent="0.25">
      <c r="N64" s="139"/>
      <c r="O64" s="139"/>
      <c r="P64" s="146"/>
      <c r="Q64" s="146"/>
      <c r="R64" s="146"/>
      <c r="S64" s="139"/>
      <c r="T64" s="146"/>
      <c r="U64" s="147"/>
      <c r="V64" s="146"/>
      <c r="W64" s="148"/>
      <c r="X64" s="139"/>
      <c r="Y64" s="139"/>
      <c r="Z64" s="139"/>
      <c r="AA64" s="139"/>
      <c r="AB64" s="139"/>
      <c r="AC64" s="139"/>
      <c r="AD64" s="139"/>
      <c r="AE64" s="139"/>
      <c r="AF64" s="139"/>
      <c r="AG64" s="139"/>
      <c r="AH64" s="139"/>
      <c r="AI64" s="139"/>
      <c r="AJ64" s="139"/>
      <c r="AK64" s="139"/>
      <c r="AL64" s="139"/>
      <c r="AM64" s="139"/>
      <c r="AN64" s="139"/>
      <c r="AO64" s="139"/>
      <c r="AP64" s="139"/>
      <c r="AQ64" s="139"/>
      <c r="AR64" s="139"/>
      <c r="AS64" s="139"/>
      <c r="AT64" s="139"/>
      <c r="AU64" s="139"/>
      <c r="AV64" s="139"/>
      <c r="AW64" s="139"/>
      <c r="AX64" s="139"/>
      <c r="AY64" s="139"/>
      <c r="AZ64" s="139"/>
      <c r="BA64" s="139"/>
      <c r="BB64" s="139"/>
      <c r="BC64" s="139"/>
      <c r="BD64" s="139"/>
      <c r="BE64" s="139"/>
      <c r="BF64" s="139"/>
      <c r="BG64" s="139"/>
      <c r="BH64" s="139"/>
      <c r="BI64" s="139"/>
      <c r="BJ64" s="139"/>
      <c r="BK64" s="139"/>
      <c r="BL64" s="139"/>
      <c r="BM64" s="139"/>
      <c r="BN64" s="139"/>
      <c r="BO64" s="139"/>
      <c r="BP64" s="139"/>
      <c r="BQ64" s="139"/>
      <c r="BR64" s="139"/>
      <c r="BS64" s="139"/>
      <c r="BT64" s="139"/>
      <c r="BU64" s="139"/>
      <c r="BV64" s="139"/>
      <c r="BW64" s="139"/>
      <c r="BX64" s="139"/>
      <c r="BY64" s="139"/>
      <c r="BZ64" s="139"/>
      <c r="CA64" s="139"/>
      <c r="CB64" s="139"/>
      <c r="CC64" s="139"/>
      <c r="CD64" s="139"/>
      <c r="CE64" s="139"/>
      <c r="CF64" s="139"/>
      <c r="CG64" s="139"/>
      <c r="CH64" s="139"/>
      <c r="CI64" s="139"/>
      <c r="CJ64" s="139"/>
      <c r="CK64" s="139"/>
      <c r="CL64" s="139"/>
      <c r="CM64" s="139"/>
      <c r="CN64" s="139"/>
      <c r="CO64" s="139"/>
      <c r="CP64" s="139"/>
      <c r="CQ64" s="139"/>
      <c r="CR64" s="139"/>
      <c r="CS64" s="139"/>
      <c r="CT64" s="139"/>
      <c r="CU64" s="139"/>
      <c r="CV64" s="139"/>
      <c r="CW64" s="139"/>
      <c r="CX64" s="139"/>
      <c r="CY64" s="139"/>
      <c r="CZ64" s="139"/>
      <c r="DA64" s="139"/>
      <c r="DB64" s="139"/>
      <c r="DC64" s="139"/>
      <c r="DD64" s="139"/>
      <c r="DE64" s="139"/>
      <c r="DF64" s="139"/>
      <c r="DG64" s="139"/>
      <c r="DH64" s="139"/>
      <c r="DI64" s="139"/>
      <c r="DJ64" s="139"/>
      <c r="DK64" s="139"/>
    </row>
    <row r="65" spans="14:115" x14ac:dyDescent="0.25">
      <c r="N65" s="139"/>
      <c r="O65" s="139"/>
      <c r="P65" s="139"/>
      <c r="Q65" s="146"/>
      <c r="R65" s="147"/>
      <c r="S65" s="147"/>
      <c r="T65" s="147"/>
      <c r="U65" s="147"/>
      <c r="V65" s="139"/>
      <c r="W65" s="139"/>
      <c r="X65" s="139"/>
      <c r="Y65" s="139"/>
      <c r="Z65" s="139"/>
      <c r="AA65" s="139"/>
      <c r="AB65" s="139"/>
      <c r="AC65" s="139"/>
      <c r="AD65" s="139"/>
      <c r="AE65" s="139"/>
      <c r="AF65" s="139"/>
      <c r="AG65" s="139"/>
      <c r="AH65" s="139"/>
      <c r="AI65" s="139"/>
      <c r="AJ65" s="139"/>
      <c r="AK65" s="139"/>
      <c r="AL65" s="139"/>
      <c r="AM65" s="139"/>
      <c r="AN65" s="139"/>
      <c r="AO65" s="139"/>
      <c r="AP65" s="139"/>
      <c r="AQ65" s="139"/>
      <c r="AR65" s="139"/>
      <c r="AS65" s="139"/>
      <c r="AT65" s="139"/>
      <c r="AU65" s="139"/>
      <c r="AV65" s="139"/>
      <c r="AW65" s="139"/>
      <c r="AX65" s="139"/>
      <c r="AY65" s="139"/>
      <c r="AZ65" s="139"/>
      <c r="BA65" s="139"/>
      <c r="BB65" s="139"/>
      <c r="BC65" s="139"/>
      <c r="BD65" s="139"/>
      <c r="BE65" s="139"/>
      <c r="BF65" s="139"/>
      <c r="BG65" s="139"/>
      <c r="BH65" s="139"/>
      <c r="BI65" s="139"/>
      <c r="BJ65" s="139"/>
      <c r="BK65" s="139"/>
      <c r="BL65" s="139"/>
      <c r="BM65" s="139"/>
      <c r="BN65" s="139"/>
      <c r="BO65" s="139"/>
      <c r="BP65" s="139"/>
      <c r="BQ65" s="139"/>
      <c r="BR65" s="139"/>
      <c r="BS65" s="139"/>
      <c r="BT65" s="139"/>
      <c r="BU65" s="139"/>
      <c r="BV65" s="139"/>
      <c r="BW65" s="139"/>
      <c r="BX65" s="139"/>
      <c r="BY65" s="139"/>
      <c r="BZ65" s="139"/>
      <c r="CA65" s="139"/>
      <c r="CB65" s="139"/>
      <c r="CC65" s="139"/>
      <c r="CD65" s="139"/>
      <c r="CE65" s="139"/>
      <c r="CF65" s="139"/>
      <c r="CG65" s="139"/>
      <c r="CH65" s="139"/>
      <c r="CI65" s="139"/>
      <c r="CJ65" s="139"/>
      <c r="CK65" s="139"/>
      <c r="CL65" s="139"/>
      <c r="CM65" s="139"/>
      <c r="CN65" s="139"/>
      <c r="CO65" s="139"/>
      <c r="CP65" s="139"/>
      <c r="CQ65" s="139"/>
      <c r="CR65" s="139"/>
      <c r="CS65" s="139"/>
      <c r="CT65" s="139"/>
      <c r="CU65" s="139"/>
      <c r="CV65" s="139"/>
      <c r="CW65" s="139"/>
      <c r="CX65" s="139"/>
      <c r="CY65" s="139"/>
      <c r="CZ65" s="139"/>
      <c r="DA65" s="139"/>
      <c r="DB65" s="139"/>
      <c r="DC65" s="139"/>
      <c r="DD65" s="139"/>
      <c r="DE65" s="139"/>
      <c r="DF65" s="139"/>
      <c r="DG65" s="139"/>
      <c r="DH65" s="139"/>
      <c r="DI65" s="139"/>
      <c r="DJ65" s="139"/>
      <c r="DK65" s="139"/>
    </row>
    <row r="66" spans="14:115" x14ac:dyDescent="0.25">
      <c r="N66" s="139"/>
      <c r="O66" s="139"/>
      <c r="P66" s="149"/>
      <c r="Q66" s="146"/>
      <c r="R66" s="146"/>
      <c r="S66" s="146"/>
      <c r="T66" s="147"/>
      <c r="U66" s="147"/>
      <c r="V66" s="149"/>
      <c r="W66" s="139"/>
      <c r="X66" s="139"/>
      <c r="Y66" s="139"/>
      <c r="Z66" s="139"/>
      <c r="AA66" s="139"/>
      <c r="AB66" s="139"/>
      <c r="AC66" s="139"/>
      <c r="AD66" s="139"/>
      <c r="AE66" s="139"/>
      <c r="AF66" s="139"/>
      <c r="AG66" s="139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9"/>
      <c r="AT66" s="139"/>
      <c r="AU66" s="139"/>
      <c r="AV66" s="139"/>
      <c r="AW66" s="139"/>
      <c r="AX66" s="139"/>
      <c r="AY66" s="139"/>
      <c r="AZ66" s="139"/>
      <c r="BA66" s="139"/>
      <c r="BB66" s="139"/>
      <c r="BC66" s="139"/>
      <c r="BD66" s="139"/>
      <c r="BE66" s="139"/>
      <c r="BF66" s="139"/>
      <c r="BG66" s="139"/>
      <c r="BH66" s="139"/>
      <c r="BI66" s="139"/>
      <c r="BJ66" s="139"/>
      <c r="BK66" s="139"/>
      <c r="BL66" s="139"/>
      <c r="BM66" s="139"/>
      <c r="BN66" s="139"/>
      <c r="BO66" s="139"/>
      <c r="BP66" s="139"/>
      <c r="BQ66" s="139"/>
      <c r="BR66" s="139"/>
      <c r="BS66" s="139"/>
      <c r="BT66" s="139"/>
      <c r="BU66" s="139"/>
      <c r="BV66" s="139"/>
      <c r="BW66" s="139"/>
      <c r="BX66" s="139"/>
      <c r="BY66" s="139"/>
      <c r="BZ66" s="139"/>
      <c r="CA66" s="139"/>
      <c r="CB66" s="139"/>
      <c r="CC66" s="139"/>
      <c r="CD66" s="139"/>
      <c r="CE66" s="139"/>
      <c r="CF66" s="139"/>
      <c r="CG66" s="139"/>
      <c r="CH66" s="139"/>
      <c r="CI66" s="139"/>
      <c r="CJ66" s="139"/>
      <c r="CK66" s="139"/>
      <c r="CL66" s="139"/>
      <c r="CM66" s="139"/>
      <c r="CN66" s="139"/>
      <c r="CO66" s="139"/>
      <c r="CP66" s="139"/>
      <c r="CQ66" s="139"/>
      <c r="CR66" s="139"/>
      <c r="CS66" s="139"/>
      <c r="CT66" s="139"/>
      <c r="CU66" s="139"/>
      <c r="CV66" s="139"/>
      <c r="CW66" s="139"/>
      <c r="CX66" s="139"/>
      <c r="CY66" s="139"/>
      <c r="CZ66" s="139"/>
      <c r="DA66" s="139"/>
      <c r="DB66" s="139"/>
      <c r="DC66" s="139"/>
      <c r="DD66" s="139"/>
      <c r="DE66" s="139"/>
      <c r="DF66" s="139"/>
      <c r="DG66" s="139"/>
      <c r="DH66" s="139"/>
      <c r="DI66" s="139"/>
      <c r="DJ66" s="139"/>
      <c r="DK66" s="139"/>
    </row>
    <row r="67" spans="14:115" x14ac:dyDescent="0.25">
      <c r="N67" s="139"/>
      <c r="O67" s="139"/>
      <c r="P67" s="149"/>
      <c r="Q67" s="146"/>
      <c r="R67" s="146"/>
      <c r="S67" s="146"/>
      <c r="T67" s="150"/>
      <c r="U67" s="147"/>
      <c r="V67" s="149"/>
      <c r="W67" s="139"/>
      <c r="X67" s="139"/>
      <c r="Y67" s="139"/>
      <c r="Z67" s="139"/>
      <c r="AA67" s="139"/>
      <c r="AB67" s="139"/>
      <c r="AC67" s="139"/>
      <c r="AD67" s="139"/>
      <c r="AE67" s="139"/>
      <c r="AF67" s="139"/>
      <c r="AG67" s="139"/>
      <c r="AH67" s="139"/>
      <c r="AI67" s="139"/>
      <c r="AJ67" s="139"/>
      <c r="AK67" s="139"/>
      <c r="AL67" s="139"/>
      <c r="AM67" s="139"/>
      <c r="AN67" s="139"/>
      <c r="AO67" s="139"/>
      <c r="AP67" s="139"/>
      <c r="AQ67" s="139"/>
      <c r="AR67" s="139"/>
      <c r="AS67" s="139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39"/>
      <c r="BG67" s="139"/>
      <c r="BH67" s="139"/>
      <c r="BI67" s="139"/>
      <c r="BJ67" s="139"/>
      <c r="BK67" s="139"/>
      <c r="BL67" s="139"/>
      <c r="BM67" s="139"/>
      <c r="BN67" s="139"/>
      <c r="BO67" s="139"/>
      <c r="BP67" s="139"/>
      <c r="BQ67" s="139"/>
      <c r="BR67" s="139"/>
      <c r="BS67" s="139"/>
      <c r="BT67" s="139"/>
      <c r="BU67" s="139"/>
      <c r="BV67" s="139"/>
      <c r="BW67" s="139"/>
      <c r="BX67" s="139"/>
      <c r="BY67" s="139"/>
      <c r="BZ67" s="139"/>
      <c r="CA67" s="139"/>
      <c r="CB67" s="139"/>
      <c r="CC67" s="139"/>
      <c r="CD67" s="139"/>
      <c r="CE67" s="139"/>
      <c r="CF67" s="139"/>
      <c r="CG67" s="139"/>
      <c r="CH67" s="139"/>
      <c r="CI67" s="139"/>
      <c r="CJ67" s="139"/>
      <c r="CK67" s="139"/>
      <c r="CL67" s="139"/>
      <c r="CM67" s="139"/>
      <c r="CN67" s="139"/>
      <c r="CO67" s="139"/>
      <c r="CP67" s="139"/>
      <c r="CQ67" s="139"/>
      <c r="CR67" s="139"/>
      <c r="CS67" s="139"/>
      <c r="CT67" s="139"/>
      <c r="CU67" s="139"/>
      <c r="CV67" s="139"/>
      <c r="CW67" s="139"/>
      <c r="CX67" s="139"/>
      <c r="CY67" s="139"/>
      <c r="CZ67" s="139"/>
      <c r="DA67" s="139"/>
      <c r="DB67" s="139"/>
      <c r="DC67" s="139"/>
      <c r="DD67" s="139"/>
      <c r="DE67" s="139"/>
      <c r="DF67" s="139"/>
      <c r="DG67" s="139"/>
      <c r="DH67" s="139"/>
      <c r="DI67" s="139"/>
      <c r="DJ67" s="139"/>
      <c r="DK67" s="139"/>
    </row>
    <row r="68" spans="14:115" x14ac:dyDescent="0.25">
      <c r="N68" s="139"/>
      <c r="O68" s="139"/>
      <c r="P68" s="149"/>
      <c r="Q68" s="146"/>
      <c r="R68" s="146"/>
      <c r="S68" s="146"/>
      <c r="T68" s="150"/>
      <c r="U68" s="147"/>
      <c r="V68" s="149"/>
      <c r="W68" s="139"/>
      <c r="X68" s="139"/>
      <c r="Y68" s="139"/>
      <c r="Z68" s="139"/>
      <c r="AA68" s="139"/>
      <c r="AB68" s="139"/>
      <c r="AC68" s="139"/>
      <c r="AD68" s="139"/>
      <c r="AE68" s="139"/>
      <c r="AF68" s="139"/>
      <c r="AG68" s="139"/>
      <c r="AH68" s="139"/>
      <c r="AI68" s="139"/>
      <c r="AJ68" s="139"/>
      <c r="AK68" s="139"/>
      <c r="AL68" s="139"/>
      <c r="AM68" s="139"/>
      <c r="AN68" s="139"/>
      <c r="AO68" s="139"/>
      <c r="AP68" s="139"/>
      <c r="AQ68" s="139"/>
      <c r="AR68" s="139"/>
      <c r="AS68" s="139"/>
      <c r="AT68" s="139"/>
      <c r="AU68" s="139"/>
      <c r="AV68" s="139"/>
      <c r="AW68" s="139"/>
      <c r="AX68" s="139"/>
      <c r="AY68" s="139"/>
      <c r="AZ68" s="139"/>
      <c r="BA68" s="139"/>
      <c r="BB68" s="139"/>
      <c r="BC68" s="139"/>
      <c r="BD68" s="139"/>
      <c r="BE68" s="139"/>
      <c r="BF68" s="139"/>
      <c r="BG68" s="139"/>
      <c r="BH68" s="139"/>
      <c r="BI68" s="139"/>
      <c r="BJ68" s="139"/>
      <c r="BK68" s="139"/>
      <c r="BL68" s="139"/>
      <c r="BM68" s="139"/>
      <c r="BN68" s="139"/>
      <c r="BO68" s="139"/>
      <c r="BP68" s="139"/>
      <c r="BQ68" s="139"/>
      <c r="BR68" s="139"/>
      <c r="BS68" s="139"/>
      <c r="BT68" s="139"/>
      <c r="BU68" s="139"/>
      <c r="BV68" s="139"/>
      <c r="BW68" s="139"/>
      <c r="BX68" s="139"/>
      <c r="BY68" s="139"/>
      <c r="BZ68" s="139"/>
      <c r="CA68" s="139"/>
      <c r="CB68" s="139"/>
      <c r="CC68" s="139"/>
      <c r="CD68" s="139"/>
      <c r="CE68" s="139"/>
      <c r="CF68" s="139"/>
      <c r="CG68" s="139"/>
      <c r="CH68" s="139"/>
      <c r="CI68" s="139"/>
      <c r="CJ68" s="139"/>
      <c r="CK68" s="139"/>
      <c r="CL68" s="139"/>
      <c r="CM68" s="139"/>
      <c r="CN68" s="139"/>
      <c r="CO68" s="139"/>
      <c r="CP68" s="139"/>
      <c r="CQ68" s="139"/>
      <c r="CR68" s="139"/>
      <c r="CS68" s="139"/>
      <c r="CT68" s="139"/>
      <c r="CU68" s="139"/>
      <c r="CV68" s="139"/>
      <c r="CW68" s="139"/>
      <c r="CX68" s="139"/>
      <c r="CY68" s="139"/>
      <c r="CZ68" s="139"/>
      <c r="DA68" s="139"/>
      <c r="DB68" s="139"/>
      <c r="DC68" s="139"/>
      <c r="DD68" s="139"/>
      <c r="DE68" s="139"/>
      <c r="DF68" s="139"/>
      <c r="DG68" s="139"/>
      <c r="DH68" s="139"/>
      <c r="DI68" s="139"/>
      <c r="DJ68" s="139"/>
      <c r="DK68" s="139"/>
    </row>
    <row r="69" spans="14:115" x14ac:dyDescent="0.25">
      <c r="N69" s="139"/>
      <c r="O69" s="139"/>
      <c r="P69" s="149"/>
      <c r="Q69" s="146"/>
      <c r="R69" s="146"/>
      <c r="S69" s="146"/>
      <c r="T69" s="150"/>
      <c r="U69" s="147"/>
      <c r="V69" s="149"/>
      <c r="W69" s="139"/>
      <c r="X69" s="139"/>
      <c r="Y69" s="139"/>
      <c r="Z69" s="139"/>
      <c r="AA69" s="139"/>
      <c r="AB69" s="139"/>
      <c r="AC69" s="139"/>
      <c r="AD69" s="139"/>
      <c r="AE69" s="139"/>
      <c r="AF69" s="139"/>
      <c r="AG69" s="139"/>
      <c r="AH69" s="139"/>
      <c r="AI69" s="139"/>
      <c r="AJ69" s="139"/>
      <c r="AK69" s="139"/>
      <c r="AL69" s="139"/>
      <c r="AM69" s="139"/>
      <c r="AN69" s="139"/>
      <c r="AO69" s="139"/>
      <c r="AP69" s="139"/>
      <c r="AQ69" s="139"/>
      <c r="AR69" s="139"/>
      <c r="AS69" s="139"/>
      <c r="AT69" s="139"/>
      <c r="AU69" s="139"/>
      <c r="AV69" s="139"/>
      <c r="AW69" s="139"/>
      <c r="AX69" s="139"/>
      <c r="AY69" s="139"/>
      <c r="AZ69" s="139"/>
      <c r="BA69" s="139"/>
      <c r="BB69" s="139"/>
      <c r="BC69" s="139"/>
      <c r="BD69" s="139"/>
      <c r="BE69" s="139"/>
      <c r="BF69" s="139"/>
      <c r="BG69" s="139"/>
      <c r="BH69" s="139"/>
      <c r="BI69" s="139"/>
      <c r="BJ69" s="139"/>
      <c r="BK69" s="139"/>
      <c r="BL69" s="139"/>
      <c r="BM69" s="139"/>
      <c r="BN69" s="139"/>
      <c r="BO69" s="139"/>
      <c r="BP69" s="139"/>
      <c r="BQ69" s="139"/>
      <c r="BR69" s="139"/>
      <c r="BS69" s="139"/>
      <c r="BT69" s="139"/>
      <c r="BU69" s="139"/>
      <c r="BV69" s="139"/>
      <c r="BW69" s="139"/>
      <c r="BX69" s="139"/>
      <c r="BY69" s="139"/>
      <c r="BZ69" s="139"/>
      <c r="CA69" s="139"/>
      <c r="CB69" s="139"/>
      <c r="CC69" s="139"/>
      <c r="CD69" s="139"/>
      <c r="CE69" s="139"/>
      <c r="CF69" s="139"/>
      <c r="CG69" s="139"/>
      <c r="CH69" s="139"/>
      <c r="CI69" s="139"/>
      <c r="CJ69" s="139"/>
      <c r="CK69" s="139"/>
      <c r="CL69" s="139"/>
      <c r="CM69" s="139"/>
      <c r="CN69" s="139"/>
      <c r="CO69" s="139"/>
      <c r="CP69" s="139"/>
      <c r="CQ69" s="139"/>
      <c r="CR69" s="139"/>
      <c r="CS69" s="139"/>
      <c r="CT69" s="139"/>
      <c r="CU69" s="139"/>
      <c r="CV69" s="139"/>
      <c r="CW69" s="139"/>
      <c r="CX69" s="139"/>
      <c r="CY69" s="139"/>
      <c r="CZ69" s="139"/>
      <c r="DA69" s="139"/>
      <c r="DB69" s="139"/>
      <c r="DC69" s="139"/>
      <c r="DD69" s="139"/>
      <c r="DE69" s="139"/>
      <c r="DF69" s="139"/>
      <c r="DG69" s="139"/>
      <c r="DH69" s="139"/>
      <c r="DI69" s="139"/>
      <c r="DJ69" s="139"/>
      <c r="DK69" s="139"/>
    </row>
    <row r="70" spans="14:115" x14ac:dyDescent="0.25">
      <c r="N70" s="139"/>
      <c r="O70" s="139"/>
      <c r="P70" s="149"/>
      <c r="Q70" s="146"/>
      <c r="R70" s="146"/>
      <c r="S70" s="146"/>
      <c r="T70" s="150"/>
      <c r="U70" s="147"/>
      <c r="V70" s="149"/>
      <c r="W70" s="139"/>
      <c r="X70" s="139"/>
      <c r="Y70" s="139"/>
      <c r="Z70" s="139"/>
      <c r="AA70" s="139"/>
      <c r="AB70" s="139"/>
      <c r="AC70" s="139"/>
      <c r="AD70" s="139"/>
      <c r="AE70" s="139"/>
      <c r="AF70" s="139"/>
      <c r="AG70" s="139"/>
      <c r="AH70" s="139"/>
      <c r="AI70" s="139"/>
      <c r="AJ70" s="139"/>
      <c r="AK70" s="139"/>
      <c r="AL70" s="139"/>
      <c r="AM70" s="139"/>
      <c r="AN70" s="139"/>
      <c r="AO70" s="139"/>
      <c r="AP70" s="139"/>
      <c r="AQ70" s="139"/>
      <c r="AR70" s="139"/>
      <c r="AS70" s="139"/>
      <c r="AT70" s="139"/>
      <c r="AU70" s="139"/>
      <c r="AV70" s="139"/>
      <c r="AW70" s="139"/>
      <c r="AX70" s="139"/>
      <c r="AY70" s="139"/>
      <c r="AZ70" s="139"/>
      <c r="BA70" s="139"/>
      <c r="BB70" s="139"/>
      <c r="BC70" s="139"/>
      <c r="BD70" s="139"/>
      <c r="BE70" s="139"/>
      <c r="BF70" s="139"/>
      <c r="BG70" s="139"/>
      <c r="BH70" s="139"/>
      <c r="BI70" s="139"/>
      <c r="BJ70" s="139"/>
      <c r="BK70" s="139"/>
      <c r="BL70" s="139"/>
      <c r="BM70" s="139"/>
      <c r="BN70" s="139"/>
      <c r="BO70" s="139"/>
      <c r="BP70" s="139"/>
      <c r="BQ70" s="139"/>
      <c r="BR70" s="139"/>
      <c r="BS70" s="139"/>
      <c r="BT70" s="139"/>
      <c r="BU70" s="139"/>
      <c r="BV70" s="139"/>
      <c r="BW70" s="139"/>
      <c r="BX70" s="139"/>
      <c r="BY70" s="139"/>
      <c r="BZ70" s="139"/>
      <c r="CA70" s="139"/>
      <c r="CB70" s="139"/>
      <c r="CC70" s="139"/>
      <c r="CD70" s="139"/>
      <c r="CE70" s="139"/>
      <c r="CF70" s="139"/>
      <c r="CG70" s="139"/>
      <c r="CH70" s="139"/>
      <c r="CI70" s="139"/>
      <c r="CJ70" s="139"/>
      <c r="CK70" s="139"/>
      <c r="CL70" s="139"/>
      <c r="CM70" s="139"/>
      <c r="CN70" s="139"/>
      <c r="CO70" s="139"/>
      <c r="CP70" s="139"/>
      <c r="CQ70" s="139"/>
      <c r="CR70" s="139"/>
      <c r="CS70" s="139"/>
      <c r="CT70" s="139"/>
      <c r="CU70" s="139"/>
      <c r="CV70" s="139"/>
      <c r="CW70" s="139"/>
      <c r="CX70" s="139"/>
      <c r="CY70" s="139"/>
      <c r="CZ70" s="139"/>
      <c r="DA70" s="139"/>
      <c r="DB70" s="139"/>
      <c r="DC70" s="139"/>
      <c r="DD70" s="139"/>
      <c r="DE70" s="139"/>
      <c r="DF70" s="139"/>
      <c r="DG70" s="139"/>
      <c r="DH70" s="139"/>
      <c r="DI70" s="139"/>
      <c r="DJ70" s="139"/>
      <c r="DK70" s="139"/>
    </row>
    <row r="71" spans="14:115" x14ac:dyDescent="0.25">
      <c r="N71" s="139"/>
      <c r="O71" s="146"/>
      <c r="P71" s="149"/>
      <c r="Q71" s="146"/>
      <c r="R71" s="146"/>
      <c r="S71" s="146"/>
      <c r="T71" s="150"/>
      <c r="U71" s="147"/>
      <c r="V71" s="149"/>
      <c r="W71" s="139"/>
      <c r="X71" s="139"/>
      <c r="Y71" s="139"/>
      <c r="Z71" s="139"/>
      <c r="AA71" s="139"/>
      <c r="AB71" s="139"/>
      <c r="AC71" s="139"/>
      <c r="AD71" s="139"/>
      <c r="AE71" s="139"/>
      <c r="AF71" s="139"/>
      <c r="AG71" s="139"/>
      <c r="AH71" s="139"/>
      <c r="AI71" s="139"/>
      <c r="AJ71" s="139"/>
      <c r="AK71" s="139"/>
      <c r="AL71" s="139"/>
      <c r="AM71" s="139"/>
      <c r="AN71" s="139"/>
      <c r="AO71" s="139"/>
      <c r="AP71" s="139"/>
      <c r="AQ71" s="139"/>
      <c r="AR71" s="139"/>
      <c r="AS71" s="139"/>
      <c r="AT71" s="139"/>
      <c r="AU71" s="139"/>
      <c r="AV71" s="139"/>
      <c r="AW71" s="139"/>
      <c r="AX71" s="139"/>
      <c r="AY71" s="139"/>
      <c r="AZ71" s="139"/>
      <c r="BA71" s="139"/>
      <c r="BB71" s="139"/>
      <c r="BC71" s="139"/>
      <c r="BD71" s="139"/>
      <c r="BE71" s="139"/>
      <c r="BF71" s="139"/>
      <c r="BG71" s="139"/>
      <c r="BH71" s="139"/>
      <c r="BI71" s="139"/>
      <c r="BJ71" s="139"/>
      <c r="BK71" s="139"/>
      <c r="BL71" s="139"/>
      <c r="BM71" s="139"/>
      <c r="BN71" s="139"/>
      <c r="BO71" s="139"/>
      <c r="BP71" s="139"/>
      <c r="BQ71" s="139"/>
      <c r="BR71" s="139"/>
      <c r="BS71" s="139"/>
      <c r="BT71" s="139"/>
      <c r="BU71" s="139"/>
      <c r="BV71" s="139"/>
      <c r="BW71" s="139"/>
      <c r="BX71" s="139"/>
      <c r="BY71" s="139"/>
      <c r="BZ71" s="139"/>
      <c r="CA71" s="139"/>
      <c r="CB71" s="139"/>
      <c r="CC71" s="139"/>
      <c r="CD71" s="139"/>
      <c r="CE71" s="139"/>
      <c r="CF71" s="139"/>
      <c r="CG71" s="139"/>
      <c r="CH71" s="139"/>
      <c r="CI71" s="139"/>
      <c r="CJ71" s="139"/>
      <c r="CK71" s="139"/>
      <c r="CL71" s="139"/>
      <c r="CM71" s="139"/>
      <c r="CN71" s="139"/>
      <c r="CO71" s="139"/>
      <c r="CP71" s="139"/>
      <c r="CQ71" s="139"/>
      <c r="CR71" s="139"/>
      <c r="CS71" s="139"/>
      <c r="CT71" s="139"/>
      <c r="CU71" s="139"/>
      <c r="CV71" s="139"/>
      <c r="CW71" s="139"/>
      <c r="CX71" s="139"/>
      <c r="CY71" s="139"/>
      <c r="CZ71" s="139"/>
      <c r="DA71" s="139"/>
      <c r="DB71" s="139"/>
      <c r="DC71" s="139"/>
      <c r="DD71" s="139"/>
      <c r="DE71" s="139"/>
      <c r="DF71" s="139"/>
      <c r="DG71" s="139"/>
      <c r="DH71" s="139"/>
      <c r="DI71" s="139"/>
      <c r="DJ71" s="139"/>
      <c r="DK71" s="139"/>
    </row>
    <row r="72" spans="14:115" x14ac:dyDescent="0.25">
      <c r="N72" s="139"/>
      <c r="O72" s="146"/>
      <c r="P72" s="149"/>
      <c r="Q72" s="146"/>
      <c r="R72" s="146"/>
      <c r="S72" s="146"/>
      <c r="T72" s="150"/>
      <c r="U72" s="147"/>
      <c r="V72" s="149"/>
      <c r="W72" s="139"/>
      <c r="X72" s="139"/>
      <c r="Y72" s="139"/>
      <c r="Z72" s="139"/>
      <c r="AA72" s="139"/>
      <c r="AB72" s="139"/>
      <c r="AC72" s="139"/>
      <c r="AD72" s="139"/>
      <c r="AE72" s="139"/>
      <c r="AF72" s="139"/>
      <c r="AG72" s="139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  <c r="AR72" s="139"/>
      <c r="AS72" s="139"/>
      <c r="AT72" s="139"/>
      <c r="AU72" s="139"/>
      <c r="AV72" s="139"/>
      <c r="AW72" s="139"/>
      <c r="AX72" s="139"/>
      <c r="AY72" s="139"/>
      <c r="AZ72" s="139"/>
      <c r="BA72" s="139"/>
      <c r="BB72" s="139"/>
      <c r="BC72" s="139"/>
      <c r="BD72" s="139"/>
      <c r="BE72" s="139"/>
      <c r="BF72" s="139"/>
      <c r="BG72" s="139"/>
      <c r="BH72" s="139"/>
      <c r="BI72" s="139"/>
      <c r="BJ72" s="139"/>
      <c r="BK72" s="139"/>
      <c r="BL72" s="139"/>
      <c r="BM72" s="139"/>
      <c r="BN72" s="139"/>
      <c r="BO72" s="139"/>
      <c r="BP72" s="139"/>
      <c r="BQ72" s="139"/>
      <c r="BR72" s="139"/>
      <c r="BS72" s="139"/>
      <c r="BT72" s="139"/>
      <c r="BU72" s="139"/>
      <c r="BV72" s="139"/>
      <c r="BW72" s="139"/>
      <c r="BX72" s="139"/>
      <c r="BY72" s="139"/>
      <c r="BZ72" s="139"/>
      <c r="CA72" s="139"/>
      <c r="CB72" s="139"/>
      <c r="CC72" s="139"/>
      <c r="CD72" s="139"/>
      <c r="CE72" s="139"/>
      <c r="CF72" s="139"/>
      <c r="CG72" s="139"/>
      <c r="CH72" s="139"/>
      <c r="CI72" s="139"/>
      <c r="CJ72" s="139"/>
      <c r="CK72" s="139"/>
      <c r="CL72" s="139"/>
      <c r="CM72" s="139"/>
      <c r="CN72" s="139"/>
      <c r="CO72" s="139"/>
      <c r="CP72" s="139"/>
      <c r="CQ72" s="139"/>
      <c r="CR72" s="139"/>
      <c r="CS72" s="139"/>
      <c r="CT72" s="139"/>
      <c r="CU72" s="139"/>
      <c r="CV72" s="139"/>
      <c r="CW72" s="139"/>
      <c r="CX72" s="139"/>
      <c r="CY72" s="139"/>
      <c r="CZ72" s="139"/>
      <c r="DA72" s="139"/>
      <c r="DB72" s="139"/>
      <c r="DC72" s="139"/>
      <c r="DD72" s="139"/>
      <c r="DE72" s="139"/>
      <c r="DF72" s="139"/>
      <c r="DG72" s="139"/>
      <c r="DH72" s="139"/>
      <c r="DI72" s="139"/>
      <c r="DJ72" s="139"/>
      <c r="DK72" s="139"/>
    </row>
    <row r="73" spans="14:115" x14ac:dyDescent="0.25">
      <c r="N73" s="139"/>
      <c r="O73" s="146"/>
      <c r="P73" s="149"/>
      <c r="Q73" s="146"/>
      <c r="R73" s="146"/>
      <c r="S73" s="146"/>
      <c r="T73" s="150"/>
      <c r="U73" s="147"/>
      <c r="V73" s="149"/>
      <c r="W73" s="139"/>
      <c r="X73" s="139"/>
      <c r="Y73" s="139"/>
      <c r="Z73" s="139"/>
      <c r="AA73" s="139"/>
      <c r="AB73" s="139"/>
      <c r="AC73" s="139"/>
      <c r="AD73" s="139"/>
      <c r="AE73" s="139"/>
      <c r="AF73" s="139"/>
      <c r="AG73" s="139"/>
      <c r="AH73" s="139"/>
      <c r="AI73" s="139"/>
      <c r="AJ73" s="139"/>
      <c r="AK73" s="139"/>
      <c r="AL73" s="139"/>
      <c r="AM73" s="139"/>
      <c r="AN73" s="139"/>
      <c r="AO73" s="139"/>
      <c r="AP73" s="139"/>
      <c r="AQ73" s="139"/>
      <c r="AR73" s="139"/>
      <c r="AS73" s="139"/>
      <c r="AT73" s="139"/>
      <c r="AU73" s="139"/>
      <c r="AV73" s="139"/>
      <c r="AW73" s="139"/>
      <c r="AX73" s="139"/>
      <c r="AY73" s="139"/>
      <c r="AZ73" s="139"/>
      <c r="BA73" s="139"/>
      <c r="BB73" s="139"/>
      <c r="BC73" s="139"/>
      <c r="BD73" s="139"/>
      <c r="BE73" s="139"/>
      <c r="BF73" s="139"/>
      <c r="BG73" s="139"/>
      <c r="BH73" s="139"/>
      <c r="BI73" s="139"/>
      <c r="BJ73" s="139"/>
      <c r="BK73" s="139"/>
      <c r="BL73" s="139"/>
      <c r="BM73" s="139"/>
      <c r="BN73" s="139"/>
      <c r="BO73" s="139"/>
      <c r="BP73" s="139"/>
      <c r="BQ73" s="139"/>
      <c r="BR73" s="139"/>
      <c r="BS73" s="139"/>
      <c r="BT73" s="139"/>
      <c r="BU73" s="139"/>
      <c r="BV73" s="139"/>
      <c r="BW73" s="139"/>
      <c r="BX73" s="139"/>
      <c r="BY73" s="139"/>
      <c r="BZ73" s="139"/>
      <c r="CA73" s="139"/>
      <c r="CB73" s="139"/>
      <c r="CC73" s="139"/>
      <c r="CD73" s="139"/>
      <c r="CE73" s="139"/>
      <c r="CF73" s="139"/>
      <c r="CG73" s="139"/>
      <c r="CH73" s="139"/>
      <c r="CI73" s="139"/>
      <c r="CJ73" s="139"/>
      <c r="CK73" s="139"/>
      <c r="CL73" s="139"/>
      <c r="CM73" s="139"/>
      <c r="CN73" s="139"/>
      <c r="CO73" s="139"/>
      <c r="CP73" s="139"/>
      <c r="CQ73" s="139"/>
      <c r="CR73" s="139"/>
      <c r="CS73" s="139"/>
      <c r="CT73" s="139"/>
      <c r="CU73" s="139"/>
      <c r="CV73" s="139"/>
      <c r="CW73" s="139"/>
      <c r="CX73" s="139"/>
      <c r="CY73" s="139"/>
      <c r="CZ73" s="139"/>
      <c r="DA73" s="139"/>
      <c r="DB73" s="139"/>
      <c r="DC73" s="139"/>
      <c r="DD73" s="139"/>
      <c r="DE73" s="139"/>
      <c r="DF73" s="139"/>
      <c r="DG73" s="139"/>
      <c r="DH73" s="139"/>
      <c r="DI73" s="139"/>
      <c r="DJ73" s="139"/>
      <c r="DK73" s="139"/>
    </row>
    <row r="74" spans="14:115" x14ac:dyDescent="0.25">
      <c r="N74" s="139"/>
      <c r="O74" s="146"/>
      <c r="P74" s="149"/>
      <c r="Q74" s="146"/>
      <c r="R74" s="146"/>
      <c r="S74" s="146"/>
      <c r="T74" s="150"/>
      <c r="U74" s="150"/>
      <c r="V74" s="149"/>
      <c r="W74" s="139"/>
      <c r="X74" s="139"/>
      <c r="Y74" s="139"/>
      <c r="Z74" s="139"/>
      <c r="AA74" s="139"/>
      <c r="AB74" s="139"/>
      <c r="AC74" s="139"/>
      <c r="AD74" s="139"/>
      <c r="AE74" s="139"/>
      <c r="AF74" s="139"/>
      <c r="AG74" s="139"/>
      <c r="AH74" s="139"/>
      <c r="AI74" s="139"/>
      <c r="AJ74" s="139"/>
      <c r="AK74" s="139"/>
      <c r="AL74" s="139"/>
      <c r="AM74" s="139"/>
      <c r="AN74" s="139"/>
      <c r="AO74" s="139"/>
      <c r="AP74" s="139"/>
      <c r="AQ74" s="139"/>
      <c r="AR74" s="139"/>
      <c r="AS74" s="139"/>
      <c r="AT74" s="139"/>
      <c r="AU74" s="139"/>
      <c r="AV74" s="139"/>
      <c r="AW74" s="139"/>
      <c r="AX74" s="139"/>
      <c r="AY74" s="139"/>
      <c r="AZ74" s="139"/>
      <c r="BA74" s="139"/>
      <c r="BB74" s="139"/>
      <c r="BC74" s="139"/>
      <c r="BD74" s="139"/>
      <c r="BE74" s="139"/>
      <c r="BF74" s="139"/>
      <c r="BG74" s="139"/>
      <c r="BH74" s="139"/>
      <c r="BI74" s="139"/>
      <c r="BJ74" s="139"/>
      <c r="BK74" s="139"/>
      <c r="BL74" s="139"/>
      <c r="BM74" s="139"/>
      <c r="BN74" s="139"/>
      <c r="BO74" s="139"/>
      <c r="BP74" s="139"/>
      <c r="BQ74" s="139"/>
      <c r="BR74" s="139"/>
      <c r="BS74" s="139"/>
      <c r="BT74" s="139"/>
      <c r="BU74" s="139"/>
      <c r="BV74" s="139"/>
      <c r="BW74" s="139"/>
      <c r="BX74" s="139"/>
      <c r="BY74" s="139"/>
      <c r="BZ74" s="139"/>
      <c r="CA74" s="139"/>
      <c r="CB74" s="139"/>
      <c r="CC74" s="139"/>
      <c r="CD74" s="139"/>
      <c r="CE74" s="139"/>
      <c r="CF74" s="139"/>
      <c r="CG74" s="139"/>
      <c r="CH74" s="139"/>
      <c r="CI74" s="139"/>
      <c r="CJ74" s="139"/>
      <c r="CK74" s="139"/>
      <c r="CL74" s="139"/>
      <c r="CM74" s="139"/>
      <c r="CN74" s="139"/>
      <c r="CO74" s="139"/>
      <c r="CP74" s="139"/>
      <c r="CQ74" s="139"/>
      <c r="CR74" s="139"/>
      <c r="CS74" s="139"/>
      <c r="CT74" s="139"/>
      <c r="CU74" s="139"/>
      <c r="CV74" s="139"/>
      <c r="CW74" s="139"/>
      <c r="CX74" s="139"/>
      <c r="CY74" s="139"/>
      <c r="CZ74" s="139"/>
      <c r="DA74" s="139"/>
      <c r="DB74" s="139"/>
      <c r="DC74" s="139"/>
      <c r="DD74" s="139"/>
      <c r="DE74" s="139"/>
      <c r="DF74" s="139"/>
      <c r="DG74" s="139"/>
      <c r="DH74" s="139"/>
      <c r="DI74" s="139"/>
      <c r="DJ74" s="139"/>
      <c r="DK74" s="139"/>
    </row>
    <row r="75" spans="14:115" x14ac:dyDescent="0.25">
      <c r="N75" s="139"/>
      <c r="O75" s="149"/>
      <c r="P75" s="149"/>
      <c r="Q75" s="146"/>
      <c r="R75" s="146"/>
      <c r="S75" s="146"/>
      <c r="T75" s="150"/>
      <c r="U75" s="150"/>
      <c r="V75" s="149"/>
      <c r="W75" s="139"/>
      <c r="X75" s="139"/>
      <c r="Y75" s="139"/>
      <c r="Z75" s="139"/>
      <c r="AA75" s="139"/>
      <c r="AB75" s="139"/>
      <c r="AC75" s="139"/>
      <c r="AD75" s="139"/>
      <c r="AE75" s="139"/>
      <c r="AF75" s="139"/>
      <c r="AG75" s="139"/>
      <c r="AH75" s="139"/>
      <c r="AI75" s="139"/>
      <c r="AJ75" s="139"/>
      <c r="AK75" s="139"/>
      <c r="AL75" s="139"/>
      <c r="AM75" s="139"/>
      <c r="AN75" s="139"/>
      <c r="AO75" s="139"/>
      <c r="AP75" s="139"/>
      <c r="AQ75" s="139"/>
      <c r="AR75" s="139"/>
      <c r="AS75" s="139"/>
      <c r="AT75" s="139"/>
      <c r="AU75" s="139"/>
      <c r="AV75" s="139"/>
      <c r="AW75" s="139"/>
      <c r="AX75" s="139"/>
      <c r="AY75" s="139"/>
      <c r="AZ75" s="139"/>
      <c r="BA75" s="139"/>
      <c r="BB75" s="139"/>
      <c r="BC75" s="139"/>
      <c r="BD75" s="139"/>
      <c r="BE75" s="139"/>
      <c r="BF75" s="139"/>
      <c r="BG75" s="139"/>
      <c r="BH75" s="139"/>
      <c r="BI75" s="139"/>
      <c r="BJ75" s="139"/>
      <c r="BK75" s="139"/>
      <c r="BL75" s="139"/>
      <c r="BM75" s="139"/>
      <c r="BN75" s="139"/>
      <c r="BO75" s="139"/>
      <c r="BP75" s="139"/>
      <c r="BQ75" s="139"/>
      <c r="BR75" s="139"/>
      <c r="BS75" s="139"/>
      <c r="BT75" s="139"/>
      <c r="BU75" s="139"/>
      <c r="BV75" s="139"/>
      <c r="BW75" s="139"/>
      <c r="BX75" s="139"/>
      <c r="BY75" s="139"/>
      <c r="BZ75" s="139"/>
      <c r="CA75" s="139"/>
      <c r="CB75" s="139"/>
      <c r="CC75" s="139"/>
      <c r="CD75" s="139"/>
      <c r="CE75" s="139"/>
      <c r="CF75" s="139"/>
      <c r="CG75" s="139"/>
      <c r="CH75" s="139"/>
      <c r="CI75" s="139"/>
      <c r="CJ75" s="139"/>
      <c r="CK75" s="139"/>
      <c r="CL75" s="139"/>
      <c r="CM75" s="139"/>
      <c r="CN75" s="139"/>
      <c r="CO75" s="139"/>
      <c r="CP75" s="139"/>
      <c r="CQ75" s="139"/>
      <c r="CR75" s="139"/>
      <c r="CS75" s="139"/>
      <c r="CT75" s="139"/>
      <c r="CU75" s="139"/>
      <c r="CV75" s="139"/>
      <c r="CW75" s="139"/>
      <c r="CX75" s="139"/>
      <c r="CY75" s="139"/>
      <c r="CZ75" s="139"/>
      <c r="DA75" s="139"/>
      <c r="DB75" s="139"/>
      <c r="DC75" s="139"/>
      <c r="DD75" s="139"/>
      <c r="DE75" s="139"/>
      <c r="DF75" s="139"/>
      <c r="DG75" s="139"/>
      <c r="DH75" s="139"/>
      <c r="DI75" s="139"/>
      <c r="DJ75" s="139"/>
      <c r="DK75" s="139"/>
    </row>
    <row r="76" spans="14:115" x14ac:dyDescent="0.25">
      <c r="N76" s="139"/>
      <c r="O76" s="149"/>
      <c r="P76" s="149"/>
      <c r="Q76" s="146"/>
      <c r="R76" s="146"/>
      <c r="S76" s="146"/>
      <c r="T76" s="150"/>
      <c r="U76" s="150"/>
      <c r="V76" s="14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  <c r="BQ76" s="139"/>
      <c r="BR76" s="139"/>
      <c r="BS76" s="139"/>
      <c r="BT76" s="139"/>
      <c r="BU76" s="139"/>
      <c r="BV76" s="139"/>
      <c r="BW76" s="139"/>
      <c r="BX76" s="139"/>
      <c r="BY76" s="139"/>
      <c r="BZ76" s="139"/>
      <c r="CA76" s="139"/>
      <c r="CB76" s="139"/>
      <c r="CC76" s="139"/>
      <c r="CD76" s="139"/>
      <c r="CE76" s="139"/>
      <c r="CF76" s="139"/>
      <c r="CG76" s="139"/>
      <c r="CH76" s="139"/>
      <c r="CI76" s="139"/>
      <c r="CJ76" s="139"/>
      <c r="CK76" s="139"/>
      <c r="CL76" s="139"/>
      <c r="CM76" s="139"/>
      <c r="CN76" s="139"/>
      <c r="CO76" s="139"/>
      <c r="CP76" s="139"/>
      <c r="CQ76" s="139"/>
      <c r="CR76" s="139"/>
      <c r="CS76" s="139"/>
      <c r="CT76" s="139"/>
      <c r="CU76" s="139"/>
      <c r="CV76" s="139"/>
      <c r="CW76" s="139"/>
      <c r="CX76" s="139"/>
      <c r="CY76" s="139"/>
      <c r="CZ76" s="139"/>
      <c r="DA76" s="139"/>
      <c r="DB76" s="139"/>
      <c r="DC76" s="139"/>
      <c r="DD76" s="139"/>
      <c r="DE76" s="139"/>
      <c r="DF76" s="139"/>
      <c r="DG76" s="139"/>
      <c r="DH76" s="139"/>
      <c r="DI76" s="139"/>
      <c r="DJ76" s="139"/>
      <c r="DK76" s="139"/>
    </row>
    <row r="77" spans="14:115" x14ac:dyDescent="0.25">
      <c r="N77" s="139"/>
      <c r="O77" s="149"/>
      <c r="P77" s="149"/>
      <c r="Q77" s="146"/>
      <c r="R77" s="146"/>
      <c r="S77" s="146"/>
      <c r="T77" s="150"/>
      <c r="U77" s="150"/>
      <c r="V77" s="149"/>
      <c r="W77" s="139"/>
      <c r="X77" s="139"/>
      <c r="Y77" s="139"/>
      <c r="Z77" s="139"/>
      <c r="AA77" s="139"/>
      <c r="AB77" s="139"/>
      <c r="AC77" s="139"/>
      <c r="AD77" s="139"/>
      <c r="AE77" s="139"/>
      <c r="AF77" s="139"/>
      <c r="AG77" s="139"/>
      <c r="AH77" s="139"/>
      <c r="AI77" s="139"/>
      <c r="AJ77" s="139"/>
      <c r="AK77" s="139"/>
      <c r="AL77" s="139"/>
      <c r="AM77" s="139"/>
      <c r="AN77" s="139"/>
      <c r="AO77" s="139"/>
      <c r="AP77" s="139"/>
      <c r="AQ77" s="139"/>
      <c r="AR77" s="139"/>
      <c r="AS77" s="139"/>
      <c r="AT77" s="139"/>
      <c r="AU77" s="139"/>
      <c r="AV77" s="139"/>
      <c r="AW77" s="139"/>
      <c r="AX77" s="139"/>
      <c r="AY77" s="139"/>
      <c r="AZ77" s="139"/>
      <c r="BA77" s="139"/>
      <c r="BB77" s="139"/>
      <c r="BC77" s="139"/>
      <c r="BD77" s="139"/>
      <c r="BE77" s="139"/>
      <c r="BF77" s="139"/>
      <c r="BG77" s="139"/>
      <c r="BH77" s="139"/>
      <c r="BI77" s="139"/>
      <c r="BJ77" s="139"/>
      <c r="BK77" s="139"/>
      <c r="BL77" s="139"/>
      <c r="BM77" s="139"/>
      <c r="BN77" s="139"/>
      <c r="BO77" s="139"/>
      <c r="BP77" s="139"/>
      <c r="BQ77" s="139"/>
      <c r="BR77" s="139"/>
      <c r="BS77" s="139"/>
      <c r="BT77" s="139"/>
      <c r="BU77" s="139"/>
      <c r="BV77" s="139"/>
      <c r="BW77" s="139"/>
      <c r="BX77" s="139"/>
      <c r="BY77" s="139"/>
      <c r="BZ77" s="139"/>
      <c r="CA77" s="139"/>
      <c r="CB77" s="139"/>
      <c r="CC77" s="139"/>
      <c r="CD77" s="139"/>
      <c r="CE77" s="139"/>
      <c r="CF77" s="139"/>
      <c r="CG77" s="139"/>
      <c r="CH77" s="139"/>
      <c r="CI77" s="139"/>
      <c r="CJ77" s="139"/>
      <c r="CK77" s="139"/>
      <c r="CL77" s="139"/>
      <c r="CM77" s="139"/>
      <c r="CN77" s="139"/>
      <c r="CO77" s="139"/>
      <c r="CP77" s="139"/>
      <c r="CQ77" s="139"/>
      <c r="CR77" s="139"/>
      <c r="CS77" s="139"/>
      <c r="CT77" s="139"/>
      <c r="CU77" s="139"/>
      <c r="CV77" s="139"/>
      <c r="CW77" s="139"/>
      <c r="CX77" s="139"/>
      <c r="CY77" s="139"/>
      <c r="CZ77" s="139"/>
      <c r="DA77" s="139"/>
      <c r="DB77" s="139"/>
      <c r="DC77" s="139"/>
      <c r="DD77" s="139"/>
      <c r="DE77" s="139"/>
      <c r="DF77" s="139"/>
      <c r="DG77" s="139"/>
      <c r="DH77" s="139"/>
      <c r="DI77" s="139"/>
      <c r="DJ77" s="139"/>
      <c r="DK77" s="139"/>
    </row>
    <row r="78" spans="14:115" x14ac:dyDescent="0.25">
      <c r="N78" s="139"/>
      <c r="O78" s="149"/>
      <c r="P78" s="149"/>
      <c r="Q78" s="146"/>
      <c r="R78" s="146"/>
      <c r="S78" s="146"/>
      <c r="T78" s="150"/>
      <c r="U78" s="150"/>
      <c r="V78" s="149"/>
      <c r="W78" s="139"/>
      <c r="X78" s="139"/>
      <c r="Y78" s="139"/>
      <c r="Z78" s="139"/>
      <c r="AA78" s="139"/>
      <c r="AB78" s="139"/>
      <c r="AC78" s="139"/>
      <c r="AD78" s="139"/>
      <c r="AE78" s="139"/>
      <c r="AF78" s="139"/>
      <c r="AG78" s="139"/>
      <c r="AH78" s="139"/>
      <c r="AI78" s="139"/>
      <c r="AJ78" s="139"/>
      <c r="AK78" s="139"/>
      <c r="AL78" s="139"/>
      <c r="AM78" s="139"/>
      <c r="AN78" s="139"/>
      <c r="AO78" s="139"/>
      <c r="AP78" s="139"/>
      <c r="AQ78" s="139"/>
      <c r="AR78" s="139"/>
      <c r="AS78" s="139"/>
      <c r="AT78" s="139"/>
      <c r="AU78" s="139"/>
      <c r="AV78" s="139"/>
      <c r="AW78" s="139"/>
      <c r="AX78" s="139"/>
      <c r="AY78" s="139"/>
      <c r="AZ78" s="139"/>
      <c r="BA78" s="139"/>
      <c r="BB78" s="139"/>
      <c r="BC78" s="139"/>
      <c r="BD78" s="139"/>
      <c r="BE78" s="139"/>
      <c r="BF78" s="139"/>
      <c r="BG78" s="139"/>
      <c r="BH78" s="139"/>
      <c r="BI78" s="139"/>
      <c r="BJ78" s="139"/>
      <c r="BK78" s="139"/>
      <c r="BL78" s="139"/>
      <c r="BM78" s="139"/>
      <c r="BN78" s="139"/>
      <c r="BO78" s="139"/>
      <c r="BP78" s="139"/>
      <c r="BQ78" s="139"/>
      <c r="BR78" s="139"/>
      <c r="BS78" s="139"/>
      <c r="BT78" s="139"/>
      <c r="BU78" s="139"/>
      <c r="BV78" s="139"/>
      <c r="BW78" s="139"/>
      <c r="BX78" s="139"/>
      <c r="BY78" s="139"/>
      <c r="BZ78" s="139"/>
      <c r="CA78" s="139"/>
      <c r="CB78" s="139"/>
      <c r="CC78" s="139"/>
      <c r="CD78" s="139"/>
      <c r="CE78" s="139"/>
      <c r="CF78" s="139"/>
      <c r="CG78" s="139"/>
      <c r="CH78" s="139"/>
      <c r="CI78" s="139"/>
      <c r="CJ78" s="139"/>
      <c r="CK78" s="139"/>
      <c r="CL78" s="139"/>
      <c r="CM78" s="139"/>
      <c r="CN78" s="139"/>
      <c r="CO78" s="139"/>
      <c r="CP78" s="139"/>
      <c r="CQ78" s="139"/>
      <c r="CR78" s="139"/>
      <c r="CS78" s="139"/>
      <c r="CT78" s="139"/>
      <c r="CU78" s="139"/>
      <c r="CV78" s="139"/>
      <c r="CW78" s="139"/>
      <c r="CX78" s="139"/>
      <c r="CY78" s="139"/>
      <c r="CZ78" s="139"/>
      <c r="DA78" s="139"/>
      <c r="DB78" s="139"/>
      <c r="DC78" s="139"/>
      <c r="DD78" s="139"/>
      <c r="DE78" s="139"/>
      <c r="DF78" s="139"/>
      <c r="DG78" s="139"/>
      <c r="DH78" s="139"/>
      <c r="DI78" s="139"/>
      <c r="DJ78" s="139"/>
      <c r="DK78" s="139"/>
    </row>
    <row r="79" spans="14:115" x14ac:dyDescent="0.25">
      <c r="N79" s="139"/>
      <c r="O79" s="149"/>
      <c r="P79" s="149"/>
      <c r="Q79" s="146"/>
      <c r="R79" s="146"/>
      <c r="S79" s="146"/>
      <c r="T79" s="150"/>
      <c r="U79" s="150"/>
      <c r="V79" s="149"/>
      <c r="W79" s="139"/>
      <c r="X79" s="139"/>
      <c r="Y79" s="139"/>
      <c r="Z79" s="139"/>
      <c r="AA79" s="139"/>
      <c r="AB79" s="139"/>
      <c r="AC79" s="139"/>
      <c r="AD79" s="139"/>
      <c r="AE79" s="139"/>
      <c r="AF79" s="139"/>
      <c r="AG79" s="139"/>
      <c r="AH79" s="139"/>
      <c r="AI79" s="139"/>
      <c r="AJ79" s="139"/>
      <c r="AK79" s="139"/>
      <c r="AL79" s="139"/>
      <c r="AM79" s="139"/>
      <c r="AN79" s="139"/>
      <c r="AO79" s="139"/>
      <c r="AP79" s="139"/>
      <c r="AQ79" s="139"/>
      <c r="AR79" s="139"/>
      <c r="AS79" s="139"/>
      <c r="AT79" s="139"/>
      <c r="AU79" s="139"/>
      <c r="AV79" s="139"/>
      <c r="AW79" s="139"/>
      <c r="AX79" s="139"/>
      <c r="AY79" s="139"/>
      <c r="AZ79" s="139"/>
      <c r="BA79" s="139"/>
      <c r="BB79" s="139"/>
      <c r="BC79" s="139"/>
      <c r="BD79" s="139"/>
      <c r="BE79" s="139"/>
      <c r="BF79" s="139"/>
      <c r="BG79" s="139"/>
      <c r="BH79" s="139"/>
      <c r="BI79" s="139"/>
      <c r="BJ79" s="139"/>
      <c r="BK79" s="139"/>
      <c r="BL79" s="139"/>
      <c r="BM79" s="139"/>
      <c r="BN79" s="139"/>
      <c r="BO79" s="139"/>
      <c r="BP79" s="139"/>
      <c r="BQ79" s="139"/>
      <c r="BR79" s="139"/>
      <c r="BS79" s="139"/>
      <c r="BT79" s="139"/>
      <c r="BU79" s="139"/>
      <c r="BV79" s="139"/>
      <c r="BW79" s="139"/>
      <c r="BX79" s="139"/>
      <c r="BY79" s="139"/>
      <c r="BZ79" s="139"/>
      <c r="CA79" s="139"/>
      <c r="CB79" s="139"/>
      <c r="CC79" s="139"/>
      <c r="CD79" s="139"/>
      <c r="CE79" s="139"/>
      <c r="CF79" s="139"/>
      <c r="CG79" s="139"/>
      <c r="CH79" s="139"/>
      <c r="CI79" s="139"/>
      <c r="CJ79" s="139"/>
      <c r="CK79" s="139"/>
      <c r="CL79" s="139"/>
      <c r="CM79" s="139"/>
      <c r="CN79" s="139"/>
      <c r="CO79" s="139"/>
      <c r="CP79" s="139"/>
      <c r="CQ79" s="139"/>
      <c r="CR79" s="139"/>
      <c r="CS79" s="139"/>
      <c r="CT79" s="139"/>
      <c r="CU79" s="139"/>
      <c r="CV79" s="139"/>
      <c r="CW79" s="139"/>
      <c r="CX79" s="139"/>
      <c r="CY79" s="139"/>
      <c r="CZ79" s="139"/>
      <c r="DA79" s="139"/>
      <c r="DB79" s="139"/>
      <c r="DC79" s="139"/>
      <c r="DD79" s="139"/>
      <c r="DE79" s="139"/>
      <c r="DF79" s="139"/>
      <c r="DG79" s="139"/>
      <c r="DH79" s="139"/>
      <c r="DI79" s="139"/>
      <c r="DJ79" s="139"/>
      <c r="DK79" s="139"/>
    </row>
    <row r="80" spans="14:115" x14ac:dyDescent="0.25">
      <c r="N80" s="139"/>
      <c r="O80" s="149"/>
      <c r="P80" s="149"/>
      <c r="Q80" s="146"/>
      <c r="R80" s="146"/>
      <c r="S80" s="146"/>
      <c r="T80" s="150"/>
      <c r="U80" s="150"/>
      <c r="V80" s="149"/>
      <c r="W80" s="139"/>
      <c r="X80" s="139"/>
      <c r="Y80" s="139"/>
      <c r="Z80" s="139"/>
      <c r="AA80" s="139"/>
      <c r="AB80" s="139"/>
      <c r="AC80" s="139"/>
      <c r="AD80" s="139"/>
      <c r="AE80" s="139"/>
      <c r="AF80" s="139"/>
      <c r="AG80" s="139"/>
      <c r="AH80" s="139"/>
      <c r="AI80" s="139"/>
      <c r="AJ80" s="139"/>
      <c r="AK80" s="139"/>
      <c r="AL80" s="139"/>
      <c r="AM80" s="139"/>
      <c r="AN80" s="139"/>
      <c r="AO80" s="139"/>
      <c r="AP80" s="139"/>
      <c r="AQ80" s="139"/>
      <c r="AR80" s="139"/>
      <c r="AS80" s="139"/>
      <c r="AT80" s="139"/>
      <c r="AU80" s="139"/>
      <c r="AV80" s="139"/>
      <c r="AW80" s="139"/>
      <c r="AX80" s="139"/>
      <c r="AY80" s="139"/>
      <c r="AZ80" s="139"/>
      <c r="BA80" s="139"/>
      <c r="BB80" s="139"/>
      <c r="BC80" s="139"/>
      <c r="BD80" s="139"/>
      <c r="BE80" s="139"/>
      <c r="BF80" s="139"/>
      <c r="BG80" s="139"/>
      <c r="BH80" s="139"/>
      <c r="BI80" s="139"/>
      <c r="BJ80" s="139"/>
      <c r="BK80" s="139"/>
      <c r="BL80" s="139"/>
      <c r="BM80" s="139"/>
      <c r="BN80" s="139"/>
      <c r="BO80" s="139"/>
      <c r="BP80" s="139"/>
      <c r="BQ80" s="139"/>
      <c r="BR80" s="139"/>
      <c r="BS80" s="139"/>
      <c r="BT80" s="139"/>
      <c r="BU80" s="139"/>
      <c r="BV80" s="139"/>
      <c r="BW80" s="139"/>
      <c r="BX80" s="139"/>
      <c r="BY80" s="139"/>
      <c r="BZ80" s="139"/>
      <c r="CA80" s="139"/>
      <c r="CB80" s="139"/>
      <c r="CC80" s="139"/>
      <c r="CD80" s="139"/>
      <c r="CE80" s="139"/>
      <c r="CF80" s="139"/>
      <c r="CG80" s="139"/>
      <c r="CH80" s="139"/>
      <c r="CI80" s="139"/>
      <c r="CJ80" s="139"/>
      <c r="CK80" s="139"/>
      <c r="CL80" s="139"/>
      <c r="CM80" s="139"/>
      <c r="CN80" s="139"/>
      <c r="CO80" s="139"/>
      <c r="CP80" s="139"/>
      <c r="CQ80" s="139"/>
      <c r="CR80" s="139"/>
      <c r="CS80" s="139"/>
      <c r="CT80" s="139"/>
      <c r="CU80" s="139"/>
      <c r="CV80" s="139"/>
      <c r="CW80" s="139"/>
      <c r="CX80" s="139"/>
      <c r="CY80" s="139"/>
      <c r="CZ80" s="139"/>
      <c r="DA80" s="139"/>
      <c r="DB80" s="139"/>
      <c r="DC80" s="139"/>
      <c r="DD80" s="139"/>
      <c r="DE80" s="139"/>
      <c r="DF80" s="139"/>
      <c r="DG80" s="139"/>
      <c r="DH80" s="139"/>
      <c r="DI80" s="139"/>
      <c r="DJ80" s="139"/>
      <c r="DK80" s="139"/>
    </row>
    <row r="81" spans="1:115" x14ac:dyDescent="0.25">
      <c r="N81" s="139"/>
      <c r="O81" s="149"/>
      <c r="P81" s="149"/>
      <c r="Q81" s="146"/>
      <c r="R81" s="146"/>
      <c r="S81" s="146"/>
      <c r="T81" s="150"/>
      <c r="U81" s="150"/>
      <c r="V81" s="149"/>
      <c r="W81" s="139"/>
      <c r="X81" s="139"/>
      <c r="Y81" s="139"/>
      <c r="Z81" s="139"/>
      <c r="AA81" s="139"/>
      <c r="AB81" s="139"/>
      <c r="AC81" s="139"/>
      <c r="AD81" s="139"/>
      <c r="AE81" s="139"/>
      <c r="AF81" s="139"/>
      <c r="AG81" s="139"/>
      <c r="AH81" s="139"/>
      <c r="AI81" s="139"/>
      <c r="AJ81" s="139"/>
      <c r="AK81" s="139"/>
      <c r="AL81" s="139"/>
      <c r="AM81" s="139"/>
      <c r="AN81" s="139"/>
      <c r="AO81" s="139"/>
      <c r="AP81" s="139"/>
      <c r="AQ81" s="139"/>
      <c r="AR81" s="139"/>
      <c r="AS81" s="139"/>
      <c r="AT81" s="139"/>
      <c r="AU81" s="139"/>
      <c r="AV81" s="139"/>
      <c r="AW81" s="139"/>
      <c r="AX81" s="139"/>
      <c r="AY81" s="139"/>
      <c r="AZ81" s="139"/>
      <c r="BA81" s="139"/>
      <c r="BB81" s="139"/>
      <c r="BC81" s="139"/>
      <c r="BD81" s="139"/>
      <c r="BE81" s="139"/>
      <c r="BF81" s="139"/>
      <c r="BG81" s="139"/>
      <c r="BH81" s="139"/>
      <c r="BI81" s="139"/>
      <c r="BJ81" s="139"/>
      <c r="BK81" s="139"/>
      <c r="BL81" s="139"/>
      <c r="BM81" s="139"/>
      <c r="BN81" s="139"/>
      <c r="BO81" s="139"/>
      <c r="BP81" s="139"/>
      <c r="BQ81" s="139"/>
      <c r="BR81" s="139"/>
      <c r="BS81" s="139"/>
      <c r="BT81" s="139"/>
      <c r="BU81" s="139"/>
      <c r="BV81" s="139"/>
      <c r="BW81" s="139"/>
      <c r="BX81" s="139"/>
      <c r="BY81" s="139"/>
      <c r="BZ81" s="139"/>
      <c r="CA81" s="139"/>
      <c r="CB81" s="139"/>
      <c r="CC81" s="139"/>
      <c r="CD81" s="139"/>
      <c r="CE81" s="139"/>
      <c r="CF81" s="139"/>
      <c r="CG81" s="139"/>
      <c r="CH81" s="139"/>
      <c r="CI81" s="139"/>
      <c r="CJ81" s="139"/>
      <c r="CK81" s="139"/>
      <c r="CL81" s="139"/>
      <c r="CM81" s="139"/>
      <c r="CN81" s="139"/>
      <c r="CO81" s="139"/>
      <c r="CP81" s="139"/>
      <c r="CQ81" s="139"/>
      <c r="CR81" s="139"/>
      <c r="CS81" s="139"/>
      <c r="CT81" s="139"/>
      <c r="CU81" s="139"/>
      <c r="CV81" s="139"/>
      <c r="CW81" s="139"/>
      <c r="CX81" s="139"/>
      <c r="CY81" s="139"/>
      <c r="CZ81" s="139"/>
      <c r="DA81" s="139"/>
      <c r="DB81" s="139"/>
      <c r="DC81" s="139"/>
      <c r="DD81" s="139"/>
      <c r="DE81" s="139"/>
      <c r="DF81" s="139"/>
      <c r="DG81" s="139"/>
      <c r="DH81" s="139"/>
      <c r="DI81" s="139"/>
      <c r="DJ81" s="139"/>
      <c r="DK81" s="139"/>
    </row>
    <row r="82" spans="1:115" x14ac:dyDescent="0.25">
      <c r="N82" s="139"/>
      <c r="O82" s="149"/>
      <c r="P82" s="149"/>
      <c r="Q82" s="146"/>
      <c r="R82" s="146"/>
      <c r="S82" s="146"/>
      <c r="T82" s="150"/>
      <c r="U82" s="150"/>
      <c r="V82" s="149"/>
      <c r="W82" s="139"/>
      <c r="X82" s="139"/>
      <c r="Y82" s="139"/>
      <c r="Z82" s="139"/>
      <c r="AA82" s="139"/>
      <c r="AB82" s="139"/>
      <c r="AC82" s="139"/>
      <c r="AD82" s="139"/>
      <c r="AE82" s="139"/>
      <c r="AF82" s="139"/>
      <c r="AG82" s="139"/>
      <c r="AH82" s="139"/>
      <c r="AI82" s="139"/>
      <c r="AJ82" s="139"/>
      <c r="AK82" s="139"/>
      <c r="AL82" s="139"/>
      <c r="AM82" s="139"/>
      <c r="AN82" s="139"/>
      <c r="AO82" s="139"/>
      <c r="AP82" s="139"/>
      <c r="AQ82" s="139"/>
      <c r="AR82" s="139"/>
      <c r="AS82" s="139"/>
      <c r="AT82" s="139"/>
      <c r="AU82" s="139"/>
      <c r="AV82" s="139"/>
      <c r="AW82" s="139"/>
      <c r="AX82" s="139"/>
      <c r="AY82" s="139"/>
      <c r="AZ82" s="139"/>
      <c r="BA82" s="139"/>
      <c r="BB82" s="139"/>
      <c r="BC82" s="139"/>
      <c r="BD82" s="139"/>
      <c r="BE82" s="139"/>
      <c r="BF82" s="139"/>
      <c r="BG82" s="139"/>
      <c r="BH82" s="139"/>
      <c r="BI82" s="139"/>
      <c r="BJ82" s="139"/>
      <c r="BK82" s="139"/>
      <c r="BL82" s="139"/>
      <c r="BM82" s="139"/>
      <c r="BN82" s="139"/>
      <c r="BO82" s="139"/>
      <c r="BP82" s="139"/>
      <c r="BQ82" s="139"/>
      <c r="BR82" s="139"/>
      <c r="BS82" s="139"/>
      <c r="BT82" s="139"/>
      <c r="BU82" s="139"/>
      <c r="BV82" s="139"/>
      <c r="BW82" s="139"/>
      <c r="BX82" s="139"/>
      <c r="BY82" s="139"/>
      <c r="BZ82" s="139"/>
      <c r="CA82" s="139"/>
      <c r="CB82" s="139"/>
      <c r="CC82" s="139"/>
      <c r="CD82" s="139"/>
      <c r="CE82" s="139"/>
      <c r="CF82" s="139"/>
      <c r="CG82" s="139"/>
      <c r="CH82" s="139"/>
      <c r="CI82" s="139"/>
      <c r="CJ82" s="139"/>
      <c r="CK82" s="139"/>
      <c r="CL82" s="139"/>
      <c r="CM82" s="139"/>
      <c r="CN82" s="139"/>
      <c r="CO82" s="139"/>
      <c r="CP82" s="139"/>
      <c r="CQ82" s="139"/>
      <c r="CR82" s="139"/>
      <c r="CS82" s="139"/>
      <c r="CT82" s="139"/>
      <c r="CU82" s="139"/>
      <c r="CV82" s="139"/>
      <c r="CW82" s="139"/>
      <c r="CX82" s="139"/>
      <c r="CY82" s="139"/>
      <c r="CZ82" s="139"/>
      <c r="DA82" s="139"/>
      <c r="DB82" s="139"/>
      <c r="DC82" s="139"/>
      <c r="DD82" s="139"/>
      <c r="DE82" s="139"/>
      <c r="DF82" s="139"/>
      <c r="DG82" s="139"/>
      <c r="DH82" s="139"/>
      <c r="DI82" s="139"/>
      <c r="DJ82" s="139"/>
      <c r="DK82" s="139"/>
    </row>
    <row r="83" spans="1:115" x14ac:dyDescent="0.25">
      <c r="N83" s="139"/>
      <c r="O83" s="149"/>
      <c r="P83" s="149"/>
      <c r="Q83" s="146"/>
      <c r="R83" s="146"/>
      <c r="S83" s="146"/>
      <c r="T83" s="150"/>
      <c r="U83" s="150"/>
      <c r="V83" s="14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  <c r="AK83" s="139"/>
      <c r="AL83" s="139"/>
      <c r="AM83" s="139"/>
      <c r="AN83" s="139"/>
      <c r="AO83" s="139"/>
      <c r="AP83" s="139"/>
      <c r="AQ83" s="139"/>
      <c r="AR83" s="139"/>
      <c r="AS83" s="139"/>
      <c r="AT83" s="139"/>
      <c r="AU83" s="139"/>
      <c r="AV83" s="139"/>
      <c r="AW83" s="139"/>
      <c r="AX83" s="139"/>
      <c r="AY83" s="139"/>
      <c r="AZ83" s="139"/>
      <c r="BA83" s="139"/>
      <c r="BB83" s="139"/>
      <c r="BC83" s="139"/>
      <c r="BD83" s="139"/>
      <c r="BE83" s="139"/>
      <c r="BF83" s="139"/>
      <c r="BG83" s="139"/>
      <c r="BH83" s="139"/>
      <c r="BI83" s="139"/>
      <c r="BJ83" s="139"/>
      <c r="BK83" s="139"/>
      <c r="BL83" s="139"/>
      <c r="BM83" s="139"/>
      <c r="BN83" s="139"/>
      <c r="BO83" s="139"/>
      <c r="BP83" s="139"/>
      <c r="BQ83" s="139"/>
      <c r="BR83" s="139"/>
      <c r="BS83" s="139"/>
      <c r="BT83" s="139"/>
      <c r="BU83" s="139"/>
      <c r="BV83" s="139"/>
      <c r="BW83" s="139"/>
      <c r="BX83" s="139"/>
      <c r="BY83" s="139"/>
      <c r="BZ83" s="139"/>
      <c r="CA83" s="139"/>
      <c r="CB83" s="139"/>
      <c r="CC83" s="139"/>
      <c r="CD83" s="139"/>
      <c r="CE83" s="139"/>
      <c r="CF83" s="139"/>
      <c r="CG83" s="139"/>
      <c r="CH83" s="139"/>
      <c r="CI83" s="139"/>
      <c r="CJ83" s="139"/>
      <c r="CK83" s="139"/>
      <c r="CL83" s="139"/>
      <c r="CM83" s="139"/>
      <c r="CN83" s="139"/>
      <c r="CO83" s="139"/>
      <c r="CP83" s="139"/>
      <c r="CQ83" s="139"/>
      <c r="CR83" s="139"/>
      <c r="CS83" s="139"/>
      <c r="CT83" s="139"/>
      <c r="CU83" s="139"/>
      <c r="CV83" s="139"/>
      <c r="CW83" s="139"/>
      <c r="CX83" s="139"/>
      <c r="CY83" s="139"/>
      <c r="CZ83" s="139"/>
      <c r="DA83" s="139"/>
      <c r="DB83" s="139"/>
      <c r="DC83" s="139"/>
      <c r="DD83" s="139"/>
      <c r="DE83" s="139"/>
      <c r="DF83" s="139"/>
      <c r="DG83" s="139"/>
      <c r="DH83" s="139"/>
      <c r="DI83" s="139"/>
      <c r="DJ83" s="139"/>
      <c r="DK83" s="139"/>
    </row>
    <row r="84" spans="1:115" x14ac:dyDescent="0.25">
      <c r="N84" s="139"/>
      <c r="O84" s="149"/>
      <c r="P84" s="149"/>
      <c r="Q84" s="146"/>
      <c r="R84" s="146"/>
      <c r="S84" s="146"/>
      <c r="T84" s="150"/>
      <c r="U84" s="150"/>
      <c r="V84" s="14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  <c r="BP84" s="139"/>
      <c r="BQ84" s="139"/>
      <c r="BR84" s="139"/>
      <c r="BS84" s="139"/>
      <c r="BT84" s="139"/>
      <c r="BU84" s="139"/>
      <c r="BV84" s="139"/>
      <c r="BW84" s="139"/>
      <c r="BX84" s="139"/>
      <c r="BY84" s="139"/>
      <c r="BZ84" s="139"/>
      <c r="CA84" s="139"/>
      <c r="CB84" s="139"/>
      <c r="CC84" s="139"/>
      <c r="CD84" s="139"/>
      <c r="CE84" s="139"/>
      <c r="CF84" s="139"/>
      <c r="CG84" s="139"/>
      <c r="CH84" s="139"/>
      <c r="CI84" s="139"/>
      <c r="CJ84" s="139"/>
      <c r="CK84" s="139"/>
      <c r="CL84" s="139"/>
      <c r="CM84" s="139"/>
      <c r="CN84" s="139"/>
      <c r="CO84" s="139"/>
      <c r="CP84" s="139"/>
      <c r="CQ84" s="139"/>
      <c r="CR84" s="139"/>
      <c r="CS84" s="139"/>
      <c r="CT84" s="139"/>
      <c r="CU84" s="139"/>
      <c r="CV84" s="139"/>
      <c r="CW84" s="139"/>
      <c r="CX84" s="139"/>
      <c r="CY84" s="139"/>
      <c r="CZ84" s="139"/>
      <c r="DA84" s="139"/>
      <c r="DB84" s="139"/>
      <c r="DC84" s="139"/>
      <c r="DD84" s="139"/>
      <c r="DE84" s="139"/>
      <c r="DF84" s="139"/>
      <c r="DG84" s="139"/>
      <c r="DH84" s="139"/>
      <c r="DI84" s="139"/>
      <c r="DJ84" s="139"/>
      <c r="DK84" s="139"/>
    </row>
    <row r="85" spans="1:115" x14ac:dyDescent="0.25">
      <c r="N85" s="139"/>
      <c r="O85" s="149"/>
      <c r="P85" s="149"/>
      <c r="Q85" s="146"/>
      <c r="R85" s="146"/>
      <c r="S85" s="146"/>
      <c r="T85" s="150"/>
      <c r="U85" s="150"/>
      <c r="V85" s="149"/>
      <c r="W85" s="139"/>
      <c r="X85" s="139"/>
      <c r="Y85" s="139"/>
      <c r="Z85" s="139"/>
      <c r="AA85" s="139"/>
      <c r="AB85" s="139"/>
      <c r="AC85" s="139"/>
      <c r="AD85" s="139"/>
      <c r="AE85" s="139"/>
      <c r="AF85" s="139"/>
      <c r="AG85" s="139"/>
      <c r="AH85" s="139"/>
      <c r="AI85" s="139"/>
      <c r="AJ85" s="139"/>
      <c r="AK85" s="139"/>
      <c r="AL85" s="139"/>
      <c r="AM85" s="139"/>
      <c r="AN85" s="139"/>
      <c r="AO85" s="139"/>
      <c r="AP85" s="139"/>
      <c r="AQ85" s="139"/>
      <c r="AR85" s="139"/>
      <c r="AS85" s="139"/>
      <c r="AT85" s="139"/>
      <c r="AU85" s="139"/>
      <c r="AV85" s="139"/>
      <c r="AW85" s="139"/>
      <c r="AX85" s="139"/>
      <c r="AY85" s="139"/>
      <c r="AZ85" s="139"/>
      <c r="BA85" s="139"/>
      <c r="BB85" s="139"/>
      <c r="BC85" s="139"/>
      <c r="BD85" s="139"/>
      <c r="BE85" s="139"/>
      <c r="BF85" s="139"/>
      <c r="BG85" s="139"/>
      <c r="BH85" s="139"/>
      <c r="BI85" s="139"/>
      <c r="BJ85" s="139"/>
      <c r="BK85" s="139"/>
      <c r="BL85" s="139"/>
      <c r="BM85" s="139"/>
      <c r="BN85" s="139"/>
      <c r="BO85" s="139"/>
      <c r="BP85" s="139"/>
      <c r="BQ85" s="139"/>
      <c r="BR85" s="139"/>
      <c r="BS85" s="139"/>
      <c r="BT85" s="139"/>
      <c r="BU85" s="139"/>
      <c r="BV85" s="139"/>
      <c r="BW85" s="139"/>
      <c r="BX85" s="139"/>
      <c r="BY85" s="139"/>
      <c r="BZ85" s="139"/>
      <c r="CA85" s="139"/>
      <c r="CB85" s="139"/>
      <c r="CC85" s="139"/>
      <c r="CD85" s="139"/>
      <c r="CE85" s="139"/>
      <c r="CF85" s="139"/>
      <c r="CG85" s="139"/>
      <c r="CH85" s="139"/>
      <c r="CI85" s="139"/>
      <c r="CJ85" s="139"/>
      <c r="CK85" s="139"/>
      <c r="CL85" s="139"/>
      <c r="CM85" s="139"/>
      <c r="CN85" s="139"/>
      <c r="CO85" s="139"/>
      <c r="CP85" s="139"/>
      <c r="CQ85" s="139"/>
      <c r="CR85" s="139"/>
      <c r="CS85" s="139"/>
      <c r="CT85" s="139"/>
      <c r="CU85" s="139"/>
      <c r="CV85" s="139"/>
      <c r="CW85" s="139"/>
      <c r="CX85" s="139"/>
      <c r="CY85" s="139"/>
      <c r="CZ85" s="139"/>
      <c r="DA85" s="139"/>
      <c r="DB85" s="139"/>
      <c r="DC85" s="139"/>
      <c r="DD85" s="139"/>
      <c r="DE85" s="139"/>
      <c r="DF85" s="139"/>
      <c r="DG85" s="139"/>
      <c r="DH85" s="139"/>
      <c r="DI85" s="139"/>
      <c r="DJ85" s="139"/>
      <c r="DK85" s="139"/>
    </row>
    <row r="86" spans="1:115" x14ac:dyDescent="0.25">
      <c r="N86" s="139"/>
      <c r="O86" s="149"/>
      <c r="P86" s="149"/>
      <c r="Q86" s="146"/>
      <c r="R86" s="146"/>
      <c r="S86" s="146"/>
      <c r="T86" s="150"/>
      <c r="U86" s="150"/>
      <c r="V86" s="149"/>
      <c r="W86" s="139"/>
      <c r="X86" s="139"/>
      <c r="Y86" s="139"/>
      <c r="Z86" s="139"/>
      <c r="AA86" s="139"/>
      <c r="AB86" s="139"/>
      <c r="AC86" s="139"/>
      <c r="AD86" s="139"/>
      <c r="AE86" s="139"/>
      <c r="AF86" s="139"/>
      <c r="AG86" s="139"/>
      <c r="AH86" s="139"/>
      <c r="AI86" s="139"/>
      <c r="AJ86" s="139"/>
      <c r="AK86" s="139"/>
      <c r="AL86" s="139"/>
      <c r="AM86" s="139"/>
      <c r="AN86" s="139"/>
      <c r="AO86" s="139"/>
      <c r="AP86" s="139"/>
      <c r="AQ86" s="139"/>
      <c r="AR86" s="139"/>
      <c r="AS86" s="139"/>
      <c r="AT86" s="139"/>
      <c r="AU86" s="139"/>
      <c r="AV86" s="139"/>
      <c r="AW86" s="139"/>
      <c r="AX86" s="139"/>
      <c r="AY86" s="139"/>
      <c r="AZ86" s="139"/>
      <c r="BA86" s="139"/>
      <c r="BB86" s="139"/>
      <c r="BC86" s="139"/>
      <c r="BD86" s="139"/>
      <c r="BE86" s="139"/>
      <c r="BF86" s="139"/>
      <c r="BG86" s="139"/>
      <c r="BH86" s="139"/>
      <c r="BI86" s="139"/>
      <c r="BJ86" s="139"/>
      <c r="BK86" s="139"/>
      <c r="BL86" s="139"/>
      <c r="BM86" s="139"/>
      <c r="BN86" s="139"/>
      <c r="BO86" s="139"/>
      <c r="BP86" s="139"/>
      <c r="BQ86" s="139"/>
      <c r="BR86" s="139"/>
      <c r="BS86" s="139"/>
      <c r="BT86" s="139"/>
      <c r="BU86" s="139"/>
      <c r="BV86" s="139"/>
      <c r="BW86" s="139"/>
      <c r="BX86" s="139"/>
      <c r="BY86" s="139"/>
      <c r="BZ86" s="139"/>
      <c r="CA86" s="139"/>
      <c r="CB86" s="139"/>
      <c r="CC86" s="139"/>
      <c r="CD86" s="139"/>
      <c r="CE86" s="139"/>
      <c r="CF86" s="139"/>
      <c r="CG86" s="139"/>
      <c r="CH86" s="139"/>
      <c r="CI86" s="139"/>
      <c r="CJ86" s="139"/>
      <c r="CK86" s="139"/>
      <c r="CL86" s="139"/>
      <c r="CM86" s="139"/>
      <c r="CN86" s="139"/>
      <c r="CO86" s="139"/>
      <c r="CP86" s="139"/>
      <c r="CQ86" s="139"/>
      <c r="CR86" s="139"/>
      <c r="CS86" s="139"/>
      <c r="CT86" s="139"/>
      <c r="CU86" s="139"/>
      <c r="CV86" s="139"/>
      <c r="CW86" s="139"/>
      <c r="CX86" s="139"/>
      <c r="CY86" s="139"/>
      <c r="CZ86" s="139"/>
      <c r="DA86" s="139"/>
      <c r="DB86" s="139"/>
      <c r="DC86" s="139"/>
      <c r="DD86" s="139"/>
      <c r="DE86" s="139"/>
      <c r="DF86" s="139"/>
      <c r="DG86" s="139"/>
      <c r="DH86" s="139"/>
      <c r="DI86" s="139"/>
      <c r="DJ86" s="139"/>
      <c r="DK86" s="139"/>
    </row>
    <row r="87" spans="1:115" x14ac:dyDescent="0.25">
      <c r="N87" s="139"/>
      <c r="O87" s="149"/>
      <c r="P87" s="149"/>
      <c r="Q87" s="146"/>
      <c r="R87" s="146"/>
      <c r="S87" s="146"/>
      <c r="T87" s="150"/>
      <c r="U87" s="150"/>
      <c r="V87" s="149"/>
      <c r="W87" s="139"/>
      <c r="X87" s="139"/>
      <c r="Y87" s="139"/>
      <c r="Z87" s="139"/>
      <c r="AA87" s="139"/>
      <c r="AB87" s="139"/>
      <c r="AC87" s="139"/>
      <c r="AD87" s="139"/>
      <c r="AE87" s="139"/>
      <c r="AF87" s="139"/>
      <c r="AG87" s="139"/>
      <c r="AH87" s="139"/>
      <c r="AI87" s="139"/>
      <c r="AJ87" s="139"/>
      <c r="AK87" s="139"/>
      <c r="AL87" s="139"/>
      <c r="AM87" s="139"/>
      <c r="AN87" s="139"/>
      <c r="AO87" s="139"/>
      <c r="AP87" s="139"/>
      <c r="AQ87" s="139"/>
      <c r="AR87" s="139"/>
      <c r="AS87" s="139"/>
      <c r="AT87" s="139"/>
      <c r="AU87" s="139"/>
      <c r="AV87" s="139"/>
      <c r="AW87" s="139"/>
      <c r="AX87" s="139"/>
      <c r="AY87" s="139"/>
      <c r="AZ87" s="139"/>
      <c r="BA87" s="139"/>
      <c r="BB87" s="139"/>
      <c r="BC87" s="139"/>
      <c r="BD87" s="139"/>
      <c r="BE87" s="139"/>
      <c r="BF87" s="139"/>
      <c r="BG87" s="139"/>
      <c r="BH87" s="139"/>
      <c r="BI87" s="139"/>
      <c r="BJ87" s="139"/>
      <c r="BK87" s="139"/>
      <c r="BL87" s="139"/>
      <c r="BM87" s="139"/>
      <c r="BN87" s="139"/>
      <c r="BO87" s="139"/>
      <c r="BP87" s="139"/>
      <c r="BQ87" s="139"/>
      <c r="BR87" s="139"/>
      <c r="BS87" s="139"/>
      <c r="BT87" s="139"/>
      <c r="BU87" s="139"/>
      <c r="BV87" s="139"/>
      <c r="BW87" s="139"/>
      <c r="BX87" s="139"/>
      <c r="BY87" s="139"/>
      <c r="BZ87" s="139"/>
      <c r="CA87" s="139"/>
      <c r="CB87" s="139"/>
      <c r="CC87" s="139"/>
      <c r="CD87" s="139"/>
      <c r="CE87" s="139"/>
      <c r="CF87" s="139"/>
      <c r="CG87" s="139"/>
      <c r="CH87" s="139"/>
      <c r="CI87" s="139"/>
      <c r="CJ87" s="139"/>
      <c r="CK87" s="139"/>
      <c r="CL87" s="139"/>
      <c r="CM87" s="139"/>
      <c r="CN87" s="139"/>
      <c r="CO87" s="139"/>
      <c r="CP87" s="139"/>
      <c r="CQ87" s="139"/>
      <c r="CR87" s="139"/>
      <c r="CS87" s="139"/>
      <c r="CT87" s="139"/>
      <c r="CU87" s="139"/>
      <c r="CV87" s="139"/>
      <c r="CW87" s="139"/>
      <c r="CX87" s="139"/>
      <c r="CY87" s="139"/>
      <c r="CZ87" s="139"/>
      <c r="DA87" s="139"/>
      <c r="DB87" s="139"/>
      <c r="DC87" s="139"/>
      <c r="DD87" s="139"/>
      <c r="DE87" s="139"/>
      <c r="DF87" s="139"/>
      <c r="DG87" s="139"/>
      <c r="DH87" s="139"/>
      <c r="DI87" s="139"/>
      <c r="DJ87" s="139"/>
      <c r="DK87" s="139"/>
    </row>
    <row r="88" spans="1:115" x14ac:dyDescent="0.25">
      <c r="N88" s="139"/>
      <c r="O88" s="149"/>
      <c r="P88" s="149"/>
      <c r="Q88" s="146"/>
      <c r="R88" s="146"/>
      <c r="S88" s="146"/>
      <c r="T88" s="150"/>
      <c r="U88" s="150"/>
      <c r="V88" s="149"/>
      <c r="W88" s="139"/>
      <c r="X88" s="139"/>
      <c r="Y88" s="139"/>
      <c r="Z88" s="139"/>
      <c r="AA88" s="139"/>
      <c r="AB88" s="139"/>
      <c r="AC88" s="139"/>
      <c r="AD88" s="139"/>
      <c r="AE88" s="139"/>
      <c r="AF88" s="139"/>
      <c r="AG88" s="139"/>
      <c r="AH88" s="139"/>
      <c r="AI88" s="139"/>
      <c r="AJ88" s="139"/>
      <c r="AK88" s="139"/>
      <c r="AL88" s="139"/>
      <c r="AM88" s="139"/>
      <c r="AN88" s="139"/>
      <c r="AO88" s="139"/>
      <c r="AP88" s="139"/>
      <c r="AQ88" s="139"/>
      <c r="AR88" s="139"/>
      <c r="AS88" s="139"/>
      <c r="AT88" s="139"/>
      <c r="AU88" s="139"/>
      <c r="AV88" s="139"/>
      <c r="AW88" s="139"/>
      <c r="AX88" s="139"/>
      <c r="AY88" s="139"/>
      <c r="AZ88" s="139"/>
      <c r="BA88" s="139"/>
      <c r="BB88" s="139"/>
      <c r="BC88" s="139"/>
      <c r="BD88" s="139"/>
      <c r="BE88" s="139"/>
      <c r="BF88" s="139"/>
      <c r="BG88" s="139"/>
      <c r="BH88" s="139"/>
      <c r="BI88" s="139"/>
      <c r="BJ88" s="139"/>
      <c r="BK88" s="139"/>
      <c r="BL88" s="139"/>
      <c r="BM88" s="139"/>
      <c r="BN88" s="139"/>
      <c r="BO88" s="139"/>
      <c r="BP88" s="139"/>
      <c r="BQ88" s="139"/>
      <c r="BR88" s="139"/>
      <c r="BS88" s="139"/>
      <c r="BT88" s="139"/>
      <c r="BU88" s="139"/>
      <c r="BV88" s="139"/>
      <c r="BW88" s="139"/>
      <c r="BX88" s="139"/>
      <c r="BY88" s="139"/>
      <c r="BZ88" s="139"/>
      <c r="CA88" s="139"/>
      <c r="CB88" s="139"/>
      <c r="CC88" s="139"/>
      <c r="CD88" s="139"/>
      <c r="CE88" s="139"/>
      <c r="CF88" s="139"/>
      <c r="CG88" s="139"/>
      <c r="CH88" s="139"/>
      <c r="CI88" s="139"/>
      <c r="CJ88" s="139"/>
      <c r="CK88" s="139"/>
      <c r="CL88" s="139"/>
      <c r="CM88" s="139"/>
      <c r="CN88" s="139"/>
      <c r="CO88" s="139"/>
      <c r="CP88" s="139"/>
      <c r="CQ88" s="139"/>
      <c r="CR88" s="139"/>
      <c r="CS88" s="139"/>
      <c r="CT88" s="139"/>
      <c r="CU88" s="139"/>
      <c r="CV88" s="139"/>
      <c r="CW88" s="139"/>
      <c r="CX88" s="139"/>
      <c r="CY88" s="139"/>
      <c r="CZ88" s="139"/>
      <c r="DA88" s="139"/>
      <c r="DB88" s="139"/>
      <c r="DC88" s="139"/>
      <c r="DD88" s="139"/>
      <c r="DE88" s="139"/>
      <c r="DF88" s="139"/>
      <c r="DG88" s="139"/>
      <c r="DH88" s="139"/>
      <c r="DI88" s="139"/>
      <c r="DJ88" s="139"/>
      <c r="DK88" s="139"/>
    </row>
    <row r="89" spans="1:115" x14ac:dyDescent="0.25">
      <c r="N89" s="139"/>
      <c r="O89" s="149"/>
      <c r="P89" s="149"/>
      <c r="Q89" s="146"/>
      <c r="R89" s="146"/>
      <c r="S89" s="146"/>
      <c r="T89" s="150"/>
      <c r="U89" s="150"/>
      <c r="V89" s="149"/>
      <c r="W89" s="139"/>
      <c r="X89" s="139"/>
      <c r="Y89" s="139"/>
      <c r="Z89" s="139"/>
      <c r="AA89" s="139"/>
      <c r="AB89" s="139"/>
      <c r="AC89" s="139"/>
      <c r="AD89" s="139"/>
      <c r="AE89" s="139"/>
      <c r="AF89" s="139"/>
      <c r="AG89" s="139"/>
      <c r="AH89" s="139"/>
      <c r="AI89" s="139"/>
      <c r="AJ89" s="139"/>
      <c r="AK89" s="139"/>
      <c r="AL89" s="139"/>
      <c r="AM89" s="139"/>
      <c r="AN89" s="139"/>
      <c r="AO89" s="139"/>
      <c r="AP89" s="139"/>
      <c r="AQ89" s="139"/>
      <c r="AR89" s="139"/>
      <c r="AS89" s="139"/>
      <c r="AT89" s="139"/>
      <c r="AU89" s="139"/>
      <c r="AV89" s="139"/>
      <c r="AW89" s="139"/>
      <c r="AX89" s="139"/>
      <c r="AY89" s="139"/>
      <c r="AZ89" s="139"/>
      <c r="BA89" s="139"/>
      <c r="BB89" s="139"/>
      <c r="BC89" s="139"/>
      <c r="BD89" s="139"/>
      <c r="BE89" s="139"/>
      <c r="BF89" s="139"/>
      <c r="BG89" s="139"/>
      <c r="BH89" s="139"/>
      <c r="BI89" s="139"/>
      <c r="BJ89" s="139"/>
      <c r="BK89" s="139"/>
      <c r="BL89" s="139"/>
      <c r="BM89" s="139"/>
      <c r="BN89" s="139"/>
      <c r="BO89" s="139"/>
      <c r="BP89" s="139"/>
      <c r="BQ89" s="139"/>
      <c r="BR89" s="139"/>
      <c r="BS89" s="139"/>
      <c r="BT89" s="139"/>
      <c r="BU89" s="139"/>
      <c r="BV89" s="139"/>
      <c r="BW89" s="139"/>
      <c r="BX89" s="139"/>
      <c r="BY89" s="139"/>
      <c r="BZ89" s="139"/>
      <c r="CA89" s="139"/>
      <c r="CB89" s="139"/>
      <c r="CC89" s="139"/>
      <c r="CD89" s="139"/>
      <c r="CE89" s="139"/>
      <c r="CF89" s="139"/>
      <c r="CG89" s="139"/>
      <c r="CH89" s="139"/>
      <c r="CI89" s="139"/>
      <c r="CJ89" s="139"/>
      <c r="CK89" s="139"/>
      <c r="CL89" s="139"/>
      <c r="CM89" s="139"/>
      <c r="CN89" s="139"/>
      <c r="CO89" s="139"/>
      <c r="CP89" s="139"/>
      <c r="CQ89" s="139"/>
      <c r="CR89" s="139"/>
      <c r="CS89" s="139"/>
      <c r="CT89" s="139"/>
      <c r="CU89" s="139"/>
      <c r="CV89" s="139"/>
      <c r="CW89" s="139"/>
      <c r="CX89" s="139"/>
      <c r="CY89" s="139"/>
      <c r="CZ89" s="139"/>
      <c r="DA89" s="139"/>
      <c r="DB89" s="139"/>
      <c r="DC89" s="139"/>
      <c r="DD89" s="139"/>
      <c r="DE89" s="139"/>
      <c r="DF89" s="139"/>
      <c r="DG89" s="139"/>
      <c r="DH89" s="139"/>
      <c r="DI89" s="139"/>
      <c r="DJ89" s="139"/>
      <c r="DK89" s="139"/>
    </row>
    <row r="90" spans="1:115" x14ac:dyDescent="0.25">
      <c r="N90" s="139"/>
      <c r="O90" s="149"/>
      <c r="P90" s="149"/>
      <c r="Q90" s="146"/>
      <c r="R90" s="146"/>
      <c r="S90" s="146"/>
      <c r="T90" s="150"/>
      <c r="U90" s="150"/>
      <c r="V90" s="14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  <c r="AK90" s="139"/>
      <c r="AL90" s="139"/>
      <c r="AM90" s="139"/>
      <c r="AN90" s="139"/>
      <c r="AO90" s="139"/>
      <c r="AP90" s="139"/>
      <c r="AQ90" s="139"/>
      <c r="AR90" s="139"/>
      <c r="AS90" s="139"/>
      <c r="AT90" s="139"/>
      <c r="AU90" s="139"/>
      <c r="AV90" s="139"/>
      <c r="AW90" s="139"/>
      <c r="AX90" s="139"/>
      <c r="AY90" s="139"/>
      <c r="AZ90" s="139"/>
      <c r="BA90" s="139"/>
      <c r="BB90" s="139"/>
      <c r="BC90" s="139"/>
      <c r="BD90" s="139"/>
      <c r="BE90" s="139"/>
      <c r="BF90" s="139"/>
      <c r="BG90" s="139"/>
      <c r="BH90" s="139"/>
      <c r="BI90" s="139"/>
      <c r="BJ90" s="139"/>
      <c r="BK90" s="139"/>
      <c r="BL90" s="139"/>
      <c r="BM90" s="139"/>
      <c r="BN90" s="139"/>
      <c r="BO90" s="139"/>
      <c r="BP90" s="139"/>
      <c r="BQ90" s="139"/>
      <c r="BR90" s="139"/>
      <c r="BS90" s="139"/>
      <c r="BT90" s="139"/>
      <c r="BU90" s="139"/>
      <c r="BV90" s="139"/>
      <c r="BW90" s="139"/>
      <c r="BX90" s="139"/>
      <c r="BY90" s="139"/>
      <c r="BZ90" s="139"/>
      <c r="CA90" s="139"/>
      <c r="CB90" s="139"/>
      <c r="CC90" s="139"/>
      <c r="CD90" s="139"/>
      <c r="CE90" s="139"/>
      <c r="CF90" s="139"/>
      <c r="CG90" s="139"/>
      <c r="CH90" s="139"/>
      <c r="CI90" s="139"/>
      <c r="CJ90" s="139"/>
      <c r="CK90" s="139"/>
      <c r="CL90" s="139"/>
      <c r="CM90" s="139"/>
      <c r="CN90" s="139"/>
      <c r="CO90" s="139"/>
      <c r="CP90" s="139"/>
      <c r="CQ90" s="139"/>
      <c r="CR90" s="139"/>
      <c r="CS90" s="139"/>
      <c r="CT90" s="139"/>
      <c r="CU90" s="139"/>
      <c r="CV90" s="139"/>
      <c r="CW90" s="139"/>
      <c r="CX90" s="139"/>
      <c r="CY90" s="139"/>
      <c r="CZ90" s="139"/>
      <c r="DA90" s="139"/>
      <c r="DB90" s="139"/>
      <c r="DC90" s="139"/>
      <c r="DD90" s="139"/>
      <c r="DE90" s="139"/>
      <c r="DF90" s="139"/>
      <c r="DG90" s="139"/>
      <c r="DH90" s="139"/>
      <c r="DI90" s="139"/>
      <c r="DJ90" s="139"/>
      <c r="DK90" s="139"/>
    </row>
    <row r="91" spans="1:115" x14ac:dyDescent="0.25">
      <c r="N91" s="139"/>
      <c r="O91" s="149"/>
      <c r="P91" s="149"/>
      <c r="Q91" s="146"/>
      <c r="R91" s="146"/>
      <c r="S91" s="146"/>
      <c r="T91" s="150"/>
      <c r="U91" s="150"/>
      <c r="V91" s="14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39"/>
      <c r="BT91" s="139"/>
      <c r="BU91" s="139"/>
      <c r="BV91" s="139"/>
      <c r="BW91" s="139"/>
      <c r="BX91" s="139"/>
      <c r="BY91" s="139"/>
      <c r="BZ91" s="139"/>
      <c r="CA91" s="139"/>
      <c r="CB91" s="139"/>
      <c r="CC91" s="139"/>
      <c r="CD91" s="139"/>
      <c r="CE91" s="139"/>
      <c r="CF91" s="139"/>
      <c r="CG91" s="139"/>
      <c r="CH91" s="139"/>
      <c r="CI91" s="139"/>
      <c r="CJ91" s="139"/>
      <c r="CK91" s="139"/>
      <c r="CL91" s="139"/>
      <c r="CM91" s="139"/>
      <c r="CN91" s="139"/>
      <c r="CO91" s="139"/>
      <c r="CP91" s="139"/>
      <c r="CQ91" s="139"/>
      <c r="CR91" s="139"/>
      <c r="CS91" s="139"/>
      <c r="CT91" s="139"/>
      <c r="CU91" s="139"/>
      <c r="CV91" s="139"/>
      <c r="CW91" s="139"/>
      <c r="CX91" s="139"/>
      <c r="CY91" s="139"/>
      <c r="CZ91" s="139"/>
      <c r="DA91" s="139"/>
      <c r="DB91" s="139"/>
      <c r="DC91" s="139"/>
      <c r="DD91" s="139"/>
      <c r="DE91" s="139"/>
      <c r="DF91" s="139"/>
      <c r="DG91" s="139"/>
      <c r="DH91" s="139"/>
      <c r="DI91" s="139"/>
      <c r="DJ91" s="139"/>
      <c r="DK91" s="139"/>
    </row>
    <row r="92" spans="1:115" x14ac:dyDescent="0.25">
      <c r="N92" s="139"/>
      <c r="O92" s="149"/>
      <c r="P92" s="149"/>
      <c r="Q92" s="146"/>
      <c r="R92" s="146"/>
      <c r="S92" s="146"/>
      <c r="T92" s="150"/>
      <c r="U92" s="150"/>
      <c r="V92" s="149"/>
      <c r="W92" s="139"/>
      <c r="X92" s="139"/>
      <c r="Y92" s="139"/>
      <c r="Z92" s="139"/>
      <c r="AA92" s="139"/>
      <c r="AB92" s="139"/>
      <c r="AC92" s="139"/>
      <c r="AD92" s="139"/>
      <c r="AE92" s="139"/>
      <c r="AF92" s="139"/>
      <c r="AG92" s="139"/>
      <c r="AH92" s="139"/>
      <c r="AI92" s="139"/>
      <c r="AJ92" s="139"/>
      <c r="AK92" s="139"/>
      <c r="AL92" s="139"/>
      <c r="AM92" s="139"/>
      <c r="AN92" s="139"/>
      <c r="AO92" s="139"/>
      <c r="AP92" s="139"/>
      <c r="AQ92" s="139"/>
      <c r="AR92" s="139"/>
      <c r="AS92" s="139"/>
      <c r="AT92" s="139"/>
      <c r="AU92" s="139"/>
      <c r="AV92" s="139"/>
      <c r="AW92" s="139"/>
      <c r="AX92" s="139"/>
      <c r="AY92" s="139"/>
      <c r="AZ92" s="139"/>
      <c r="BA92" s="139"/>
      <c r="BB92" s="139"/>
      <c r="BC92" s="139"/>
      <c r="BD92" s="139"/>
      <c r="BE92" s="139"/>
      <c r="BF92" s="139"/>
      <c r="BG92" s="139"/>
      <c r="BH92" s="139"/>
      <c r="BI92" s="139"/>
      <c r="BJ92" s="139"/>
      <c r="BK92" s="139"/>
      <c r="BL92" s="139"/>
      <c r="BM92" s="139"/>
      <c r="BN92" s="139"/>
      <c r="BO92" s="139"/>
      <c r="BP92" s="139"/>
      <c r="BQ92" s="139"/>
      <c r="BR92" s="139"/>
      <c r="BS92" s="139"/>
      <c r="BT92" s="139"/>
      <c r="BU92" s="139"/>
      <c r="BV92" s="139"/>
      <c r="BW92" s="139"/>
      <c r="BX92" s="139"/>
      <c r="BY92" s="139"/>
      <c r="BZ92" s="139"/>
      <c r="CA92" s="139"/>
      <c r="CB92" s="139"/>
      <c r="CC92" s="139"/>
      <c r="CD92" s="139"/>
      <c r="CE92" s="139"/>
      <c r="CF92" s="139"/>
      <c r="CG92" s="139"/>
      <c r="CH92" s="139"/>
      <c r="CI92" s="139"/>
      <c r="CJ92" s="139"/>
      <c r="CK92" s="139"/>
      <c r="CL92" s="139"/>
      <c r="CM92" s="139"/>
      <c r="CN92" s="139"/>
      <c r="CO92" s="139"/>
      <c r="CP92" s="139"/>
      <c r="CQ92" s="139"/>
      <c r="CR92" s="139"/>
      <c r="CS92" s="139"/>
      <c r="CT92" s="139"/>
      <c r="CU92" s="139"/>
      <c r="CV92" s="139"/>
      <c r="CW92" s="139"/>
      <c r="CX92" s="139"/>
      <c r="CY92" s="139"/>
      <c r="CZ92" s="139"/>
      <c r="DA92" s="139"/>
      <c r="DB92" s="139"/>
      <c r="DC92" s="139"/>
      <c r="DD92" s="139"/>
      <c r="DE92" s="139"/>
      <c r="DF92" s="139"/>
      <c r="DG92" s="139"/>
      <c r="DH92" s="139"/>
      <c r="DI92" s="139"/>
      <c r="DJ92" s="139"/>
      <c r="DK92" s="139"/>
    </row>
    <row r="93" spans="1:115" x14ac:dyDescent="0.25">
      <c r="N93" s="139"/>
      <c r="O93" s="149"/>
      <c r="P93" s="149"/>
      <c r="Q93" s="146"/>
      <c r="R93" s="146"/>
      <c r="S93" s="146"/>
      <c r="T93" s="150"/>
      <c r="U93" s="150"/>
      <c r="V93" s="149"/>
      <c r="W93" s="139"/>
      <c r="X93" s="139"/>
      <c r="Y93" s="139"/>
      <c r="Z93" s="139"/>
      <c r="AA93" s="139"/>
      <c r="AB93" s="139"/>
      <c r="AC93" s="139"/>
      <c r="AD93" s="139"/>
      <c r="AE93" s="139"/>
      <c r="AF93" s="139"/>
      <c r="AG93" s="139"/>
      <c r="AH93" s="139"/>
      <c r="AI93" s="139"/>
      <c r="AJ93" s="139"/>
      <c r="AK93" s="139"/>
      <c r="AL93" s="139"/>
      <c r="AM93" s="139"/>
      <c r="AN93" s="139"/>
      <c r="AO93" s="139"/>
      <c r="AP93" s="139"/>
      <c r="AQ93" s="139"/>
      <c r="AR93" s="139"/>
      <c r="AS93" s="139"/>
      <c r="AT93" s="139"/>
      <c r="AU93" s="139"/>
      <c r="AV93" s="139"/>
      <c r="AW93" s="139"/>
      <c r="AX93" s="139"/>
      <c r="AY93" s="139"/>
      <c r="AZ93" s="139"/>
      <c r="BA93" s="139"/>
      <c r="BB93" s="139"/>
      <c r="BC93" s="139"/>
      <c r="BD93" s="139"/>
      <c r="BE93" s="139"/>
      <c r="BF93" s="139"/>
      <c r="BG93" s="139"/>
      <c r="BH93" s="139"/>
      <c r="BI93" s="139"/>
      <c r="BJ93" s="139"/>
      <c r="BK93" s="139"/>
      <c r="BL93" s="139"/>
      <c r="BM93" s="139"/>
      <c r="BN93" s="139"/>
      <c r="BO93" s="139"/>
      <c r="BP93" s="139"/>
      <c r="BQ93" s="139"/>
      <c r="BR93" s="139"/>
      <c r="BS93" s="139"/>
      <c r="BT93" s="139"/>
      <c r="BU93" s="139"/>
      <c r="BV93" s="139"/>
      <c r="BW93" s="139"/>
      <c r="BX93" s="139"/>
      <c r="BY93" s="139"/>
      <c r="BZ93" s="139"/>
      <c r="CA93" s="139"/>
      <c r="CB93" s="139"/>
      <c r="CC93" s="139"/>
      <c r="CD93" s="139"/>
      <c r="CE93" s="139"/>
      <c r="CF93" s="139"/>
      <c r="CG93" s="139"/>
      <c r="CH93" s="139"/>
      <c r="CI93" s="139"/>
      <c r="CJ93" s="139"/>
      <c r="CK93" s="139"/>
      <c r="CL93" s="139"/>
      <c r="CM93" s="139"/>
      <c r="CN93" s="139"/>
      <c r="CO93" s="139"/>
      <c r="CP93" s="139"/>
      <c r="CQ93" s="139"/>
      <c r="CR93" s="139"/>
      <c r="CS93" s="139"/>
      <c r="CT93" s="139"/>
      <c r="CU93" s="139"/>
      <c r="CV93" s="139"/>
      <c r="CW93" s="139"/>
      <c r="CX93" s="139"/>
      <c r="CY93" s="139"/>
      <c r="CZ93" s="139"/>
      <c r="DA93" s="139"/>
      <c r="DB93" s="139"/>
      <c r="DC93" s="139"/>
      <c r="DD93" s="139"/>
      <c r="DE93" s="139"/>
      <c r="DF93" s="139"/>
      <c r="DG93" s="139"/>
      <c r="DH93" s="139"/>
      <c r="DI93" s="139"/>
      <c r="DJ93" s="139"/>
      <c r="DK93" s="139"/>
    </row>
    <row r="94" spans="1:115" x14ac:dyDescent="0.25">
      <c r="A94" s="139"/>
      <c r="B94" s="149"/>
      <c r="C94" s="149"/>
      <c r="D94" s="149"/>
      <c r="E94" s="149"/>
      <c r="F94" s="149"/>
      <c r="G94" s="149"/>
      <c r="H94" s="149"/>
      <c r="I94" s="149"/>
      <c r="J94" s="139"/>
      <c r="K94" s="139"/>
      <c r="L94" s="139"/>
      <c r="M94" s="139"/>
      <c r="N94" s="139"/>
      <c r="O94" s="149"/>
      <c r="P94" s="149"/>
      <c r="Q94" s="146"/>
      <c r="R94" s="146"/>
      <c r="S94" s="146"/>
      <c r="T94" s="150"/>
      <c r="U94" s="150"/>
      <c r="V94" s="149"/>
      <c r="W94" s="139"/>
      <c r="X94" s="139"/>
      <c r="Y94" s="139"/>
      <c r="Z94" s="139"/>
      <c r="AA94" s="139"/>
      <c r="AB94" s="139"/>
      <c r="AC94" s="139"/>
      <c r="AD94" s="139"/>
      <c r="AE94" s="139"/>
      <c r="AF94" s="139"/>
      <c r="AG94" s="139"/>
      <c r="AH94" s="139"/>
      <c r="AI94" s="139"/>
      <c r="AJ94" s="139"/>
      <c r="AK94" s="139"/>
      <c r="AL94" s="139"/>
      <c r="AM94" s="139"/>
      <c r="AN94" s="139"/>
      <c r="AO94" s="139"/>
      <c r="AP94" s="139"/>
      <c r="AQ94" s="139"/>
      <c r="AR94" s="139"/>
      <c r="AS94" s="139"/>
      <c r="AT94" s="139"/>
      <c r="AU94" s="139"/>
      <c r="AV94" s="139"/>
      <c r="AW94" s="139"/>
      <c r="AX94" s="139"/>
      <c r="AY94" s="139"/>
      <c r="AZ94" s="139"/>
      <c r="BA94" s="139"/>
      <c r="BB94" s="139"/>
      <c r="BC94" s="139"/>
      <c r="BD94" s="139"/>
      <c r="BE94" s="139"/>
      <c r="BF94" s="139"/>
      <c r="BG94" s="139"/>
      <c r="BH94" s="139"/>
      <c r="BI94" s="139"/>
      <c r="BJ94" s="139"/>
      <c r="BK94" s="139"/>
      <c r="BL94" s="139"/>
      <c r="BM94" s="139"/>
      <c r="BN94" s="139"/>
      <c r="BO94" s="139"/>
      <c r="BP94" s="139"/>
      <c r="BQ94" s="139"/>
      <c r="BR94" s="139"/>
      <c r="BS94" s="139"/>
      <c r="BT94" s="139"/>
      <c r="BU94" s="139"/>
      <c r="BV94" s="139"/>
      <c r="BW94" s="139"/>
      <c r="BX94" s="139"/>
      <c r="BY94" s="139"/>
      <c r="BZ94" s="139"/>
      <c r="CA94" s="139"/>
      <c r="CB94" s="139"/>
      <c r="CC94" s="139"/>
      <c r="CD94" s="139"/>
      <c r="CE94" s="139"/>
      <c r="CF94" s="139"/>
      <c r="CG94" s="139"/>
      <c r="CH94" s="139"/>
      <c r="CI94" s="139"/>
      <c r="CJ94" s="139"/>
      <c r="CK94" s="139"/>
      <c r="CL94" s="139"/>
      <c r="CM94" s="139"/>
      <c r="CN94" s="139"/>
      <c r="CO94" s="139"/>
      <c r="CP94" s="139"/>
      <c r="CQ94" s="139"/>
      <c r="CR94" s="139"/>
      <c r="CS94" s="139"/>
      <c r="CT94" s="139"/>
      <c r="CU94" s="139"/>
      <c r="CV94" s="139"/>
      <c r="CW94" s="139"/>
      <c r="CX94" s="139"/>
      <c r="CY94" s="139"/>
      <c r="CZ94" s="139"/>
      <c r="DA94" s="139"/>
      <c r="DB94" s="139"/>
      <c r="DC94" s="139"/>
      <c r="DD94" s="139"/>
      <c r="DE94" s="139"/>
      <c r="DF94" s="139"/>
      <c r="DG94" s="139"/>
      <c r="DH94" s="139"/>
      <c r="DI94" s="139"/>
      <c r="DJ94" s="139"/>
      <c r="DK94" s="139"/>
    </row>
    <row r="95" spans="1:115" x14ac:dyDescent="0.25">
      <c r="A95" s="139"/>
      <c r="B95" s="149"/>
      <c r="C95" s="149"/>
      <c r="D95" s="149"/>
      <c r="E95" s="149"/>
      <c r="F95" s="149"/>
      <c r="G95" s="149"/>
      <c r="H95" s="149"/>
      <c r="I95" s="149"/>
      <c r="J95" s="139"/>
      <c r="K95" s="139"/>
      <c r="L95" s="139"/>
      <c r="M95" s="139"/>
      <c r="N95" s="139"/>
      <c r="O95" s="149"/>
      <c r="P95" s="149"/>
      <c r="Q95" s="146"/>
      <c r="R95" s="146"/>
      <c r="S95" s="146"/>
      <c r="T95" s="150"/>
      <c r="U95" s="150"/>
      <c r="V95" s="149"/>
      <c r="W95" s="139"/>
      <c r="X95" s="139"/>
      <c r="Y95" s="139"/>
      <c r="Z95" s="139"/>
      <c r="AA95" s="139"/>
      <c r="AB95" s="139"/>
      <c r="AC95" s="139"/>
      <c r="AD95" s="139"/>
      <c r="AE95" s="139"/>
      <c r="AF95" s="139"/>
      <c r="AG95" s="139"/>
      <c r="AH95" s="139"/>
      <c r="AI95" s="139"/>
      <c r="AJ95" s="139"/>
      <c r="AK95" s="139"/>
      <c r="AL95" s="139"/>
      <c r="AM95" s="139"/>
      <c r="AN95" s="139"/>
      <c r="AO95" s="139"/>
      <c r="AP95" s="139"/>
      <c r="AQ95" s="139"/>
      <c r="AR95" s="139"/>
      <c r="AS95" s="139"/>
      <c r="AT95" s="139"/>
      <c r="AU95" s="139"/>
      <c r="AV95" s="139"/>
      <c r="AW95" s="139"/>
      <c r="AX95" s="139"/>
      <c r="AY95" s="139"/>
      <c r="AZ95" s="139"/>
      <c r="BA95" s="139"/>
      <c r="BB95" s="139"/>
      <c r="BC95" s="139"/>
      <c r="BD95" s="139"/>
      <c r="BE95" s="139"/>
      <c r="BF95" s="139"/>
      <c r="BG95" s="139"/>
      <c r="BH95" s="139"/>
      <c r="BI95" s="139"/>
      <c r="BJ95" s="139"/>
      <c r="BK95" s="139"/>
      <c r="BL95" s="139"/>
      <c r="BM95" s="139"/>
      <c r="BN95" s="139"/>
      <c r="BO95" s="139"/>
      <c r="BP95" s="139"/>
      <c r="BQ95" s="139"/>
      <c r="BR95" s="139"/>
      <c r="BS95" s="139"/>
      <c r="BT95" s="139"/>
      <c r="BU95" s="139"/>
      <c r="BV95" s="139"/>
      <c r="BW95" s="139"/>
      <c r="BX95" s="139"/>
      <c r="BY95" s="139"/>
      <c r="BZ95" s="139"/>
      <c r="CA95" s="139"/>
      <c r="CB95" s="139"/>
      <c r="CC95" s="139"/>
      <c r="CD95" s="139"/>
      <c r="CE95" s="139"/>
      <c r="CF95" s="139"/>
      <c r="CG95" s="139"/>
      <c r="CH95" s="139"/>
      <c r="CI95" s="139"/>
      <c r="CJ95" s="139"/>
      <c r="CK95" s="139"/>
      <c r="CL95" s="139"/>
      <c r="CM95" s="139"/>
      <c r="CN95" s="139"/>
      <c r="CO95" s="139"/>
      <c r="CP95" s="139"/>
      <c r="CQ95" s="139"/>
      <c r="CR95" s="139"/>
      <c r="CS95" s="139"/>
      <c r="CT95" s="139"/>
      <c r="CU95" s="139"/>
      <c r="CV95" s="139"/>
      <c r="CW95" s="139"/>
      <c r="CX95" s="139"/>
      <c r="CY95" s="139"/>
      <c r="CZ95" s="139"/>
      <c r="DA95" s="139"/>
      <c r="DB95" s="139"/>
      <c r="DC95" s="139"/>
      <c r="DD95" s="139"/>
      <c r="DE95" s="139"/>
      <c r="DF95" s="139"/>
      <c r="DG95" s="139"/>
      <c r="DH95" s="139"/>
      <c r="DI95" s="139"/>
      <c r="DJ95" s="139"/>
      <c r="DK95" s="139"/>
    </row>
    <row r="96" spans="1:115" x14ac:dyDescent="0.25">
      <c r="A96" s="139"/>
      <c r="B96" s="149"/>
      <c r="C96" s="149"/>
      <c r="D96" s="149"/>
      <c r="E96" s="149"/>
      <c r="F96" s="149"/>
      <c r="G96" s="149"/>
      <c r="H96" s="149"/>
      <c r="I96" s="149"/>
      <c r="J96" s="139"/>
      <c r="K96" s="139"/>
      <c r="L96" s="139"/>
      <c r="M96" s="139"/>
      <c r="N96" s="139"/>
      <c r="O96" s="149"/>
      <c r="P96" s="149"/>
      <c r="Q96" s="146"/>
      <c r="R96" s="146"/>
      <c r="S96" s="146"/>
      <c r="T96" s="150"/>
      <c r="U96" s="150"/>
      <c r="V96" s="149"/>
      <c r="W96" s="139"/>
      <c r="X96" s="139"/>
      <c r="Y96" s="139"/>
      <c r="Z96" s="139"/>
      <c r="AA96" s="139"/>
      <c r="AB96" s="139"/>
      <c r="AC96" s="139"/>
      <c r="AD96" s="139"/>
      <c r="AE96" s="139"/>
      <c r="AF96" s="139"/>
      <c r="AG96" s="139"/>
      <c r="AH96" s="139"/>
      <c r="AI96" s="139"/>
      <c r="AJ96" s="139"/>
      <c r="AK96" s="139"/>
      <c r="AL96" s="139"/>
      <c r="AM96" s="139"/>
      <c r="AN96" s="139"/>
      <c r="AO96" s="139"/>
      <c r="AP96" s="139"/>
      <c r="AQ96" s="139"/>
      <c r="AR96" s="139"/>
      <c r="AS96" s="139"/>
      <c r="AT96" s="139"/>
      <c r="AU96" s="139"/>
      <c r="AV96" s="139"/>
      <c r="AW96" s="139"/>
      <c r="AX96" s="139"/>
      <c r="AY96" s="139"/>
      <c r="AZ96" s="139"/>
      <c r="BA96" s="139"/>
      <c r="BB96" s="139"/>
      <c r="BC96" s="139"/>
      <c r="BD96" s="139"/>
      <c r="BE96" s="139"/>
      <c r="BF96" s="139"/>
      <c r="BG96" s="139"/>
      <c r="BH96" s="139"/>
      <c r="BI96" s="139"/>
      <c r="BJ96" s="139"/>
      <c r="BK96" s="139"/>
      <c r="BL96" s="139"/>
      <c r="BM96" s="139"/>
      <c r="BN96" s="139"/>
      <c r="BO96" s="139"/>
      <c r="BP96" s="139"/>
      <c r="BQ96" s="139"/>
      <c r="BR96" s="139"/>
      <c r="BS96" s="139"/>
      <c r="BT96" s="139"/>
      <c r="BU96" s="139"/>
      <c r="BV96" s="139"/>
      <c r="BW96" s="139"/>
      <c r="BX96" s="139"/>
      <c r="BY96" s="139"/>
      <c r="BZ96" s="139"/>
      <c r="CA96" s="139"/>
      <c r="CB96" s="139"/>
      <c r="CC96" s="139"/>
      <c r="CD96" s="139"/>
      <c r="CE96" s="139"/>
      <c r="CF96" s="139"/>
      <c r="CG96" s="139"/>
      <c r="CH96" s="139"/>
      <c r="CI96" s="139"/>
      <c r="CJ96" s="139"/>
      <c r="CK96" s="139"/>
      <c r="CL96" s="139"/>
      <c r="CM96" s="139"/>
      <c r="CN96" s="139"/>
      <c r="CO96" s="139"/>
      <c r="CP96" s="139"/>
      <c r="CQ96" s="139"/>
      <c r="CR96" s="139"/>
      <c r="CS96" s="139"/>
      <c r="CT96" s="139"/>
      <c r="CU96" s="139"/>
      <c r="CV96" s="139"/>
      <c r="CW96" s="139"/>
      <c r="CX96" s="139"/>
      <c r="CY96" s="139"/>
      <c r="CZ96" s="139"/>
      <c r="DA96" s="139"/>
      <c r="DB96" s="139"/>
      <c r="DC96" s="139"/>
      <c r="DD96" s="139"/>
      <c r="DE96" s="139"/>
      <c r="DF96" s="139"/>
      <c r="DG96" s="139"/>
      <c r="DH96" s="139"/>
      <c r="DI96" s="139"/>
      <c r="DJ96" s="139"/>
      <c r="DK96" s="139"/>
    </row>
    <row r="97" spans="1:115" x14ac:dyDescent="0.25">
      <c r="A97" s="139"/>
      <c r="B97" s="149"/>
      <c r="C97" s="149"/>
      <c r="D97" s="149"/>
      <c r="E97" s="149"/>
      <c r="F97" s="149"/>
      <c r="G97" s="149"/>
      <c r="H97" s="149"/>
      <c r="I97" s="149"/>
      <c r="J97" s="139"/>
      <c r="K97" s="139"/>
      <c r="L97" s="139"/>
      <c r="M97" s="139"/>
      <c r="N97" s="139"/>
      <c r="O97" s="149"/>
      <c r="P97" s="149"/>
      <c r="Q97" s="146"/>
      <c r="R97" s="146"/>
      <c r="S97" s="146"/>
      <c r="T97" s="150"/>
      <c r="U97" s="150"/>
      <c r="V97" s="149"/>
      <c r="W97" s="139"/>
      <c r="X97" s="139"/>
      <c r="Y97" s="139"/>
      <c r="Z97" s="139"/>
      <c r="AA97" s="139"/>
      <c r="AB97" s="139"/>
      <c r="AC97" s="139"/>
      <c r="AD97" s="139"/>
      <c r="AE97" s="139"/>
      <c r="AF97" s="139"/>
      <c r="AG97" s="139"/>
      <c r="AH97" s="139"/>
      <c r="AI97" s="139"/>
      <c r="AJ97" s="139"/>
      <c r="AK97" s="139"/>
      <c r="AL97" s="139"/>
      <c r="AM97" s="139"/>
      <c r="AN97" s="139"/>
      <c r="AO97" s="139"/>
      <c r="AP97" s="139"/>
      <c r="AQ97" s="139"/>
      <c r="AR97" s="139"/>
      <c r="AS97" s="139"/>
      <c r="AT97" s="139"/>
      <c r="AU97" s="139"/>
      <c r="AV97" s="139"/>
      <c r="AW97" s="139"/>
      <c r="AX97" s="139"/>
      <c r="AY97" s="139"/>
      <c r="AZ97" s="139"/>
      <c r="BA97" s="139"/>
      <c r="BB97" s="139"/>
      <c r="BC97" s="139"/>
      <c r="BD97" s="139"/>
      <c r="BE97" s="139"/>
      <c r="BF97" s="139"/>
      <c r="BG97" s="139"/>
      <c r="BH97" s="139"/>
      <c r="BI97" s="139"/>
      <c r="BJ97" s="139"/>
      <c r="BK97" s="139"/>
      <c r="BL97" s="139"/>
      <c r="BM97" s="139"/>
      <c r="BN97" s="139"/>
      <c r="BO97" s="139"/>
      <c r="BP97" s="139"/>
      <c r="BQ97" s="139"/>
      <c r="BR97" s="139"/>
      <c r="BS97" s="139"/>
      <c r="BT97" s="139"/>
      <c r="BU97" s="139"/>
      <c r="BV97" s="139"/>
      <c r="BW97" s="139"/>
      <c r="BX97" s="139"/>
      <c r="BY97" s="139"/>
      <c r="BZ97" s="139"/>
      <c r="CA97" s="139"/>
      <c r="CB97" s="139"/>
      <c r="CC97" s="139"/>
      <c r="CD97" s="139"/>
      <c r="CE97" s="139"/>
      <c r="CF97" s="139"/>
      <c r="CG97" s="139"/>
      <c r="CH97" s="139"/>
      <c r="CI97" s="139"/>
      <c r="CJ97" s="139"/>
      <c r="CK97" s="139"/>
      <c r="CL97" s="139"/>
      <c r="CM97" s="139"/>
      <c r="CN97" s="139"/>
      <c r="CO97" s="139"/>
      <c r="CP97" s="139"/>
      <c r="CQ97" s="139"/>
      <c r="CR97" s="139"/>
      <c r="CS97" s="139"/>
      <c r="CT97" s="139"/>
      <c r="CU97" s="139"/>
      <c r="CV97" s="139"/>
      <c r="CW97" s="139"/>
      <c r="CX97" s="139"/>
      <c r="CY97" s="139"/>
      <c r="CZ97" s="139"/>
      <c r="DA97" s="139"/>
      <c r="DB97" s="139"/>
      <c r="DC97" s="139"/>
      <c r="DD97" s="139"/>
      <c r="DE97" s="139"/>
      <c r="DF97" s="139"/>
      <c r="DG97" s="139"/>
      <c r="DH97" s="139"/>
      <c r="DI97" s="139"/>
      <c r="DJ97" s="139"/>
      <c r="DK97" s="139"/>
    </row>
    <row r="98" spans="1:115" x14ac:dyDescent="0.25">
      <c r="A98" s="139"/>
      <c r="B98" s="149"/>
      <c r="C98" s="149"/>
      <c r="D98" s="149"/>
      <c r="E98" s="149"/>
      <c r="F98" s="149"/>
      <c r="G98" s="149"/>
      <c r="H98" s="149"/>
      <c r="I98" s="149"/>
      <c r="J98" s="139"/>
      <c r="K98" s="139"/>
      <c r="L98" s="139"/>
      <c r="M98" s="139"/>
      <c r="N98" s="139"/>
      <c r="O98" s="149"/>
      <c r="P98" s="149"/>
      <c r="Q98" s="146"/>
      <c r="R98" s="146"/>
      <c r="S98" s="146"/>
      <c r="T98" s="150"/>
      <c r="U98" s="150"/>
      <c r="V98" s="149"/>
      <c r="W98" s="139"/>
      <c r="X98" s="139"/>
      <c r="Y98" s="139"/>
      <c r="Z98" s="139"/>
      <c r="AA98" s="139"/>
      <c r="AB98" s="139"/>
      <c r="AC98" s="139"/>
      <c r="AD98" s="139"/>
      <c r="AE98" s="139"/>
      <c r="AF98" s="139"/>
      <c r="AG98" s="139"/>
      <c r="AH98" s="139"/>
      <c r="AI98" s="139"/>
      <c r="AJ98" s="139"/>
      <c r="AK98" s="139"/>
      <c r="AL98" s="139"/>
      <c r="AM98" s="139"/>
      <c r="AN98" s="139"/>
      <c r="AO98" s="139"/>
      <c r="AP98" s="139"/>
      <c r="AQ98" s="139"/>
      <c r="AR98" s="139"/>
      <c r="AS98" s="139"/>
      <c r="AT98" s="139"/>
      <c r="AU98" s="139"/>
      <c r="AV98" s="139"/>
      <c r="AW98" s="139"/>
      <c r="AX98" s="139"/>
      <c r="AY98" s="139"/>
      <c r="AZ98" s="139"/>
      <c r="BA98" s="139"/>
      <c r="BB98" s="139"/>
      <c r="BC98" s="139"/>
      <c r="BD98" s="139"/>
      <c r="BE98" s="139"/>
      <c r="BF98" s="139"/>
      <c r="BG98" s="139"/>
      <c r="BH98" s="139"/>
      <c r="BI98" s="139"/>
      <c r="BJ98" s="139"/>
      <c r="BK98" s="139"/>
      <c r="BL98" s="139"/>
      <c r="BM98" s="139"/>
      <c r="BN98" s="139"/>
      <c r="BO98" s="139"/>
      <c r="BP98" s="139"/>
      <c r="BQ98" s="139"/>
      <c r="BR98" s="139"/>
      <c r="BS98" s="139"/>
      <c r="BT98" s="139"/>
      <c r="BU98" s="139"/>
      <c r="BV98" s="139"/>
      <c r="BW98" s="139"/>
      <c r="BX98" s="139"/>
      <c r="BY98" s="139"/>
      <c r="BZ98" s="139"/>
      <c r="CA98" s="139"/>
      <c r="CB98" s="139"/>
      <c r="CC98" s="139"/>
      <c r="CD98" s="139"/>
      <c r="CE98" s="139"/>
      <c r="CF98" s="139"/>
      <c r="CG98" s="139"/>
      <c r="CH98" s="139"/>
      <c r="CI98" s="139"/>
      <c r="CJ98" s="139"/>
      <c r="CK98" s="139"/>
      <c r="CL98" s="139"/>
      <c r="CM98" s="139"/>
      <c r="CN98" s="139"/>
      <c r="CO98" s="139"/>
      <c r="CP98" s="139"/>
      <c r="CQ98" s="139"/>
      <c r="CR98" s="139"/>
      <c r="CS98" s="139"/>
      <c r="CT98" s="139"/>
      <c r="CU98" s="139"/>
      <c r="CV98" s="139"/>
      <c r="CW98" s="139"/>
      <c r="CX98" s="139"/>
      <c r="CY98" s="139"/>
      <c r="CZ98" s="139"/>
      <c r="DA98" s="139"/>
      <c r="DB98" s="139"/>
      <c r="DC98" s="139"/>
      <c r="DD98" s="139"/>
      <c r="DE98" s="139"/>
      <c r="DF98" s="139"/>
      <c r="DG98" s="139"/>
      <c r="DH98" s="139"/>
      <c r="DI98" s="139"/>
      <c r="DJ98" s="139"/>
      <c r="DK98" s="139"/>
    </row>
    <row r="99" spans="1:115" x14ac:dyDescent="0.25">
      <c r="A99" s="139"/>
      <c r="B99" s="149"/>
      <c r="C99" s="149"/>
      <c r="D99" s="149"/>
      <c r="E99" s="149"/>
      <c r="F99" s="149"/>
      <c r="G99" s="149"/>
      <c r="H99" s="149"/>
      <c r="I99" s="149"/>
      <c r="J99" s="139"/>
      <c r="K99" s="139"/>
      <c r="L99" s="139"/>
      <c r="M99" s="139"/>
      <c r="N99" s="139"/>
      <c r="O99" s="149"/>
      <c r="P99" s="149"/>
      <c r="Q99" s="146"/>
      <c r="R99" s="146"/>
      <c r="S99" s="146"/>
      <c r="T99" s="150"/>
      <c r="U99" s="150"/>
      <c r="V99" s="149"/>
      <c r="W99" s="139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39"/>
      <c r="AK99" s="139"/>
      <c r="AL99" s="139"/>
      <c r="AM99" s="139"/>
      <c r="AN99" s="139"/>
      <c r="AO99" s="139"/>
      <c r="AP99" s="139"/>
      <c r="AQ99" s="139"/>
      <c r="AR99" s="139"/>
      <c r="AS99" s="139"/>
      <c r="AT99" s="139"/>
      <c r="AU99" s="139"/>
      <c r="AV99" s="139"/>
      <c r="AW99" s="139"/>
      <c r="AX99" s="139"/>
      <c r="AY99" s="139"/>
      <c r="AZ99" s="139"/>
      <c r="BA99" s="139"/>
      <c r="BB99" s="139"/>
      <c r="BC99" s="139"/>
      <c r="BD99" s="139"/>
      <c r="BE99" s="139"/>
      <c r="BF99" s="139"/>
      <c r="BG99" s="139"/>
      <c r="BH99" s="139"/>
      <c r="BI99" s="139"/>
      <c r="BJ99" s="139"/>
      <c r="BK99" s="139"/>
      <c r="BL99" s="139"/>
      <c r="BM99" s="139"/>
      <c r="BN99" s="139"/>
      <c r="BO99" s="139"/>
      <c r="BP99" s="139"/>
      <c r="BQ99" s="139"/>
      <c r="BR99" s="139"/>
      <c r="BS99" s="139"/>
      <c r="BT99" s="139"/>
      <c r="BU99" s="139"/>
      <c r="BV99" s="139"/>
      <c r="BW99" s="139"/>
      <c r="BX99" s="139"/>
      <c r="BY99" s="139"/>
      <c r="BZ99" s="139"/>
      <c r="CA99" s="139"/>
      <c r="CB99" s="139"/>
      <c r="CC99" s="139"/>
      <c r="CD99" s="139"/>
      <c r="CE99" s="139"/>
      <c r="CF99" s="139"/>
      <c r="CG99" s="139"/>
      <c r="CH99" s="139"/>
      <c r="CI99" s="139"/>
      <c r="CJ99" s="139"/>
      <c r="CK99" s="139"/>
      <c r="CL99" s="139"/>
      <c r="CM99" s="139"/>
      <c r="CN99" s="139"/>
      <c r="CO99" s="139"/>
      <c r="CP99" s="139"/>
      <c r="CQ99" s="139"/>
      <c r="CR99" s="139"/>
      <c r="CS99" s="139"/>
      <c r="CT99" s="139"/>
      <c r="CU99" s="139"/>
      <c r="CV99" s="139"/>
      <c r="CW99" s="139"/>
      <c r="CX99" s="139"/>
      <c r="CY99" s="139"/>
      <c r="CZ99" s="139"/>
      <c r="DA99" s="139"/>
      <c r="DB99" s="139"/>
      <c r="DC99" s="139"/>
      <c r="DD99" s="139"/>
      <c r="DE99" s="139"/>
      <c r="DF99" s="139"/>
      <c r="DG99" s="139"/>
      <c r="DH99" s="139"/>
      <c r="DI99" s="139"/>
      <c r="DJ99" s="139"/>
      <c r="DK99" s="139"/>
    </row>
    <row r="100" spans="1:115" x14ac:dyDescent="0.25">
      <c r="A100" s="139"/>
      <c r="B100" s="135"/>
      <c r="C100" s="149"/>
      <c r="D100" s="149"/>
      <c r="E100" s="149"/>
      <c r="F100" s="149"/>
      <c r="G100" s="149"/>
      <c r="H100" s="149"/>
      <c r="I100" s="149"/>
      <c r="J100" s="139"/>
      <c r="K100" s="139"/>
      <c r="L100" s="139"/>
      <c r="M100" s="139"/>
      <c r="N100" s="139"/>
      <c r="O100" s="149"/>
      <c r="P100" s="149"/>
      <c r="Q100" s="146"/>
      <c r="R100" s="146"/>
      <c r="S100" s="146"/>
      <c r="T100" s="150"/>
      <c r="U100" s="150"/>
      <c r="V100" s="149"/>
      <c r="W100" s="139"/>
      <c r="X100" s="139"/>
      <c r="Y100" s="139"/>
      <c r="Z100" s="139"/>
      <c r="AA100" s="139"/>
      <c r="AB100" s="139"/>
      <c r="AC100" s="139"/>
      <c r="AD100" s="139"/>
      <c r="AE100" s="139"/>
      <c r="AF100" s="139"/>
      <c r="AG100" s="139"/>
      <c r="AH100" s="139"/>
      <c r="AI100" s="139"/>
      <c r="AJ100" s="139"/>
      <c r="AK100" s="139"/>
      <c r="AL100" s="139"/>
      <c r="AM100" s="139"/>
      <c r="AN100" s="139"/>
      <c r="AO100" s="139"/>
      <c r="AP100" s="139"/>
      <c r="AQ100" s="139"/>
      <c r="AR100" s="139"/>
      <c r="AS100" s="139"/>
      <c r="AT100" s="139"/>
      <c r="AU100" s="139"/>
      <c r="AV100" s="139"/>
      <c r="AW100" s="139"/>
      <c r="AX100" s="139"/>
      <c r="AY100" s="139"/>
      <c r="AZ100" s="139"/>
      <c r="BA100" s="139"/>
      <c r="BB100" s="139"/>
      <c r="BC100" s="139"/>
      <c r="BD100" s="139"/>
      <c r="BE100" s="139"/>
      <c r="BF100" s="139"/>
      <c r="BG100" s="139"/>
      <c r="BH100" s="139"/>
      <c r="BI100" s="139"/>
      <c r="BJ100" s="139"/>
      <c r="BK100" s="139"/>
      <c r="BL100" s="139"/>
      <c r="BM100" s="139"/>
      <c r="BN100" s="139"/>
      <c r="BO100" s="139"/>
      <c r="BP100" s="139"/>
      <c r="BQ100" s="139"/>
      <c r="BR100" s="139"/>
      <c r="BS100" s="139"/>
      <c r="BT100" s="139"/>
      <c r="BU100" s="139"/>
      <c r="BV100" s="139"/>
      <c r="BW100" s="139"/>
      <c r="BX100" s="139"/>
      <c r="BY100" s="139"/>
      <c r="BZ100" s="139"/>
      <c r="CA100" s="139"/>
      <c r="CB100" s="139"/>
      <c r="CC100" s="139"/>
      <c r="CD100" s="139"/>
      <c r="CE100" s="139"/>
      <c r="CF100" s="139"/>
      <c r="CG100" s="139"/>
      <c r="CH100" s="139"/>
      <c r="CI100" s="139"/>
      <c r="CJ100" s="139"/>
      <c r="CK100" s="139"/>
      <c r="CL100" s="139"/>
      <c r="CM100" s="139"/>
      <c r="CN100" s="139"/>
      <c r="CO100" s="139"/>
      <c r="CP100" s="139"/>
      <c r="CQ100" s="139"/>
      <c r="CR100" s="139"/>
      <c r="CS100" s="139"/>
      <c r="CT100" s="139"/>
      <c r="CU100" s="139"/>
      <c r="CV100" s="139"/>
      <c r="CW100" s="139"/>
      <c r="CX100" s="139"/>
      <c r="CY100" s="139"/>
      <c r="CZ100" s="139"/>
      <c r="DA100" s="139"/>
      <c r="DB100" s="139"/>
      <c r="DC100" s="139"/>
      <c r="DD100" s="139"/>
      <c r="DE100" s="139"/>
      <c r="DF100" s="139"/>
      <c r="DG100" s="139"/>
      <c r="DH100" s="139"/>
      <c r="DI100" s="139"/>
      <c r="DJ100" s="139"/>
      <c r="DK100" s="139"/>
    </row>
    <row r="101" spans="1:115" x14ac:dyDescent="0.25">
      <c r="A101" s="139"/>
      <c r="B101" s="149"/>
      <c r="C101" s="149"/>
      <c r="D101" s="149"/>
      <c r="E101" s="149"/>
      <c r="F101" s="149"/>
      <c r="G101" s="149"/>
      <c r="H101" s="149"/>
      <c r="I101" s="149"/>
      <c r="J101" s="139"/>
      <c r="K101" s="139"/>
      <c r="L101" s="139"/>
      <c r="M101" s="139"/>
      <c r="N101" s="139"/>
      <c r="O101" s="149"/>
      <c r="P101" s="149"/>
      <c r="Q101" s="146"/>
      <c r="R101" s="146"/>
      <c r="S101" s="146"/>
      <c r="T101" s="150"/>
      <c r="U101" s="150"/>
      <c r="V101" s="149"/>
      <c r="W101" s="139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H101" s="139"/>
      <c r="AI101" s="139"/>
      <c r="AJ101" s="139"/>
      <c r="AK101" s="139"/>
      <c r="AL101" s="139"/>
      <c r="AM101" s="139"/>
      <c r="AN101" s="139"/>
      <c r="AO101" s="139"/>
      <c r="AP101" s="139"/>
      <c r="AQ101" s="139"/>
      <c r="AR101" s="139"/>
      <c r="AS101" s="139"/>
      <c r="AT101" s="139"/>
      <c r="AU101" s="139"/>
      <c r="AV101" s="139"/>
      <c r="AW101" s="139"/>
      <c r="AX101" s="139"/>
      <c r="AY101" s="139"/>
      <c r="AZ101" s="139"/>
      <c r="BA101" s="139"/>
      <c r="BB101" s="139"/>
      <c r="BC101" s="139"/>
      <c r="BD101" s="139"/>
      <c r="BE101" s="139"/>
      <c r="BF101" s="139"/>
      <c r="BG101" s="139"/>
      <c r="BH101" s="139"/>
      <c r="BI101" s="139"/>
      <c r="BJ101" s="139"/>
      <c r="BK101" s="139"/>
      <c r="BL101" s="139"/>
      <c r="BM101" s="139"/>
      <c r="BN101" s="139"/>
      <c r="BO101" s="139"/>
      <c r="BP101" s="139"/>
      <c r="BQ101" s="139"/>
      <c r="BR101" s="139"/>
      <c r="BS101" s="139"/>
      <c r="BT101" s="139"/>
      <c r="BU101" s="139"/>
      <c r="BV101" s="139"/>
      <c r="BW101" s="139"/>
      <c r="BX101" s="139"/>
      <c r="BY101" s="139"/>
      <c r="BZ101" s="139"/>
      <c r="CA101" s="139"/>
      <c r="CB101" s="139"/>
      <c r="CC101" s="139"/>
      <c r="CD101" s="139"/>
      <c r="CE101" s="139"/>
      <c r="CF101" s="139"/>
      <c r="CG101" s="139"/>
      <c r="CH101" s="139"/>
      <c r="CI101" s="139"/>
      <c r="CJ101" s="139"/>
      <c r="CK101" s="139"/>
      <c r="CL101" s="139"/>
      <c r="CM101" s="139"/>
      <c r="CN101" s="139"/>
      <c r="CO101" s="139"/>
      <c r="CP101" s="139"/>
      <c r="CQ101" s="139"/>
      <c r="CR101" s="139"/>
      <c r="CS101" s="139"/>
      <c r="CT101" s="139"/>
      <c r="CU101" s="139"/>
      <c r="CV101" s="139"/>
      <c r="CW101" s="139"/>
      <c r="CX101" s="139"/>
      <c r="CY101" s="139"/>
      <c r="CZ101" s="139"/>
      <c r="DA101" s="139"/>
      <c r="DB101" s="139"/>
      <c r="DC101" s="139"/>
      <c r="DD101" s="139"/>
      <c r="DE101" s="139"/>
      <c r="DF101" s="139"/>
      <c r="DG101" s="139"/>
      <c r="DH101" s="139"/>
      <c r="DI101" s="139"/>
      <c r="DJ101" s="139"/>
      <c r="DK101" s="139"/>
    </row>
    <row r="102" spans="1:115" x14ac:dyDescent="0.25">
      <c r="A102" s="139"/>
      <c r="B102" s="149"/>
      <c r="C102" s="149"/>
      <c r="D102" s="149"/>
      <c r="E102" s="149"/>
      <c r="F102" s="149"/>
      <c r="G102" s="149"/>
      <c r="H102" s="149"/>
      <c r="I102" s="149"/>
      <c r="J102" s="139"/>
      <c r="K102" s="139"/>
      <c r="L102" s="139"/>
      <c r="M102" s="139"/>
      <c r="N102" s="139"/>
      <c r="O102" s="149"/>
      <c r="P102" s="149"/>
      <c r="Q102" s="146"/>
      <c r="R102" s="146"/>
      <c r="S102" s="146"/>
      <c r="T102" s="150"/>
      <c r="U102" s="150"/>
      <c r="V102" s="149"/>
      <c r="W102" s="139"/>
      <c r="X102" s="139"/>
      <c r="Y102" s="139"/>
      <c r="Z102" s="139"/>
      <c r="AA102" s="139"/>
      <c r="AB102" s="139"/>
      <c r="AC102" s="139"/>
      <c r="AD102" s="139"/>
      <c r="AE102" s="139"/>
      <c r="AF102" s="139"/>
      <c r="AG102" s="139"/>
      <c r="AH102" s="139"/>
      <c r="AI102" s="139"/>
      <c r="AJ102" s="139"/>
      <c r="AK102" s="139"/>
      <c r="AL102" s="139"/>
      <c r="AM102" s="139"/>
      <c r="AN102" s="139"/>
      <c r="AO102" s="139"/>
      <c r="AP102" s="139"/>
      <c r="AQ102" s="139"/>
      <c r="AR102" s="139"/>
      <c r="AS102" s="139"/>
      <c r="AT102" s="139"/>
      <c r="AU102" s="139"/>
      <c r="AV102" s="139"/>
      <c r="AW102" s="139"/>
      <c r="AX102" s="139"/>
      <c r="AY102" s="139"/>
      <c r="AZ102" s="139"/>
      <c r="BA102" s="139"/>
      <c r="BB102" s="139"/>
      <c r="BC102" s="139"/>
      <c r="BD102" s="139"/>
      <c r="BE102" s="139"/>
      <c r="BF102" s="139"/>
      <c r="BG102" s="139"/>
      <c r="BH102" s="139"/>
      <c r="BI102" s="139"/>
      <c r="BJ102" s="139"/>
      <c r="BK102" s="139"/>
      <c r="BL102" s="139"/>
      <c r="BM102" s="139"/>
      <c r="BN102" s="139"/>
      <c r="BO102" s="139"/>
      <c r="BP102" s="139"/>
      <c r="BQ102" s="139"/>
      <c r="BR102" s="139"/>
      <c r="BS102" s="139"/>
      <c r="BT102" s="139"/>
      <c r="BU102" s="139"/>
      <c r="BV102" s="139"/>
      <c r="BW102" s="139"/>
      <c r="BX102" s="139"/>
      <c r="BY102" s="139"/>
      <c r="BZ102" s="139"/>
      <c r="CA102" s="139"/>
      <c r="CB102" s="139"/>
      <c r="CC102" s="139"/>
      <c r="CD102" s="139"/>
      <c r="CE102" s="139"/>
      <c r="CF102" s="139"/>
      <c r="CG102" s="139"/>
      <c r="CH102" s="139"/>
      <c r="CI102" s="139"/>
      <c r="CJ102" s="139"/>
      <c r="CK102" s="139"/>
      <c r="CL102" s="139"/>
      <c r="CM102" s="139"/>
      <c r="CN102" s="139"/>
      <c r="CO102" s="139"/>
      <c r="CP102" s="139"/>
      <c r="CQ102" s="139"/>
      <c r="CR102" s="139"/>
      <c r="CS102" s="139"/>
      <c r="CT102" s="139"/>
      <c r="CU102" s="139"/>
      <c r="CV102" s="139"/>
      <c r="CW102" s="139"/>
      <c r="CX102" s="139"/>
      <c r="CY102" s="139"/>
      <c r="CZ102" s="139"/>
      <c r="DA102" s="139"/>
      <c r="DB102" s="139"/>
      <c r="DC102" s="139"/>
      <c r="DD102" s="139"/>
      <c r="DE102" s="139"/>
      <c r="DF102" s="139"/>
      <c r="DG102" s="139"/>
      <c r="DH102" s="139"/>
      <c r="DI102" s="139"/>
      <c r="DJ102" s="139"/>
      <c r="DK102" s="139"/>
    </row>
    <row r="103" spans="1:115" x14ac:dyDescent="0.25">
      <c r="A103" s="151"/>
      <c r="B103" s="149"/>
      <c r="C103" s="149"/>
      <c r="D103" s="149"/>
      <c r="E103" s="139"/>
      <c r="F103" s="139"/>
      <c r="G103" s="139"/>
      <c r="H103" s="139"/>
      <c r="I103" s="139"/>
      <c r="J103" s="139"/>
      <c r="K103" s="139"/>
      <c r="L103" s="139"/>
      <c r="M103" s="139"/>
      <c r="N103" s="139"/>
      <c r="O103" s="149"/>
      <c r="P103" s="149"/>
      <c r="Q103" s="146"/>
      <c r="R103" s="146"/>
      <c r="S103" s="146"/>
      <c r="T103" s="150"/>
      <c r="U103" s="150"/>
      <c r="V103" s="149"/>
      <c r="W103" s="139"/>
      <c r="X103" s="139"/>
      <c r="Y103" s="139"/>
      <c r="Z103" s="139"/>
      <c r="AA103" s="139"/>
      <c r="AB103" s="139"/>
      <c r="AC103" s="139"/>
      <c r="AD103" s="139"/>
      <c r="AE103" s="139"/>
      <c r="AF103" s="139"/>
      <c r="AG103" s="139"/>
      <c r="AH103" s="139"/>
      <c r="AI103" s="139"/>
      <c r="AJ103" s="139"/>
      <c r="AK103" s="139"/>
      <c r="AL103" s="139"/>
      <c r="AM103" s="139"/>
      <c r="AN103" s="139"/>
      <c r="AO103" s="139"/>
      <c r="AP103" s="139"/>
      <c r="AQ103" s="139"/>
      <c r="AR103" s="139"/>
      <c r="AS103" s="139"/>
      <c r="AT103" s="139"/>
      <c r="AU103" s="139"/>
      <c r="AV103" s="139"/>
      <c r="AW103" s="139"/>
      <c r="AX103" s="139"/>
      <c r="AY103" s="139"/>
      <c r="AZ103" s="139"/>
      <c r="BA103" s="139"/>
      <c r="BB103" s="139"/>
      <c r="BC103" s="139"/>
      <c r="BD103" s="139"/>
      <c r="BE103" s="139"/>
      <c r="BF103" s="139"/>
      <c r="BG103" s="139"/>
      <c r="BH103" s="139"/>
      <c r="BI103" s="139"/>
      <c r="BJ103" s="139"/>
      <c r="BK103" s="139"/>
      <c r="BL103" s="139"/>
      <c r="BM103" s="139"/>
      <c r="BN103" s="139"/>
      <c r="BO103" s="139"/>
      <c r="BP103" s="139"/>
      <c r="BQ103" s="139"/>
      <c r="BR103" s="139"/>
      <c r="BS103" s="139"/>
      <c r="BT103" s="139"/>
      <c r="BU103" s="139"/>
      <c r="BV103" s="139"/>
      <c r="BW103" s="139"/>
      <c r="BX103" s="139"/>
      <c r="BY103" s="139"/>
      <c r="BZ103" s="139"/>
      <c r="CA103" s="139"/>
      <c r="CB103" s="139"/>
      <c r="CC103" s="139"/>
      <c r="CD103" s="139"/>
      <c r="CE103" s="139"/>
      <c r="CF103" s="139"/>
      <c r="CG103" s="139"/>
      <c r="CH103" s="139"/>
      <c r="CI103" s="139"/>
      <c r="CJ103" s="139"/>
      <c r="CK103" s="139"/>
      <c r="CL103" s="139"/>
      <c r="CM103" s="139"/>
      <c r="CN103" s="139"/>
      <c r="CO103" s="139"/>
      <c r="CP103" s="139"/>
      <c r="CQ103" s="139"/>
      <c r="CR103" s="139"/>
      <c r="CS103" s="139"/>
      <c r="CT103" s="139"/>
      <c r="CU103" s="139"/>
      <c r="CV103" s="139"/>
      <c r="CW103" s="139"/>
      <c r="CX103" s="139"/>
      <c r="CY103" s="139"/>
      <c r="CZ103" s="139"/>
      <c r="DA103" s="139"/>
      <c r="DB103" s="139"/>
      <c r="DC103" s="139"/>
      <c r="DD103" s="139"/>
      <c r="DE103" s="139"/>
      <c r="DF103" s="139"/>
      <c r="DG103" s="139"/>
      <c r="DH103" s="139"/>
      <c r="DI103" s="139"/>
      <c r="DJ103" s="139"/>
      <c r="DK103" s="139"/>
    </row>
    <row r="104" spans="1:115" x14ac:dyDescent="0.25">
      <c r="A104" s="139"/>
      <c r="B104" s="139"/>
      <c r="C104" s="139"/>
      <c r="D104" s="139"/>
      <c r="E104" s="139"/>
      <c r="F104" s="139"/>
      <c r="G104" s="139"/>
      <c r="H104" s="139"/>
      <c r="I104" s="139"/>
      <c r="J104" s="139"/>
      <c r="K104" s="139"/>
      <c r="L104" s="139"/>
      <c r="M104" s="139"/>
      <c r="N104" s="139"/>
      <c r="O104" s="149"/>
      <c r="P104" s="149"/>
      <c r="Q104" s="146"/>
      <c r="R104" s="146"/>
      <c r="S104" s="146"/>
      <c r="T104" s="150"/>
      <c r="U104" s="150"/>
      <c r="V104" s="149"/>
      <c r="W104" s="139"/>
      <c r="X104" s="139"/>
      <c r="Y104" s="139"/>
      <c r="Z104" s="139"/>
      <c r="AA104" s="139"/>
      <c r="AB104" s="139"/>
      <c r="AC104" s="139"/>
      <c r="AD104" s="139"/>
      <c r="AE104" s="139"/>
      <c r="AF104" s="139"/>
      <c r="AG104" s="139"/>
      <c r="AH104" s="139"/>
      <c r="AI104" s="139"/>
      <c r="AJ104" s="139"/>
      <c r="AK104" s="139"/>
      <c r="AL104" s="139"/>
      <c r="AM104" s="139"/>
      <c r="AN104" s="139"/>
      <c r="AO104" s="139"/>
      <c r="AP104" s="139"/>
      <c r="AQ104" s="139"/>
      <c r="AR104" s="139"/>
      <c r="AS104" s="139"/>
      <c r="AT104" s="139"/>
      <c r="AU104" s="139"/>
      <c r="AV104" s="139"/>
      <c r="AW104" s="139"/>
      <c r="AX104" s="139"/>
      <c r="AY104" s="139"/>
      <c r="AZ104" s="139"/>
      <c r="BA104" s="139"/>
      <c r="BB104" s="139"/>
      <c r="BC104" s="139"/>
      <c r="BD104" s="139"/>
      <c r="BE104" s="139"/>
      <c r="BF104" s="139"/>
      <c r="BG104" s="139"/>
      <c r="BH104" s="139"/>
      <c r="BI104" s="139"/>
      <c r="BJ104" s="139"/>
      <c r="BK104" s="139"/>
      <c r="BL104" s="139"/>
      <c r="BM104" s="139"/>
      <c r="BN104" s="139"/>
      <c r="BO104" s="139"/>
      <c r="BP104" s="139"/>
      <c r="BQ104" s="139"/>
      <c r="BR104" s="139"/>
      <c r="BS104" s="139"/>
      <c r="BT104" s="139"/>
      <c r="BU104" s="139"/>
      <c r="BV104" s="139"/>
      <c r="BW104" s="139"/>
      <c r="BX104" s="139"/>
      <c r="BY104" s="139"/>
      <c r="BZ104" s="139"/>
      <c r="CA104" s="139"/>
      <c r="CB104" s="139"/>
      <c r="CC104" s="139"/>
      <c r="CD104" s="139"/>
      <c r="CE104" s="139"/>
      <c r="CF104" s="139"/>
      <c r="CG104" s="139"/>
      <c r="CH104" s="139"/>
      <c r="CI104" s="139"/>
      <c r="CJ104" s="139"/>
      <c r="CK104" s="139"/>
      <c r="CL104" s="139"/>
      <c r="CM104" s="139"/>
      <c r="CN104" s="139"/>
      <c r="CO104" s="139"/>
      <c r="CP104" s="139"/>
      <c r="CQ104" s="139"/>
      <c r="CR104" s="139"/>
      <c r="CS104" s="139"/>
      <c r="CT104" s="139"/>
      <c r="CU104" s="139"/>
      <c r="CV104" s="139"/>
      <c r="CW104" s="139"/>
      <c r="CX104" s="139"/>
      <c r="CY104" s="139"/>
      <c r="CZ104" s="139"/>
      <c r="DA104" s="139"/>
      <c r="DB104" s="139"/>
      <c r="DC104" s="139"/>
      <c r="DD104" s="139"/>
      <c r="DE104" s="139"/>
      <c r="DF104" s="139"/>
      <c r="DG104" s="139"/>
      <c r="DH104" s="139"/>
      <c r="DI104" s="139"/>
      <c r="DJ104" s="139"/>
      <c r="DK104" s="139"/>
    </row>
    <row r="105" spans="1:115" x14ac:dyDescent="0.25">
      <c r="A105" s="139"/>
      <c r="B105" s="139"/>
      <c r="C105" s="149"/>
      <c r="D105" s="149"/>
      <c r="E105" s="149"/>
      <c r="F105" s="149"/>
      <c r="G105" s="149"/>
      <c r="H105" s="149"/>
      <c r="I105" s="149"/>
      <c r="J105" s="139"/>
      <c r="K105" s="139"/>
      <c r="L105" s="139"/>
      <c r="M105" s="139"/>
      <c r="N105" s="139"/>
      <c r="O105" s="149"/>
      <c r="P105" s="149"/>
      <c r="Q105" s="146"/>
      <c r="R105" s="146"/>
      <c r="S105" s="146"/>
      <c r="T105" s="150"/>
      <c r="U105" s="150"/>
      <c r="V105" s="149"/>
      <c r="W105" s="139"/>
      <c r="X105" s="139"/>
      <c r="Y105" s="139"/>
      <c r="Z105" s="139"/>
      <c r="AA105" s="139"/>
      <c r="AB105" s="139"/>
      <c r="AC105" s="139"/>
      <c r="AD105" s="139"/>
      <c r="AE105" s="139"/>
      <c r="AF105" s="139"/>
      <c r="AG105" s="139"/>
      <c r="AH105" s="139"/>
      <c r="AI105" s="139"/>
      <c r="AJ105" s="139"/>
      <c r="AK105" s="139"/>
      <c r="AL105" s="139"/>
      <c r="AM105" s="139"/>
      <c r="AN105" s="139"/>
      <c r="AO105" s="139"/>
      <c r="AP105" s="139"/>
      <c r="AQ105" s="139"/>
      <c r="AR105" s="139"/>
      <c r="AS105" s="139"/>
      <c r="AT105" s="139"/>
      <c r="AU105" s="139"/>
      <c r="AV105" s="139"/>
      <c r="AW105" s="139"/>
      <c r="AX105" s="139"/>
      <c r="AY105" s="139"/>
      <c r="AZ105" s="139"/>
      <c r="BA105" s="139"/>
      <c r="BB105" s="139"/>
      <c r="BC105" s="139"/>
      <c r="BD105" s="139"/>
      <c r="BE105" s="139"/>
      <c r="BF105" s="139"/>
      <c r="BG105" s="139"/>
      <c r="BH105" s="139"/>
      <c r="BI105" s="139"/>
      <c r="BJ105" s="139"/>
      <c r="BK105" s="139"/>
      <c r="BL105" s="139"/>
      <c r="BM105" s="139"/>
      <c r="BN105" s="139"/>
      <c r="BO105" s="139"/>
      <c r="BP105" s="139"/>
      <c r="BQ105" s="139"/>
      <c r="BR105" s="139"/>
      <c r="BS105" s="139"/>
      <c r="BT105" s="139"/>
      <c r="BU105" s="139"/>
      <c r="BV105" s="139"/>
      <c r="BW105" s="139"/>
      <c r="BX105" s="139"/>
      <c r="BY105" s="139"/>
      <c r="BZ105" s="139"/>
      <c r="CA105" s="139"/>
      <c r="CB105" s="139"/>
      <c r="CC105" s="139"/>
      <c r="CD105" s="139"/>
      <c r="CE105" s="139"/>
      <c r="CF105" s="139"/>
      <c r="CG105" s="139"/>
      <c r="CH105" s="139"/>
      <c r="CI105" s="139"/>
      <c r="CJ105" s="139"/>
      <c r="CK105" s="139"/>
      <c r="CL105" s="139"/>
      <c r="CM105" s="139"/>
      <c r="CN105" s="139"/>
      <c r="CO105" s="139"/>
      <c r="CP105" s="139"/>
      <c r="CQ105" s="139"/>
      <c r="CR105" s="139"/>
      <c r="CS105" s="139"/>
      <c r="CT105" s="139"/>
      <c r="CU105" s="139"/>
      <c r="CV105" s="139"/>
      <c r="CW105" s="139"/>
      <c r="CX105" s="139"/>
      <c r="CY105" s="139"/>
      <c r="CZ105" s="139"/>
      <c r="DA105" s="139"/>
      <c r="DB105" s="139"/>
      <c r="DC105" s="139"/>
      <c r="DD105" s="139"/>
      <c r="DE105" s="139"/>
      <c r="DF105" s="139"/>
      <c r="DG105" s="139"/>
      <c r="DH105" s="139"/>
      <c r="DI105" s="139"/>
      <c r="DJ105" s="139"/>
      <c r="DK105" s="139"/>
    </row>
    <row r="106" spans="1:115" x14ac:dyDescent="0.25">
      <c r="A106" s="139"/>
      <c r="B106" s="136"/>
      <c r="C106" s="149"/>
      <c r="D106" s="149"/>
      <c r="E106" s="136"/>
      <c r="F106" s="152"/>
      <c r="G106" s="149"/>
      <c r="H106" s="149"/>
      <c r="I106" s="149"/>
      <c r="J106" s="139"/>
      <c r="K106" s="139"/>
      <c r="L106" s="139"/>
      <c r="M106" s="139"/>
      <c r="N106" s="139"/>
      <c r="O106" s="149"/>
      <c r="P106" s="149"/>
      <c r="Q106" s="146"/>
      <c r="R106" s="146"/>
      <c r="S106" s="146"/>
      <c r="T106" s="150"/>
      <c r="U106" s="150"/>
      <c r="V106" s="149"/>
      <c r="W106" s="139"/>
      <c r="X106" s="139"/>
      <c r="Y106" s="139"/>
      <c r="Z106" s="139"/>
      <c r="AA106" s="139"/>
      <c r="AB106" s="139"/>
      <c r="AC106" s="139"/>
      <c r="AD106" s="139"/>
      <c r="AE106" s="139"/>
      <c r="AF106" s="139"/>
      <c r="AG106" s="139"/>
      <c r="AH106" s="139"/>
      <c r="AI106" s="139"/>
      <c r="AJ106" s="139"/>
      <c r="AK106" s="139"/>
      <c r="AL106" s="139"/>
      <c r="AM106" s="139"/>
      <c r="AN106" s="139"/>
      <c r="AO106" s="139"/>
      <c r="AP106" s="139"/>
      <c r="AQ106" s="139"/>
      <c r="AR106" s="139"/>
      <c r="AS106" s="139"/>
      <c r="AT106" s="139"/>
      <c r="AU106" s="139"/>
      <c r="AV106" s="139"/>
      <c r="AW106" s="139"/>
      <c r="AX106" s="139"/>
      <c r="AY106" s="139"/>
      <c r="AZ106" s="139"/>
      <c r="BA106" s="139"/>
      <c r="BB106" s="139"/>
      <c r="BC106" s="139"/>
      <c r="BD106" s="139"/>
      <c r="BE106" s="139"/>
      <c r="BF106" s="139"/>
      <c r="BG106" s="139"/>
      <c r="BH106" s="139"/>
      <c r="BI106" s="139"/>
      <c r="BJ106" s="139"/>
      <c r="BK106" s="139"/>
      <c r="BL106" s="139"/>
      <c r="BM106" s="139"/>
      <c r="BN106" s="139"/>
      <c r="BO106" s="139"/>
      <c r="BP106" s="139"/>
      <c r="BQ106" s="139"/>
      <c r="BR106" s="139"/>
      <c r="BS106" s="139"/>
      <c r="BT106" s="139"/>
      <c r="BU106" s="139"/>
      <c r="BV106" s="139"/>
      <c r="BW106" s="139"/>
      <c r="BX106" s="139"/>
      <c r="BY106" s="139"/>
      <c r="BZ106" s="139"/>
      <c r="CA106" s="139"/>
      <c r="CB106" s="139"/>
      <c r="CC106" s="139"/>
      <c r="CD106" s="139"/>
      <c r="CE106" s="139"/>
      <c r="CF106" s="139"/>
      <c r="CG106" s="139"/>
      <c r="CH106" s="139"/>
      <c r="CI106" s="139"/>
      <c r="CJ106" s="139"/>
      <c r="CK106" s="139"/>
      <c r="CL106" s="139"/>
      <c r="CM106" s="139"/>
      <c r="CN106" s="139"/>
      <c r="CO106" s="139"/>
      <c r="CP106" s="139"/>
      <c r="CQ106" s="139"/>
      <c r="CR106" s="139"/>
      <c r="CS106" s="139"/>
      <c r="CT106" s="139"/>
      <c r="CU106" s="139"/>
      <c r="CV106" s="139"/>
      <c r="CW106" s="139"/>
      <c r="CX106" s="139"/>
      <c r="CY106" s="139"/>
      <c r="CZ106" s="139"/>
      <c r="DA106" s="139"/>
      <c r="DB106" s="139"/>
      <c r="DC106" s="139"/>
      <c r="DD106" s="139"/>
      <c r="DE106" s="139"/>
      <c r="DF106" s="139"/>
      <c r="DG106" s="139"/>
      <c r="DH106" s="139"/>
      <c r="DI106" s="139"/>
      <c r="DJ106" s="139"/>
      <c r="DK106" s="139"/>
    </row>
    <row r="107" spans="1:115" x14ac:dyDescent="0.25">
      <c r="A107" s="139"/>
      <c r="B107" s="149"/>
      <c r="C107" s="149"/>
      <c r="D107" s="149"/>
      <c r="E107" s="149"/>
      <c r="F107" s="149"/>
      <c r="G107" s="149"/>
      <c r="H107" s="149"/>
      <c r="I107" s="149"/>
      <c r="J107" s="139"/>
      <c r="K107" s="139"/>
      <c r="L107" s="139"/>
      <c r="M107" s="139"/>
      <c r="N107" s="139"/>
      <c r="O107" s="149"/>
      <c r="P107" s="149"/>
      <c r="Q107" s="146"/>
      <c r="R107" s="146"/>
      <c r="S107" s="146"/>
      <c r="T107" s="150"/>
      <c r="U107" s="150"/>
      <c r="V107" s="149"/>
      <c r="W107" s="139"/>
      <c r="X107" s="139"/>
      <c r="Y107" s="139"/>
      <c r="Z107" s="139"/>
      <c r="AA107" s="139"/>
      <c r="AB107" s="139"/>
      <c r="AC107" s="139"/>
      <c r="AD107" s="139"/>
      <c r="AE107" s="139"/>
      <c r="AF107" s="139"/>
      <c r="AG107" s="139"/>
      <c r="AH107" s="139"/>
      <c r="AI107" s="139"/>
      <c r="AJ107" s="139"/>
      <c r="AK107" s="139"/>
      <c r="AL107" s="139"/>
      <c r="AM107" s="139"/>
      <c r="AN107" s="139"/>
      <c r="AO107" s="139"/>
      <c r="AP107" s="139"/>
      <c r="AQ107" s="139"/>
      <c r="AR107" s="139"/>
      <c r="AS107" s="139"/>
      <c r="AT107" s="139"/>
      <c r="AU107" s="139"/>
      <c r="AV107" s="139"/>
      <c r="AW107" s="139"/>
      <c r="AX107" s="139"/>
      <c r="AY107" s="139"/>
      <c r="AZ107" s="139"/>
      <c r="BA107" s="139"/>
      <c r="BB107" s="139"/>
      <c r="BC107" s="139"/>
      <c r="BD107" s="139"/>
      <c r="BE107" s="139"/>
      <c r="BF107" s="139"/>
      <c r="BG107" s="139"/>
      <c r="BH107" s="139"/>
      <c r="BI107" s="139"/>
      <c r="BJ107" s="139"/>
      <c r="BK107" s="139"/>
      <c r="BL107" s="139"/>
      <c r="BM107" s="139"/>
      <c r="BN107" s="139"/>
      <c r="BO107" s="139"/>
      <c r="BP107" s="139"/>
      <c r="BQ107" s="139"/>
      <c r="BR107" s="139"/>
      <c r="BS107" s="139"/>
      <c r="BT107" s="139"/>
      <c r="BU107" s="139"/>
      <c r="BV107" s="139"/>
      <c r="BW107" s="139"/>
      <c r="BX107" s="139"/>
      <c r="BY107" s="139"/>
      <c r="BZ107" s="139"/>
      <c r="CA107" s="139"/>
      <c r="CB107" s="139"/>
      <c r="CC107" s="139"/>
      <c r="CD107" s="139"/>
      <c r="CE107" s="139"/>
      <c r="CF107" s="139"/>
      <c r="CG107" s="139"/>
      <c r="CH107" s="139"/>
      <c r="CI107" s="139"/>
      <c r="CJ107" s="139"/>
      <c r="CK107" s="139"/>
      <c r="CL107" s="139"/>
      <c r="CM107" s="139"/>
      <c r="CN107" s="139"/>
      <c r="CO107" s="139"/>
      <c r="CP107" s="139"/>
      <c r="CQ107" s="139"/>
      <c r="CR107" s="139"/>
      <c r="CS107" s="139"/>
      <c r="CT107" s="139"/>
      <c r="CU107" s="139"/>
      <c r="CV107" s="139"/>
      <c r="CW107" s="139"/>
      <c r="CX107" s="139"/>
      <c r="CY107" s="139"/>
      <c r="CZ107" s="139"/>
      <c r="DA107" s="139"/>
      <c r="DB107" s="139"/>
      <c r="DC107" s="139"/>
      <c r="DD107" s="139"/>
      <c r="DE107" s="139"/>
      <c r="DF107" s="139"/>
      <c r="DG107" s="139"/>
      <c r="DH107" s="139"/>
      <c r="DI107" s="139"/>
      <c r="DJ107" s="139"/>
      <c r="DK107" s="139"/>
    </row>
    <row r="108" spans="1:115" x14ac:dyDescent="0.25">
      <c r="A108" s="139"/>
      <c r="B108" s="136"/>
      <c r="C108" s="149"/>
      <c r="D108" s="149"/>
      <c r="E108" s="149"/>
      <c r="F108" s="149"/>
      <c r="G108" s="149"/>
      <c r="H108" s="149"/>
      <c r="I108" s="149"/>
      <c r="J108" s="139"/>
      <c r="K108" s="139"/>
      <c r="L108" s="139"/>
      <c r="M108" s="139"/>
      <c r="N108" s="139"/>
      <c r="O108" s="149"/>
      <c r="P108" s="149"/>
      <c r="Q108" s="146"/>
      <c r="R108" s="146"/>
      <c r="S108" s="146"/>
      <c r="T108" s="150"/>
      <c r="U108" s="150"/>
      <c r="V108" s="149"/>
      <c r="W108" s="139"/>
      <c r="X108" s="139"/>
      <c r="Y108" s="139"/>
      <c r="Z108" s="139"/>
      <c r="AA108" s="139"/>
      <c r="AB108" s="139"/>
      <c r="AC108" s="139"/>
      <c r="AD108" s="139"/>
      <c r="AE108" s="139"/>
      <c r="AF108" s="139"/>
      <c r="AG108" s="139"/>
      <c r="AH108" s="139"/>
      <c r="AI108" s="139"/>
      <c r="AJ108" s="139"/>
      <c r="AK108" s="139"/>
      <c r="AL108" s="139"/>
      <c r="AM108" s="139"/>
      <c r="AN108" s="139"/>
      <c r="AO108" s="139"/>
      <c r="AP108" s="139"/>
      <c r="AQ108" s="139"/>
      <c r="AR108" s="139"/>
      <c r="AS108" s="139"/>
      <c r="AT108" s="139"/>
      <c r="AU108" s="139"/>
      <c r="AV108" s="139"/>
      <c r="AW108" s="139"/>
      <c r="AX108" s="139"/>
      <c r="AY108" s="139"/>
      <c r="AZ108" s="139"/>
      <c r="BA108" s="139"/>
      <c r="BB108" s="139"/>
      <c r="BC108" s="139"/>
      <c r="BD108" s="139"/>
      <c r="BE108" s="139"/>
      <c r="BF108" s="139"/>
      <c r="BG108" s="139"/>
      <c r="BH108" s="139"/>
      <c r="BI108" s="139"/>
      <c r="BJ108" s="139"/>
      <c r="BK108" s="139"/>
      <c r="BL108" s="139"/>
      <c r="BM108" s="139"/>
      <c r="BN108" s="139"/>
      <c r="BO108" s="139"/>
      <c r="BP108" s="139"/>
      <c r="BQ108" s="139"/>
      <c r="BR108" s="139"/>
      <c r="BS108" s="139"/>
      <c r="BT108" s="139"/>
      <c r="BU108" s="139"/>
      <c r="BV108" s="139"/>
      <c r="BW108" s="139"/>
      <c r="BX108" s="139"/>
      <c r="BY108" s="139"/>
      <c r="BZ108" s="139"/>
      <c r="CA108" s="139"/>
      <c r="CB108" s="139"/>
      <c r="CC108" s="139"/>
      <c r="CD108" s="139"/>
      <c r="CE108" s="139"/>
      <c r="CF108" s="139"/>
      <c r="CG108" s="139"/>
      <c r="CH108" s="139"/>
      <c r="CI108" s="139"/>
      <c r="CJ108" s="139"/>
      <c r="CK108" s="139"/>
      <c r="CL108" s="139"/>
      <c r="CM108" s="139"/>
      <c r="CN108" s="139"/>
      <c r="CO108" s="139"/>
      <c r="CP108" s="139"/>
      <c r="CQ108" s="139"/>
      <c r="CR108" s="139"/>
      <c r="CS108" s="139"/>
      <c r="CT108" s="139"/>
      <c r="CU108" s="139"/>
      <c r="CV108" s="139"/>
      <c r="CW108" s="139"/>
      <c r="CX108" s="139"/>
      <c r="CY108" s="139"/>
      <c r="CZ108" s="139"/>
      <c r="DA108" s="139"/>
      <c r="DB108" s="139"/>
      <c r="DC108" s="139"/>
      <c r="DD108" s="139"/>
      <c r="DE108" s="139"/>
      <c r="DF108" s="139"/>
      <c r="DG108" s="139"/>
      <c r="DH108" s="139"/>
      <c r="DI108" s="139"/>
      <c r="DJ108" s="139"/>
      <c r="DK108" s="139"/>
    </row>
    <row r="109" spans="1:115" x14ac:dyDescent="0.25">
      <c r="A109" s="139"/>
      <c r="B109" s="153"/>
      <c r="C109" s="149"/>
      <c r="D109" s="149"/>
      <c r="E109" s="149"/>
      <c r="F109" s="149"/>
      <c r="G109" s="149"/>
      <c r="H109" s="149"/>
      <c r="I109" s="149"/>
      <c r="J109" s="139"/>
      <c r="K109" s="139"/>
      <c r="L109" s="139"/>
      <c r="M109" s="139"/>
      <c r="N109" s="139"/>
      <c r="O109" s="149"/>
      <c r="P109" s="149"/>
      <c r="Q109" s="146"/>
      <c r="R109" s="146"/>
      <c r="S109" s="146"/>
      <c r="T109" s="150"/>
      <c r="U109" s="150"/>
      <c r="V109" s="149"/>
      <c r="W109" s="139"/>
      <c r="X109" s="139"/>
      <c r="Y109" s="139"/>
      <c r="Z109" s="139"/>
      <c r="AA109" s="139"/>
      <c r="AB109" s="139"/>
      <c r="AC109" s="139"/>
      <c r="AD109" s="139"/>
      <c r="AE109" s="139"/>
      <c r="AF109" s="139"/>
      <c r="AG109" s="139"/>
      <c r="AH109" s="139"/>
      <c r="AI109" s="139"/>
      <c r="AJ109" s="139"/>
      <c r="AK109" s="139"/>
      <c r="AL109" s="139"/>
      <c r="AM109" s="139"/>
      <c r="AN109" s="139"/>
      <c r="AO109" s="139"/>
      <c r="AP109" s="139"/>
      <c r="AQ109" s="139"/>
      <c r="AR109" s="139"/>
      <c r="AS109" s="139"/>
      <c r="AT109" s="139"/>
      <c r="AU109" s="139"/>
      <c r="AV109" s="139"/>
      <c r="AW109" s="139"/>
      <c r="AX109" s="139"/>
      <c r="AY109" s="139"/>
      <c r="AZ109" s="139"/>
      <c r="BA109" s="139"/>
      <c r="BB109" s="139"/>
      <c r="BC109" s="139"/>
      <c r="BD109" s="139"/>
      <c r="BE109" s="139"/>
      <c r="BF109" s="139"/>
      <c r="BG109" s="139"/>
      <c r="BH109" s="139"/>
      <c r="BI109" s="139"/>
      <c r="BJ109" s="139"/>
      <c r="BK109" s="139"/>
      <c r="BL109" s="139"/>
      <c r="BM109" s="139"/>
      <c r="BN109" s="139"/>
      <c r="BO109" s="139"/>
      <c r="BP109" s="139"/>
      <c r="BQ109" s="139"/>
      <c r="BR109" s="139"/>
      <c r="BS109" s="139"/>
      <c r="BT109" s="139"/>
      <c r="BU109" s="139"/>
      <c r="BV109" s="139"/>
      <c r="BW109" s="139"/>
      <c r="BX109" s="139"/>
      <c r="BY109" s="139"/>
      <c r="BZ109" s="139"/>
      <c r="CA109" s="139"/>
      <c r="CB109" s="139"/>
      <c r="CC109" s="139"/>
      <c r="CD109" s="139"/>
      <c r="CE109" s="139"/>
      <c r="CF109" s="139"/>
      <c r="CG109" s="139"/>
      <c r="CH109" s="139"/>
      <c r="CI109" s="139"/>
      <c r="CJ109" s="139"/>
      <c r="CK109" s="139"/>
      <c r="CL109" s="139"/>
      <c r="CM109" s="139"/>
      <c r="CN109" s="139"/>
      <c r="CO109" s="139"/>
      <c r="CP109" s="139"/>
      <c r="CQ109" s="139"/>
      <c r="CR109" s="139"/>
      <c r="CS109" s="139"/>
      <c r="CT109" s="139"/>
      <c r="CU109" s="139"/>
      <c r="CV109" s="139"/>
      <c r="CW109" s="139"/>
      <c r="CX109" s="139"/>
      <c r="CY109" s="139"/>
      <c r="CZ109" s="139"/>
      <c r="DA109" s="139"/>
      <c r="DB109" s="139"/>
      <c r="DC109" s="139"/>
      <c r="DD109" s="139"/>
      <c r="DE109" s="139"/>
      <c r="DF109" s="139"/>
      <c r="DG109" s="139"/>
      <c r="DH109" s="139"/>
      <c r="DI109" s="139"/>
      <c r="DJ109" s="139"/>
      <c r="DK109" s="139"/>
    </row>
    <row r="110" spans="1:115" x14ac:dyDescent="0.25">
      <c r="A110" s="139"/>
      <c r="B110" s="149"/>
      <c r="C110" s="149"/>
      <c r="D110" s="149"/>
      <c r="E110" s="149"/>
      <c r="F110" s="149"/>
      <c r="G110" s="149"/>
      <c r="H110" s="149"/>
      <c r="I110" s="149"/>
      <c r="J110" s="139"/>
      <c r="K110" s="139"/>
      <c r="L110" s="139"/>
      <c r="M110" s="139"/>
      <c r="N110" s="139"/>
      <c r="O110" s="149"/>
      <c r="P110" s="149"/>
      <c r="Q110" s="146"/>
      <c r="R110" s="146"/>
      <c r="S110" s="146"/>
      <c r="T110" s="150"/>
      <c r="U110" s="150"/>
      <c r="V110" s="149"/>
      <c r="W110" s="139"/>
      <c r="X110" s="139"/>
      <c r="Y110" s="139"/>
      <c r="Z110" s="139"/>
      <c r="AA110" s="139"/>
      <c r="AB110" s="139"/>
      <c r="AC110" s="139"/>
      <c r="AD110" s="139"/>
      <c r="AE110" s="139"/>
      <c r="AF110" s="139"/>
      <c r="AG110" s="139"/>
      <c r="AH110" s="139"/>
      <c r="AI110" s="139"/>
      <c r="AJ110" s="139"/>
      <c r="AK110" s="139"/>
      <c r="AL110" s="139"/>
      <c r="AM110" s="139"/>
      <c r="AN110" s="139"/>
      <c r="AO110" s="139"/>
      <c r="AP110" s="139"/>
      <c r="AQ110" s="139"/>
      <c r="AR110" s="139"/>
      <c r="AS110" s="139"/>
      <c r="AT110" s="139"/>
      <c r="AU110" s="139"/>
      <c r="AV110" s="139"/>
      <c r="AW110" s="139"/>
      <c r="AX110" s="139"/>
      <c r="AY110" s="139"/>
      <c r="AZ110" s="139"/>
      <c r="BA110" s="139"/>
      <c r="BB110" s="139"/>
      <c r="BC110" s="139"/>
      <c r="BD110" s="139"/>
      <c r="BE110" s="139"/>
      <c r="BF110" s="139"/>
      <c r="BG110" s="139"/>
      <c r="BH110" s="139"/>
      <c r="BI110" s="139"/>
      <c r="BJ110" s="139"/>
      <c r="BK110" s="139"/>
      <c r="BL110" s="139"/>
      <c r="BM110" s="139"/>
      <c r="BN110" s="139"/>
      <c r="BO110" s="139"/>
      <c r="BP110" s="139"/>
      <c r="BQ110" s="139"/>
      <c r="BR110" s="139"/>
      <c r="BS110" s="139"/>
      <c r="BT110" s="139"/>
      <c r="BU110" s="139"/>
      <c r="BV110" s="139"/>
      <c r="BW110" s="139"/>
      <c r="BX110" s="139"/>
      <c r="BY110" s="139"/>
      <c r="BZ110" s="139"/>
      <c r="CA110" s="139"/>
      <c r="CB110" s="139"/>
      <c r="CC110" s="139"/>
      <c r="CD110" s="139"/>
      <c r="CE110" s="139"/>
      <c r="CF110" s="139"/>
      <c r="CG110" s="139"/>
      <c r="CH110" s="139"/>
      <c r="CI110" s="139"/>
      <c r="CJ110" s="139"/>
      <c r="CK110" s="139"/>
      <c r="CL110" s="139"/>
      <c r="CM110" s="139"/>
      <c r="CN110" s="139"/>
      <c r="CO110" s="139"/>
      <c r="CP110" s="139"/>
      <c r="CQ110" s="139"/>
      <c r="CR110" s="139"/>
      <c r="CS110" s="139"/>
      <c r="CT110" s="139"/>
      <c r="CU110" s="139"/>
      <c r="CV110" s="139"/>
      <c r="CW110" s="139"/>
      <c r="CX110" s="139"/>
      <c r="CY110" s="139"/>
      <c r="CZ110" s="139"/>
      <c r="DA110" s="139"/>
      <c r="DB110" s="139"/>
      <c r="DC110" s="139"/>
      <c r="DD110" s="139"/>
      <c r="DE110" s="139"/>
      <c r="DF110" s="139"/>
      <c r="DG110" s="139"/>
      <c r="DH110" s="139"/>
      <c r="DI110" s="139"/>
      <c r="DJ110" s="139"/>
      <c r="DK110" s="139"/>
    </row>
    <row r="111" spans="1:115" x14ac:dyDescent="0.25">
      <c r="A111" s="139"/>
      <c r="B111" s="146"/>
      <c r="C111" s="146"/>
      <c r="D111" s="146"/>
      <c r="E111" s="146"/>
      <c r="F111" s="146"/>
      <c r="G111" s="146"/>
      <c r="H111" s="146"/>
      <c r="I111" s="149"/>
      <c r="J111" s="139"/>
      <c r="K111" s="139"/>
      <c r="L111" s="139"/>
      <c r="M111" s="139"/>
      <c r="N111" s="139"/>
      <c r="O111" s="149"/>
      <c r="P111" s="149"/>
      <c r="Q111" s="146"/>
      <c r="R111" s="146"/>
      <c r="S111" s="146"/>
      <c r="T111" s="150"/>
      <c r="U111" s="150"/>
      <c r="V111" s="149"/>
      <c r="W111" s="139"/>
      <c r="X111" s="139"/>
      <c r="Y111" s="139"/>
      <c r="Z111" s="139"/>
      <c r="AA111" s="139"/>
      <c r="AB111" s="139"/>
      <c r="AC111" s="139"/>
      <c r="AD111" s="139"/>
      <c r="AE111" s="139"/>
      <c r="AF111" s="139"/>
      <c r="AG111" s="139"/>
      <c r="AH111" s="139"/>
      <c r="AI111" s="139"/>
      <c r="AJ111" s="139"/>
      <c r="AK111" s="139"/>
      <c r="AL111" s="139"/>
      <c r="AM111" s="139"/>
      <c r="AN111" s="139"/>
      <c r="AO111" s="139"/>
      <c r="AP111" s="139"/>
      <c r="AQ111" s="139"/>
      <c r="AR111" s="139"/>
      <c r="AS111" s="139"/>
      <c r="AT111" s="139"/>
      <c r="AU111" s="139"/>
      <c r="AV111" s="139"/>
      <c r="AW111" s="139"/>
      <c r="AX111" s="139"/>
      <c r="AY111" s="139"/>
      <c r="AZ111" s="139"/>
      <c r="BA111" s="139"/>
      <c r="BB111" s="139"/>
      <c r="BC111" s="139"/>
      <c r="BD111" s="139"/>
      <c r="BE111" s="139"/>
      <c r="BF111" s="139"/>
      <c r="BG111" s="139"/>
      <c r="BH111" s="139"/>
      <c r="BI111" s="139"/>
      <c r="BJ111" s="139"/>
      <c r="BK111" s="139"/>
      <c r="BL111" s="139"/>
      <c r="BM111" s="139"/>
      <c r="BN111" s="139"/>
      <c r="BO111" s="139"/>
      <c r="BP111" s="139"/>
      <c r="BQ111" s="139"/>
      <c r="BR111" s="139"/>
      <c r="BS111" s="139"/>
      <c r="BT111" s="139"/>
      <c r="BU111" s="139"/>
      <c r="BV111" s="139"/>
      <c r="BW111" s="139"/>
      <c r="BX111" s="139"/>
      <c r="BY111" s="139"/>
      <c r="BZ111" s="139"/>
      <c r="CA111" s="139"/>
      <c r="CB111" s="139"/>
      <c r="CC111" s="139"/>
      <c r="CD111" s="139"/>
      <c r="CE111" s="139"/>
      <c r="CF111" s="139"/>
      <c r="CG111" s="139"/>
      <c r="CH111" s="139"/>
      <c r="CI111" s="139"/>
      <c r="CJ111" s="139"/>
      <c r="CK111" s="139"/>
      <c r="CL111" s="139"/>
      <c r="CM111" s="139"/>
      <c r="CN111" s="139"/>
      <c r="CO111" s="139"/>
      <c r="CP111" s="139"/>
      <c r="CQ111" s="139"/>
      <c r="CR111" s="139"/>
      <c r="CS111" s="139"/>
      <c r="CT111" s="139"/>
      <c r="CU111" s="139"/>
      <c r="CV111" s="139"/>
      <c r="CW111" s="139"/>
      <c r="CX111" s="139"/>
      <c r="CY111" s="139"/>
      <c r="CZ111" s="139"/>
      <c r="DA111" s="139"/>
      <c r="DB111" s="139"/>
      <c r="DC111" s="139"/>
      <c r="DD111" s="139"/>
      <c r="DE111" s="139"/>
      <c r="DF111" s="139"/>
      <c r="DG111" s="139"/>
      <c r="DH111" s="139"/>
      <c r="DI111" s="139"/>
      <c r="DJ111" s="139"/>
      <c r="DK111" s="139"/>
    </row>
    <row r="112" spans="1:115" x14ac:dyDescent="0.25">
      <c r="A112" s="139"/>
      <c r="B112" s="149"/>
      <c r="C112" s="137"/>
      <c r="D112" s="137"/>
      <c r="E112" s="137"/>
      <c r="F112" s="137"/>
      <c r="G112" s="137"/>
      <c r="H112" s="137"/>
      <c r="I112" s="136"/>
      <c r="J112" s="139"/>
      <c r="K112" s="139"/>
      <c r="L112" s="139"/>
      <c r="M112" s="139"/>
      <c r="N112" s="139"/>
      <c r="O112" s="139"/>
      <c r="P112" s="149"/>
      <c r="Q112" s="146"/>
      <c r="R112" s="146"/>
      <c r="S112" s="146"/>
      <c r="T112" s="150"/>
      <c r="U112" s="150"/>
      <c r="V112" s="149"/>
      <c r="W112" s="139"/>
      <c r="X112" s="139"/>
      <c r="Y112" s="139"/>
      <c r="Z112" s="139"/>
      <c r="AA112" s="139"/>
      <c r="AB112" s="139"/>
      <c r="AC112" s="139"/>
      <c r="AD112" s="139"/>
      <c r="AE112" s="139"/>
      <c r="AF112" s="139"/>
      <c r="AG112" s="139"/>
      <c r="AH112" s="139"/>
      <c r="AI112" s="139"/>
      <c r="AJ112" s="139"/>
      <c r="AK112" s="139"/>
      <c r="AL112" s="139"/>
      <c r="AM112" s="139"/>
      <c r="AN112" s="139"/>
      <c r="AO112" s="139"/>
      <c r="AP112" s="139"/>
      <c r="AQ112" s="139"/>
      <c r="AR112" s="139"/>
      <c r="AS112" s="139"/>
      <c r="AT112" s="139"/>
      <c r="AU112" s="139"/>
      <c r="AV112" s="139"/>
      <c r="AW112" s="139"/>
      <c r="AX112" s="139"/>
      <c r="AY112" s="139"/>
      <c r="AZ112" s="139"/>
      <c r="BA112" s="139"/>
      <c r="BB112" s="139"/>
      <c r="BC112" s="139"/>
      <c r="BD112" s="139"/>
      <c r="BE112" s="139"/>
      <c r="BF112" s="139"/>
      <c r="BG112" s="139"/>
      <c r="BH112" s="139"/>
      <c r="BI112" s="139"/>
      <c r="BJ112" s="139"/>
      <c r="BK112" s="139"/>
      <c r="BL112" s="139"/>
      <c r="BM112" s="139"/>
      <c r="BN112" s="139"/>
      <c r="BO112" s="139"/>
      <c r="BP112" s="139"/>
      <c r="BQ112" s="139"/>
      <c r="BR112" s="139"/>
      <c r="BS112" s="139"/>
      <c r="BT112" s="139"/>
      <c r="BU112" s="139"/>
      <c r="BV112" s="139"/>
      <c r="BW112" s="139"/>
      <c r="BX112" s="139"/>
      <c r="BY112" s="139"/>
      <c r="BZ112" s="139"/>
      <c r="CA112" s="139"/>
      <c r="CB112" s="139"/>
      <c r="CC112" s="139"/>
      <c r="CD112" s="139"/>
      <c r="CE112" s="139"/>
      <c r="CF112" s="139"/>
      <c r="CG112" s="139"/>
      <c r="CH112" s="139"/>
      <c r="CI112" s="139"/>
      <c r="CJ112" s="139"/>
      <c r="CK112" s="139"/>
      <c r="CL112" s="139"/>
      <c r="CM112" s="139"/>
      <c r="CN112" s="139"/>
      <c r="CO112" s="139"/>
      <c r="CP112" s="139"/>
      <c r="CQ112" s="139"/>
      <c r="CR112" s="139"/>
      <c r="CS112" s="139"/>
      <c r="CT112" s="139"/>
      <c r="CU112" s="139"/>
      <c r="CV112" s="139"/>
      <c r="CW112" s="139"/>
      <c r="CX112" s="139"/>
      <c r="CY112" s="139"/>
      <c r="CZ112" s="139"/>
      <c r="DA112" s="139"/>
      <c r="DB112" s="139"/>
      <c r="DC112" s="139"/>
      <c r="DD112" s="139"/>
      <c r="DE112" s="139"/>
      <c r="DF112" s="139"/>
      <c r="DG112" s="139"/>
      <c r="DH112" s="139"/>
      <c r="DI112" s="139"/>
      <c r="DJ112" s="139"/>
      <c r="DK112" s="139"/>
    </row>
    <row r="113" spans="1:115" x14ac:dyDescent="0.25">
      <c r="A113" s="139"/>
      <c r="B113" s="149"/>
      <c r="C113" s="149"/>
      <c r="D113" s="149"/>
      <c r="E113" s="149"/>
      <c r="F113" s="149"/>
      <c r="G113" s="149"/>
      <c r="H113" s="149"/>
      <c r="I113" s="149"/>
      <c r="J113" s="139"/>
      <c r="K113" s="139"/>
      <c r="L113" s="139"/>
      <c r="M113" s="139"/>
      <c r="N113" s="139"/>
      <c r="O113" s="139"/>
      <c r="P113" s="149"/>
      <c r="Q113" s="146"/>
      <c r="R113" s="146"/>
      <c r="S113" s="146"/>
      <c r="T113" s="150"/>
      <c r="U113" s="150"/>
      <c r="V113" s="149"/>
      <c r="W113" s="139"/>
      <c r="X113" s="139"/>
      <c r="Y113" s="139"/>
      <c r="Z113" s="139"/>
      <c r="AA113" s="139"/>
      <c r="AB113" s="139"/>
      <c r="AC113" s="139"/>
      <c r="AD113" s="139"/>
      <c r="AE113" s="139"/>
      <c r="AF113" s="139"/>
      <c r="AG113" s="139"/>
      <c r="AH113" s="139"/>
      <c r="AI113" s="139"/>
      <c r="AJ113" s="139"/>
      <c r="AK113" s="139"/>
      <c r="AL113" s="139"/>
      <c r="AM113" s="139"/>
      <c r="AN113" s="139"/>
      <c r="AO113" s="139"/>
      <c r="AP113" s="139"/>
      <c r="AQ113" s="139"/>
      <c r="AR113" s="139"/>
      <c r="AS113" s="139"/>
      <c r="AT113" s="139"/>
      <c r="AU113" s="139"/>
      <c r="AV113" s="139"/>
      <c r="AW113" s="139"/>
      <c r="AX113" s="139"/>
      <c r="AY113" s="139"/>
      <c r="AZ113" s="139"/>
      <c r="BA113" s="139"/>
      <c r="BB113" s="139"/>
      <c r="BC113" s="139"/>
      <c r="BD113" s="139"/>
      <c r="BE113" s="139"/>
      <c r="BF113" s="139"/>
      <c r="BG113" s="139"/>
      <c r="BH113" s="139"/>
      <c r="BI113" s="139"/>
      <c r="BJ113" s="139"/>
      <c r="BK113" s="139"/>
      <c r="BL113" s="139"/>
      <c r="BM113" s="139"/>
      <c r="BN113" s="139"/>
      <c r="BO113" s="139"/>
      <c r="BP113" s="139"/>
      <c r="BQ113" s="139"/>
      <c r="BR113" s="139"/>
      <c r="BS113" s="139"/>
      <c r="BT113" s="139"/>
      <c r="BU113" s="139"/>
      <c r="BV113" s="139"/>
      <c r="BW113" s="139"/>
      <c r="BX113" s="139"/>
      <c r="BY113" s="139"/>
      <c r="BZ113" s="139"/>
      <c r="CA113" s="139"/>
      <c r="CB113" s="139"/>
      <c r="CC113" s="139"/>
      <c r="CD113" s="139"/>
      <c r="CE113" s="139"/>
      <c r="CF113" s="139"/>
      <c r="CG113" s="139"/>
      <c r="CH113" s="139"/>
      <c r="CI113" s="139"/>
      <c r="CJ113" s="139"/>
      <c r="CK113" s="139"/>
      <c r="CL113" s="139"/>
      <c r="CM113" s="139"/>
      <c r="CN113" s="139"/>
      <c r="CO113" s="139"/>
      <c r="CP113" s="139"/>
      <c r="CQ113" s="139"/>
      <c r="CR113" s="139"/>
      <c r="CS113" s="139"/>
      <c r="CT113" s="139"/>
      <c r="CU113" s="139"/>
      <c r="CV113" s="139"/>
      <c r="CW113" s="139"/>
      <c r="CX113" s="139"/>
      <c r="CY113" s="139"/>
      <c r="CZ113" s="139"/>
      <c r="DA113" s="139"/>
      <c r="DB113" s="139"/>
      <c r="DC113" s="139"/>
      <c r="DD113" s="139"/>
      <c r="DE113" s="139"/>
      <c r="DF113" s="139"/>
      <c r="DG113" s="139"/>
      <c r="DH113" s="139"/>
      <c r="DI113" s="139"/>
      <c r="DJ113" s="139"/>
      <c r="DK113" s="139"/>
    </row>
    <row r="114" spans="1:115" x14ac:dyDescent="0.25">
      <c r="A114" s="139"/>
      <c r="B114" s="149"/>
      <c r="C114" s="149"/>
      <c r="D114" s="149"/>
      <c r="E114" s="149"/>
      <c r="F114" s="149"/>
      <c r="G114" s="149"/>
      <c r="H114" s="149"/>
      <c r="I114" s="149"/>
      <c r="J114" s="139"/>
      <c r="K114" s="139"/>
      <c r="L114" s="139"/>
      <c r="M114" s="139"/>
      <c r="N114" s="139"/>
      <c r="O114" s="139"/>
      <c r="P114" s="149"/>
      <c r="Q114" s="146"/>
      <c r="R114" s="146"/>
      <c r="S114" s="146"/>
      <c r="T114" s="150"/>
      <c r="U114" s="150"/>
      <c r="V114" s="149"/>
      <c r="W114" s="139"/>
      <c r="X114" s="139"/>
      <c r="Y114" s="139"/>
      <c r="Z114" s="139"/>
      <c r="AA114" s="139"/>
      <c r="AB114" s="139"/>
      <c r="AC114" s="139"/>
      <c r="AD114" s="139"/>
      <c r="AE114" s="139"/>
      <c r="AF114" s="139"/>
      <c r="AG114" s="139"/>
      <c r="AH114" s="139"/>
      <c r="AI114" s="139"/>
      <c r="AJ114" s="139"/>
      <c r="AK114" s="139"/>
      <c r="AL114" s="139"/>
      <c r="AM114" s="139"/>
      <c r="AN114" s="139"/>
      <c r="AO114" s="139"/>
      <c r="AP114" s="139"/>
      <c r="AQ114" s="139"/>
      <c r="AR114" s="139"/>
      <c r="AS114" s="139"/>
      <c r="AT114" s="139"/>
      <c r="AU114" s="139"/>
      <c r="AV114" s="139"/>
      <c r="AW114" s="139"/>
      <c r="AX114" s="139"/>
      <c r="AY114" s="139"/>
      <c r="AZ114" s="139"/>
      <c r="BA114" s="139"/>
      <c r="BB114" s="139"/>
      <c r="BC114" s="139"/>
      <c r="BD114" s="139"/>
      <c r="BE114" s="139"/>
      <c r="BF114" s="139"/>
      <c r="BG114" s="139"/>
      <c r="BH114" s="139"/>
      <c r="BI114" s="139"/>
      <c r="BJ114" s="139"/>
      <c r="BK114" s="139"/>
      <c r="BL114" s="139"/>
      <c r="BM114" s="139"/>
      <c r="BN114" s="139"/>
      <c r="BO114" s="139"/>
      <c r="BP114" s="139"/>
      <c r="BQ114" s="139"/>
      <c r="BR114" s="139"/>
      <c r="BS114" s="139"/>
      <c r="BT114" s="139"/>
      <c r="BU114" s="139"/>
      <c r="BV114" s="139"/>
      <c r="BW114" s="139"/>
      <c r="BX114" s="139"/>
      <c r="BY114" s="139"/>
      <c r="BZ114" s="139"/>
      <c r="CA114" s="139"/>
      <c r="CB114" s="139"/>
      <c r="CC114" s="139"/>
      <c r="CD114" s="139"/>
      <c r="CE114" s="139"/>
      <c r="CF114" s="139"/>
      <c r="CG114" s="139"/>
      <c r="CH114" s="139"/>
      <c r="CI114" s="139"/>
      <c r="CJ114" s="139"/>
      <c r="CK114" s="139"/>
      <c r="CL114" s="139"/>
      <c r="CM114" s="139"/>
      <c r="CN114" s="139"/>
      <c r="CO114" s="139"/>
      <c r="CP114" s="139"/>
      <c r="CQ114" s="139"/>
      <c r="CR114" s="139"/>
      <c r="CS114" s="139"/>
      <c r="CT114" s="139"/>
      <c r="CU114" s="139"/>
      <c r="CV114" s="139"/>
      <c r="CW114" s="139"/>
      <c r="CX114" s="139"/>
      <c r="CY114" s="139"/>
      <c r="CZ114" s="139"/>
      <c r="DA114" s="139"/>
      <c r="DB114" s="139"/>
      <c r="DC114" s="139"/>
      <c r="DD114" s="139"/>
      <c r="DE114" s="139"/>
      <c r="DF114" s="139"/>
      <c r="DG114" s="139"/>
      <c r="DH114" s="139"/>
      <c r="DI114" s="139"/>
      <c r="DJ114" s="139"/>
      <c r="DK114" s="139"/>
    </row>
    <row r="115" spans="1:115" x14ac:dyDescent="0.25">
      <c r="A115" s="139"/>
      <c r="B115" s="149"/>
      <c r="C115" s="149"/>
      <c r="D115" s="149"/>
      <c r="E115" s="149"/>
      <c r="F115" s="149"/>
      <c r="G115" s="149"/>
      <c r="H115" s="149"/>
      <c r="I115" s="149"/>
      <c r="J115" s="139"/>
      <c r="K115" s="139"/>
      <c r="L115" s="139"/>
      <c r="M115" s="139"/>
      <c r="N115" s="139"/>
      <c r="O115" s="139"/>
      <c r="P115" s="149"/>
      <c r="Q115" s="146"/>
      <c r="R115" s="146"/>
      <c r="S115" s="146"/>
      <c r="T115" s="150"/>
      <c r="U115" s="150"/>
      <c r="V115" s="149"/>
      <c r="W115" s="139"/>
      <c r="X115" s="139"/>
      <c r="Y115" s="139"/>
      <c r="Z115" s="139"/>
      <c r="AA115" s="139"/>
      <c r="AB115" s="139"/>
      <c r="AC115" s="139"/>
      <c r="AD115" s="139"/>
      <c r="AE115" s="139"/>
      <c r="AF115" s="139"/>
      <c r="AG115" s="139"/>
      <c r="AH115" s="139"/>
      <c r="AI115" s="139"/>
      <c r="AJ115" s="139"/>
      <c r="AK115" s="139"/>
      <c r="AL115" s="139"/>
      <c r="AM115" s="139"/>
      <c r="AN115" s="139"/>
      <c r="AO115" s="139"/>
      <c r="AP115" s="139"/>
      <c r="AQ115" s="139"/>
      <c r="AR115" s="139"/>
      <c r="AS115" s="139"/>
      <c r="AT115" s="139"/>
      <c r="AU115" s="139"/>
      <c r="AV115" s="139"/>
      <c r="AW115" s="139"/>
      <c r="AX115" s="139"/>
      <c r="AY115" s="139"/>
      <c r="AZ115" s="139"/>
      <c r="BA115" s="139"/>
      <c r="BB115" s="139"/>
      <c r="BC115" s="139"/>
      <c r="BD115" s="139"/>
      <c r="BE115" s="139"/>
      <c r="BF115" s="139"/>
      <c r="BG115" s="139"/>
      <c r="BH115" s="139"/>
      <c r="BI115" s="139"/>
      <c r="BJ115" s="139"/>
      <c r="BK115" s="139"/>
      <c r="BL115" s="139"/>
      <c r="BM115" s="139"/>
      <c r="BN115" s="139"/>
      <c r="BO115" s="139"/>
      <c r="BP115" s="139"/>
      <c r="BQ115" s="139"/>
      <c r="BR115" s="139"/>
      <c r="BS115" s="139"/>
      <c r="BT115" s="139"/>
      <c r="BU115" s="139"/>
      <c r="BV115" s="139"/>
      <c r="BW115" s="139"/>
      <c r="BX115" s="139"/>
      <c r="BY115" s="139"/>
      <c r="BZ115" s="139"/>
      <c r="CA115" s="139"/>
      <c r="CB115" s="139"/>
      <c r="CC115" s="139"/>
      <c r="CD115" s="139"/>
      <c r="CE115" s="139"/>
      <c r="CF115" s="139"/>
      <c r="CG115" s="139"/>
      <c r="CH115" s="139"/>
      <c r="CI115" s="139"/>
      <c r="CJ115" s="139"/>
      <c r="CK115" s="139"/>
      <c r="CL115" s="139"/>
      <c r="CM115" s="139"/>
      <c r="CN115" s="139"/>
      <c r="CO115" s="139"/>
      <c r="CP115" s="139"/>
      <c r="CQ115" s="139"/>
      <c r="CR115" s="139"/>
      <c r="CS115" s="139"/>
      <c r="CT115" s="139"/>
      <c r="CU115" s="139"/>
      <c r="CV115" s="139"/>
      <c r="CW115" s="139"/>
      <c r="CX115" s="139"/>
      <c r="CY115" s="139"/>
      <c r="CZ115" s="139"/>
      <c r="DA115" s="139"/>
      <c r="DB115" s="139"/>
      <c r="DC115" s="139"/>
      <c r="DD115" s="139"/>
      <c r="DE115" s="139"/>
      <c r="DF115" s="139"/>
      <c r="DG115" s="139"/>
      <c r="DH115" s="139"/>
      <c r="DI115" s="139"/>
      <c r="DJ115" s="139"/>
      <c r="DK115" s="139"/>
    </row>
    <row r="116" spans="1:115" x14ac:dyDescent="0.25">
      <c r="A116" s="139"/>
      <c r="B116" s="149"/>
      <c r="C116" s="149"/>
      <c r="D116" s="149"/>
      <c r="E116" s="149"/>
      <c r="F116" s="149"/>
      <c r="G116" s="149"/>
      <c r="H116" s="149"/>
      <c r="I116" s="149"/>
      <c r="J116" s="139"/>
      <c r="K116" s="139"/>
      <c r="L116" s="139"/>
      <c r="M116" s="139"/>
      <c r="N116" s="139"/>
      <c r="O116" s="139"/>
      <c r="P116" s="149"/>
      <c r="Q116" s="146"/>
      <c r="R116" s="146"/>
      <c r="S116" s="146"/>
      <c r="T116" s="150"/>
      <c r="U116" s="150"/>
      <c r="V116" s="149"/>
      <c r="W116" s="139"/>
      <c r="X116" s="139"/>
      <c r="Y116" s="139"/>
      <c r="Z116" s="139"/>
      <c r="AA116" s="139"/>
      <c r="AB116" s="139"/>
      <c r="AC116" s="139"/>
      <c r="AD116" s="139"/>
      <c r="AE116" s="139"/>
      <c r="AF116" s="139"/>
      <c r="AG116" s="139"/>
      <c r="AH116" s="139"/>
      <c r="AI116" s="139"/>
      <c r="AJ116" s="139"/>
      <c r="AK116" s="139"/>
      <c r="AL116" s="139"/>
      <c r="AM116" s="139"/>
      <c r="AN116" s="139"/>
      <c r="AO116" s="139"/>
      <c r="AP116" s="139"/>
      <c r="AQ116" s="139"/>
      <c r="AR116" s="139"/>
      <c r="AS116" s="139"/>
      <c r="AT116" s="139"/>
      <c r="AU116" s="139"/>
      <c r="AV116" s="139"/>
      <c r="AW116" s="139"/>
      <c r="AX116" s="139"/>
      <c r="AY116" s="139"/>
      <c r="AZ116" s="139"/>
      <c r="BA116" s="139"/>
      <c r="BB116" s="139"/>
      <c r="BC116" s="139"/>
      <c r="BD116" s="139"/>
      <c r="BE116" s="139"/>
      <c r="BF116" s="139"/>
      <c r="BG116" s="139"/>
      <c r="BH116" s="139"/>
      <c r="BI116" s="139"/>
      <c r="BJ116" s="139"/>
      <c r="BK116" s="139"/>
      <c r="BL116" s="139"/>
      <c r="BM116" s="139"/>
      <c r="BN116" s="139"/>
      <c r="BO116" s="139"/>
      <c r="BP116" s="139"/>
      <c r="BQ116" s="139"/>
      <c r="BR116" s="139"/>
      <c r="BS116" s="139"/>
      <c r="BT116" s="139"/>
      <c r="BU116" s="139"/>
      <c r="BV116" s="139"/>
      <c r="BW116" s="139"/>
      <c r="BX116" s="139"/>
      <c r="BY116" s="139"/>
      <c r="BZ116" s="139"/>
      <c r="CA116" s="139"/>
      <c r="CB116" s="139"/>
      <c r="CC116" s="139"/>
      <c r="CD116" s="139"/>
      <c r="CE116" s="139"/>
      <c r="CF116" s="139"/>
      <c r="CG116" s="139"/>
      <c r="CH116" s="139"/>
      <c r="CI116" s="139"/>
      <c r="CJ116" s="139"/>
      <c r="CK116" s="139"/>
      <c r="CL116" s="139"/>
      <c r="CM116" s="139"/>
      <c r="CN116" s="139"/>
      <c r="CO116" s="139"/>
      <c r="CP116" s="139"/>
      <c r="CQ116" s="139"/>
      <c r="CR116" s="139"/>
      <c r="CS116" s="139"/>
      <c r="CT116" s="139"/>
      <c r="CU116" s="139"/>
      <c r="CV116" s="139"/>
      <c r="CW116" s="139"/>
      <c r="CX116" s="139"/>
      <c r="CY116" s="139"/>
      <c r="CZ116" s="139"/>
      <c r="DA116" s="139"/>
      <c r="DB116" s="139"/>
      <c r="DC116" s="139"/>
      <c r="DD116" s="139"/>
      <c r="DE116" s="139"/>
      <c r="DF116" s="139"/>
      <c r="DG116" s="139"/>
      <c r="DH116" s="139"/>
      <c r="DI116" s="139"/>
      <c r="DJ116" s="139"/>
      <c r="DK116" s="139"/>
    </row>
    <row r="117" spans="1:115" x14ac:dyDescent="0.25">
      <c r="A117" s="139"/>
      <c r="B117" s="149"/>
      <c r="C117" s="149"/>
      <c r="D117" s="149"/>
      <c r="E117" s="149"/>
      <c r="F117" s="149"/>
      <c r="G117" s="149"/>
      <c r="H117" s="149"/>
      <c r="I117" s="149"/>
      <c r="J117" s="139"/>
      <c r="K117" s="139"/>
      <c r="L117" s="139"/>
      <c r="M117" s="139"/>
      <c r="N117" s="139"/>
      <c r="O117" s="139"/>
      <c r="P117" s="149"/>
      <c r="Q117" s="146"/>
      <c r="R117" s="146"/>
      <c r="S117" s="146"/>
      <c r="T117" s="150"/>
      <c r="U117" s="150"/>
      <c r="V117" s="149"/>
      <c r="W117" s="139"/>
      <c r="X117" s="139"/>
      <c r="Y117" s="139"/>
      <c r="Z117" s="139"/>
      <c r="AA117" s="139"/>
      <c r="AB117" s="139"/>
      <c r="AC117" s="139"/>
      <c r="AD117" s="139"/>
      <c r="AE117" s="139"/>
      <c r="AF117" s="139"/>
      <c r="AG117" s="139"/>
      <c r="AH117" s="139"/>
      <c r="AI117" s="139"/>
      <c r="AJ117" s="139"/>
      <c r="AK117" s="139"/>
      <c r="AL117" s="139"/>
      <c r="AM117" s="139"/>
      <c r="AN117" s="139"/>
      <c r="AO117" s="139"/>
      <c r="AP117" s="139"/>
      <c r="AQ117" s="139"/>
      <c r="AR117" s="139"/>
      <c r="AS117" s="139"/>
      <c r="AT117" s="139"/>
      <c r="AU117" s="139"/>
      <c r="AV117" s="139"/>
      <c r="AW117" s="139"/>
      <c r="AX117" s="139"/>
      <c r="AY117" s="139"/>
      <c r="AZ117" s="139"/>
      <c r="BA117" s="139"/>
      <c r="BB117" s="139"/>
      <c r="BC117" s="139"/>
      <c r="BD117" s="139"/>
      <c r="BE117" s="139"/>
      <c r="BF117" s="139"/>
      <c r="BG117" s="139"/>
      <c r="BH117" s="139"/>
      <c r="BI117" s="139"/>
      <c r="BJ117" s="139"/>
      <c r="BK117" s="139"/>
      <c r="BL117" s="139"/>
      <c r="BM117" s="139"/>
      <c r="BN117" s="139"/>
      <c r="BO117" s="139"/>
      <c r="BP117" s="139"/>
      <c r="BQ117" s="139"/>
      <c r="BR117" s="139"/>
      <c r="BS117" s="139"/>
      <c r="BT117" s="139"/>
      <c r="BU117" s="139"/>
      <c r="BV117" s="139"/>
      <c r="BW117" s="139"/>
      <c r="BX117" s="139"/>
      <c r="BY117" s="139"/>
      <c r="BZ117" s="139"/>
      <c r="CA117" s="139"/>
      <c r="CB117" s="139"/>
      <c r="CC117" s="139"/>
      <c r="CD117" s="139"/>
      <c r="CE117" s="139"/>
      <c r="CF117" s="139"/>
      <c r="CG117" s="139"/>
      <c r="CH117" s="139"/>
      <c r="CI117" s="139"/>
      <c r="CJ117" s="139"/>
      <c r="CK117" s="139"/>
      <c r="CL117" s="139"/>
      <c r="CM117" s="139"/>
      <c r="CN117" s="139"/>
      <c r="CO117" s="139"/>
      <c r="CP117" s="139"/>
      <c r="CQ117" s="139"/>
      <c r="CR117" s="139"/>
      <c r="CS117" s="139"/>
      <c r="CT117" s="139"/>
      <c r="CU117" s="139"/>
      <c r="CV117" s="139"/>
      <c r="CW117" s="139"/>
      <c r="CX117" s="139"/>
      <c r="CY117" s="139"/>
      <c r="CZ117" s="139"/>
      <c r="DA117" s="139"/>
      <c r="DB117" s="139"/>
      <c r="DC117" s="139"/>
      <c r="DD117" s="139"/>
      <c r="DE117" s="139"/>
      <c r="DF117" s="139"/>
      <c r="DG117" s="139"/>
      <c r="DH117" s="139"/>
      <c r="DI117" s="139"/>
      <c r="DJ117" s="139"/>
      <c r="DK117" s="139"/>
    </row>
    <row r="118" spans="1:115" x14ac:dyDescent="0.25">
      <c r="A118" s="139"/>
      <c r="B118" s="149"/>
      <c r="C118" s="149"/>
      <c r="D118" s="149"/>
      <c r="E118" s="149"/>
      <c r="F118" s="149"/>
      <c r="G118" s="149"/>
      <c r="H118" s="149"/>
      <c r="I118" s="149"/>
      <c r="J118" s="139"/>
      <c r="K118" s="139"/>
      <c r="L118" s="139"/>
      <c r="M118" s="139"/>
      <c r="N118" s="139"/>
      <c r="O118" s="139"/>
      <c r="P118" s="149"/>
      <c r="Q118" s="146"/>
      <c r="R118" s="146"/>
      <c r="S118" s="146"/>
      <c r="T118" s="150"/>
      <c r="U118" s="150"/>
      <c r="V118" s="149"/>
      <c r="W118" s="139"/>
      <c r="X118" s="139"/>
      <c r="Y118" s="139"/>
      <c r="Z118" s="139"/>
      <c r="AA118" s="139"/>
      <c r="AB118" s="139"/>
      <c r="AC118" s="139"/>
      <c r="AD118" s="139"/>
      <c r="AE118" s="139"/>
      <c r="AF118" s="139"/>
      <c r="AG118" s="139"/>
      <c r="AH118" s="139"/>
      <c r="AI118" s="139"/>
      <c r="AJ118" s="139"/>
      <c r="AK118" s="139"/>
      <c r="AL118" s="139"/>
      <c r="AM118" s="139"/>
      <c r="AN118" s="139"/>
      <c r="AO118" s="139"/>
      <c r="AP118" s="139"/>
      <c r="AQ118" s="139"/>
      <c r="AR118" s="139"/>
      <c r="AS118" s="139"/>
      <c r="AT118" s="139"/>
      <c r="AU118" s="139"/>
      <c r="AV118" s="139"/>
      <c r="AW118" s="139"/>
      <c r="AX118" s="139"/>
      <c r="AY118" s="139"/>
      <c r="AZ118" s="139"/>
      <c r="BA118" s="139"/>
      <c r="BB118" s="139"/>
      <c r="BC118" s="139"/>
      <c r="BD118" s="139"/>
      <c r="BE118" s="139"/>
      <c r="BF118" s="139"/>
      <c r="BG118" s="139"/>
      <c r="BH118" s="139"/>
      <c r="BI118" s="139"/>
      <c r="BJ118" s="139"/>
      <c r="BK118" s="139"/>
      <c r="BL118" s="139"/>
      <c r="BM118" s="139"/>
      <c r="BN118" s="139"/>
      <c r="BO118" s="139"/>
      <c r="BP118" s="139"/>
      <c r="BQ118" s="139"/>
      <c r="BR118" s="139"/>
      <c r="BS118" s="139"/>
      <c r="BT118" s="139"/>
      <c r="BU118" s="139"/>
      <c r="BV118" s="139"/>
      <c r="BW118" s="139"/>
      <c r="BX118" s="139"/>
      <c r="BY118" s="139"/>
      <c r="BZ118" s="139"/>
      <c r="CA118" s="139"/>
      <c r="CB118" s="139"/>
      <c r="CC118" s="139"/>
      <c r="CD118" s="139"/>
      <c r="CE118" s="139"/>
      <c r="CF118" s="139"/>
      <c r="CG118" s="139"/>
      <c r="CH118" s="139"/>
      <c r="CI118" s="139"/>
      <c r="CJ118" s="139"/>
      <c r="CK118" s="139"/>
      <c r="CL118" s="139"/>
      <c r="CM118" s="139"/>
      <c r="CN118" s="139"/>
      <c r="CO118" s="139"/>
      <c r="CP118" s="139"/>
      <c r="CQ118" s="139"/>
      <c r="CR118" s="139"/>
      <c r="CS118" s="139"/>
      <c r="CT118" s="139"/>
      <c r="CU118" s="139"/>
      <c r="CV118" s="139"/>
      <c r="CW118" s="139"/>
      <c r="CX118" s="139"/>
      <c r="CY118" s="139"/>
      <c r="CZ118" s="139"/>
      <c r="DA118" s="139"/>
      <c r="DB118" s="139"/>
      <c r="DC118" s="139"/>
      <c r="DD118" s="139"/>
      <c r="DE118" s="139"/>
      <c r="DF118" s="139"/>
      <c r="DG118" s="139"/>
      <c r="DH118" s="139"/>
      <c r="DI118" s="139"/>
      <c r="DJ118" s="139"/>
      <c r="DK118" s="139"/>
    </row>
    <row r="119" spans="1:115" x14ac:dyDescent="0.25">
      <c r="A119" s="139"/>
      <c r="B119" s="149"/>
      <c r="C119" s="149"/>
      <c r="D119" s="149"/>
      <c r="E119" s="149"/>
      <c r="F119" s="149"/>
      <c r="G119" s="149"/>
      <c r="H119" s="149"/>
      <c r="I119" s="149"/>
      <c r="J119" s="139"/>
      <c r="K119" s="139"/>
      <c r="L119" s="139"/>
      <c r="M119" s="139"/>
      <c r="N119" s="139"/>
      <c r="O119" s="139"/>
      <c r="P119" s="149"/>
      <c r="Q119" s="146"/>
      <c r="R119" s="146"/>
      <c r="S119" s="146"/>
      <c r="T119" s="150"/>
      <c r="U119" s="150"/>
      <c r="V119" s="149"/>
      <c r="W119" s="139"/>
      <c r="X119" s="139"/>
      <c r="Y119" s="139"/>
      <c r="Z119" s="139"/>
      <c r="AA119" s="139"/>
      <c r="AB119" s="139"/>
      <c r="AC119" s="139"/>
      <c r="AD119" s="139"/>
      <c r="AE119" s="139"/>
      <c r="AF119" s="139"/>
      <c r="AG119" s="139"/>
      <c r="AH119" s="139"/>
      <c r="AI119" s="139"/>
      <c r="AJ119" s="139"/>
      <c r="AK119" s="139"/>
      <c r="AL119" s="139"/>
      <c r="AM119" s="139"/>
      <c r="AN119" s="139"/>
      <c r="AO119" s="139"/>
      <c r="AP119" s="139"/>
      <c r="AQ119" s="139"/>
      <c r="AR119" s="139"/>
      <c r="AS119" s="139"/>
      <c r="AT119" s="139"/>
      <c r="AU119" s="139"/>
      <c r="AV119" s="139"/>
      <c r="AW119" s="139"/>
      <c r="AX119" s="139"/>
      <c r="AY119" s="139"/>
      <c r="AZ119" s="139"/>
      <c r="BA119" s="139"/>
      <c r="BB119" s="139"/>
      <c r="BC119" s="139"/>
      <c r="BD119" s="139"/>
      <c r="BE119" s="139"/>
      <c r="BF119" s="139"/>
      <c r="BG119" s="139"/>
      <c r="BH119" s="139"/>
      <c r="BI119" s="139"/>
      <c r="BJ119" s="139"/>
      <c r="BK119" s="139"/>
      <c r="BL119" s="139"/>
      <c r="BM119" s="139"/>
      <c r="BN119" s="139"/>
      <c r="BO119" s="139"/>
      <c r="BP119" s="139"/>
      <c r="BQ119" s="139"/>
      <c r="BR119" s="139"/>
      <c r="BS119" s="139"/>
      <c r="BT119" s="139"/>
      <c r="BU119" s="139"/>
      <c r="BV119" s="139"/>
      <c r="BW119" s="139"/>
      <c r="BX119" s="139"/>
      <c r="BY119" s="139"/>
      <c r="BZ119" s="139"/>
      <c r="CA119" s="139"/>
      <c r="CB119" s="139"/>
      <c r="CC119" s="139"/>
      <c r="CD119" s="139"/>
      <c r="CE119" s="139"/>
      <c r="CF119" s="139"/>
      <c r="CG119" s="139"/>
      <c r="CH119" s="139"/>
      <c r="CI119" s="139"/>
      <c r="CJ119" s="139"/>
      <c r="CK119" s="139"/>
      <c r="CL119" s="139"/>
      <c r="CM119" s="139"/>
      <c r="CN119" s="139"/>
      <c r="CO119" s="139"/>
      <c r="CP119" s="139"/>
      <c r="CQ119" s="139"/>
      <c r="CR119" s="139"/>
      <c r="CS119" s="139"/>
      <c r="CT119" s="139"/>
      <c r="CU119" s="139"/>
      <c r="CV119" s="139"/>
      <c r="CW119" s="139"/>
      <c r="CX119" s="139"/>
      <c r="CY119" s="139"/>
      <c r="CZ119" s="139"/>
      <c r="DA119" s="139"/>
      <c r="DB119" s="139"/>
      <c r="DC119" s="139"/>
      <c r="DD119" s="139"/>
      <c r="DE119" s="139"/>
      <c r="DF119" s="139"/>
      <c r="DG119" s="139"/>
      <c r="DH119" s="139"/>
      <c r="DI119" s="139"/>
      <c r="DJ119" s="139"/>
      <c r="DK119" s="139"/>
    </row>
    <row r="120" spans="1:115" x14ac:dyDescent="0.25">
      <c r="A120" s="139"/>
      <c r="B120" s="135"/>
      <c r="C120" s="149"/>
      <c r="D120" s="149"/>
      <c r="E120" s="149"/>
      <c r="F120" s="149"/>
      <c r="G120" s="149"/>
      <c r="H120" s="149"/>
      <c r="I120" s="149"/>
      <c r="J120" s="139"/>
      <c r="K120" s="139"/>
      <c r="L120" s="139"/>
      <c r="M120" s="139"/>
      <c r="N120" s="139"/>
      <c r="O120" s="139"/>
      <c r="P120" s="149"/>
      <c r="Q120" s="146"/>
      <c r="R120" s="146"/>
      <c r="S120" s="146"/>
      <c r="T120" s="150"/>
      <c r="U120" s="150"/>
      <c r="V120" s="149"/>
      <c r="W120" s="139"/>
      <c r="X120" s="139"/>
      <c r="Y120" s="139"/>
      <c r="Z120" s="139"/>
      <c r="AA120" s="139"/>
      <c r="AB120" s="139"/>
      <c r="AC120" s="139"/>
      <c r="AD120" s="139"/>
      <c r="AE120" s="139"/>
      <c r="AF120" s="139"/>
      <c r="AG120" s="139"/>
      <c r="AH120" s="139"/>
      <c r="AI120" s="139"/>
      <c r="AJ120" s="139"/>
      <c r="AK120" s="139"/>
      <c r="AL120" s="139"/>
      <c r="AM120" s="139"/>
      <c r="AN120" s="139"/>
      <c r="AO120" s="139"/>
      <c r="AP120" s="139"/>
      <c r="AQ120" s="139"/>
      <c r="AR120" s="139"/>
      <c r="AS120" s="139"/>
      <c r="AT120" s="139"/>
      <c r="AU120" s="139"/>
      <c r="AV120" s="139"/>
      <c r="AW120" s="139"/>
      <c r="AX120" s="139"/>
      <c r="AY120" s="139"/>
      <c r="AZ120" s="139"/>
      <c r="BA120" s="139"/>
      <c r="BB120" s="139"/>
      <c r="BC120" s="139"/>
      <c r="BD120" s="139"/>
      <c r="BE120" s="139"/>
      <c r="BF120" s="139"/>
      <c r="BG120" s="139"/>
      <c r="BH120" s="139"/>
      <c r="BI120" s="139"/>
      <c r="BJ120" s="139"/>
      <c r="BK120" s="139"/>
      <c r="BL120" s="139"/>
      <c r="BM120" s="139"/>
      <c r="BN120" s="139"/>
      <c r="BO120" s="139"/>
      <c r="BP120" s="139"/>
      <c r="BQ120" s="139"/>
      <c r="BR120" s="139"/>
      <c r="BS120" s="139"/>
      <c r="BT120" s="139"/>
      <c r="BU120" s="139"/>
      <c r="BV120" s="139"/>
      <c r="BW120" s="139"/>
      <c r="BX120" s="139"/>
      <c r="BY120" s="139"/>
      <c r="BZ120" s="139"/>
      <c r="CA120" s="139"/>
      <c r="CB120" s="139"/>
      <c r="CC120" s="139"/>
      <c r="CD120" s="139"/>
      <c r="CE120" s="139"/>
      <c r="CF120" s="139"/>
      <c r="CG120" s="139"/>
      <c r="CH120" s="139"/>
      <c r="CI120" s="139"/>
      <c r="CJ120" s="139"/>
      <c r="CK120" s="139"/>
      <c r="CL120" s="139"/>
      <c r="CM120" s="139"/>
      <c r="CN120" s="139"/>
      <c r="CO120" s="139"/>
      <c r="CP120" s="139"/>
      <c r="CQ120" s="139"/>
      <c r="CR120" s="139"/>
      <c r="CS120" s="139"/>
      <c r="CT120" s="139"/>
      <c r="CU120" s="139"/>
      <c r="CV120" s="139"/>
      <c r="CW120" s="139"/>
      <c r="CX120" s="139"/>
      <c r="CY120" s="139"/>
      <c r="CZ120" s="139"/>
      <c r="DA120" s="139"/>
      <c r="DB120" s="139"/>
      <c r="DC120" s="139"/>
      <c r="DD120" s="139"/>
      <c r="DE120" s="139"/>
      <c r="DF120" s="139"/>
      <c r="DG120" s="139"/>
      <c r="DH120" s="139"/>
      <c r="DI120" s="139"/>
      <c r="DJ120" s="139"/>
      <c r="DK120" s="139"/>
    </row>
    <row r="121" spans="1:115" x14ac:dyDescent="0.25">
      <c r="B121" s="154"/>
      <c r="C121" s="154"/>
      <c r="D121" s="154"/>
      <c r="E121" s="154"/>
      <c r="F121" s="154"/>
      <c r="G121" s="154"/>
      <c r="H121" s="154"/>
      <c r="I121" s="154"/>
      <c r="P121" s="154">
        <v>4</v>
      </c>
      <c r="Q121" s="128" t="e">
        <f>-(S121+#REF!)</f>
        <v>#REF!</v>
      </c>
      <c r="R121" s="128">
        <f t="shared" ref="R121:R145" si="2">V120</f>
        <v>0</v>
      </c>
      <c r="S121" s="128" t="e">
        <f>-PMT(#REF!,60,$R$86)</f>
        <v>#REF!</v>
      </c>
      <c r="T121" s="155" t="e">
        <f>R121*#REF!</f>
        <v>#REF!</v>
      </c>
      <c r="U121" s="155" t="e">
        <f t="shared" ref="U121:U145" si="3">IF(S121&gt;T121,S121-T121,0)</f>
        <v>#REF!</v>
      </c>
      <c r="V121" s="154" t="e">
        <f t="shared" ref="V121:V145" si="4">IF(S121&gt;T121,R121-U121,R121+T121-S121)</f>
        <v>#REF!</v>
      </c>
      <c r="W121" s="121">
        <v>56</v>
      </c>
      <c r="X121" s="121">
        <v>25</v>
      </c>
    </row>
    <row r="122" spans="1:115" x14ac:dyDescent="0.25">
      <c r="P122" s="154" t="s">
        <v>3</v>
      </c>
      <c r="Q122" s="128" t="e">
        <f>-(S122+#REF!)</f>
        <v>#REF!</v>
      </c>
      <c r="R122" s="128" t="e">
        <f t="shared" si="2"/>
        <v>#REF!</v>
      </c>
      <c r="S122" s="128" t="e">
        <f>-PMT(#REF!,60,$R$86)</f>
        <v>#REF!</v>
      </c>
      <c r="T122" s="155" t="e">
        <f>R122*#REF!</f>
        <v>#REF!</v>
      </c>
      <c r="U122" s="155" t="e">
        <f t="shared" si="3"/>
        <v>#REF!</v>
      </c>
      <c r="V122" s="154" t="e">
        <f t="shared" si="4"/>
        <v>#REF!</v>
      </c>
      <c r="W122" s="121">
        <v>57</v>
      </c>
      <c r="X122" s="121">
        <v>24</v>
      </c>
    </row>
    <row r="123" spans="1:115" x14ac:dyDescent="0.25">
      <c r="P123" s="154">
        <v>2</v>
      </c>
      <c r="Q123" s="128" t="e">
        <f>-(S123+#REF!)</f>
        <v>#REF!</v>
      </c>
      <c r="R123" s="128" t="e">
        <f t="shared" si="2"/>
        <v>#REF!</v>
      </c>
      <c r="S123" s="128" t="e">
        <f>-PMT(#REF!,60,$R$86)</f>
        <v>#REF!</v>
      </c>
      <c r="T123" s="155" t="e">
        <f>R123*#REF!</f>
        <v>#REF!</v>
      </c>
      <c r="U123" s="155" t="e">
        <f t="shared" si="3"/>
        <v>#REF!</v>
      </c>
      <c r="V123" s="154" t="e">
        <f t="shared" si="4"/>
        <v>#REF!</v>
      </c>
      <c r="W123" s="121">
        <v>58</v>
      </c>
      <c r="X123" s="121">
        <v>23</v>
      </c>
    </row>
    <row r="124" spans="1:115" x14ac:dyDescent="0.25">
      <c r="P124" s="154">
        <v>3</v>
      </c>
      <c r="Q124" s="128" t="e">
        <f>-(S124+#REF!)</f>
        <v>#REF!</v>
      </c>
      <c r="R124" s="128" t="e">
        <f t="shared" si="2"/>
        <v>#REF!</v>
      </c>
      <c r="S124" s="128" t="e">
        <f>-PMT(#REF!,60,$R$86)</f>
        <v>#REF!</v>
      </c>
      <c r="T124" s="155" t="e">
        <f>R124*#REF!</f>
        <v>#REF!</v>
      </c>
      <c r="U124" s="155" t="e">
        <f t="shared" si="3"/>
        <v>#REF!</v>
      </c>
      <c r="V124" s="154" t="e">
        <f t="shared" si="4"/>
        <v>#REF!</v>
      </c>
      <c r="W124" s="121">
        <v>59</v>
      </c>
      <c r="X124" s="121">
        <v>22</v>
      </c>
    </row>
    <row r="125" spans="1:115" x14ac:dyDescent="0.25">
      <c r="P125" s="154">
        <v>4</v>
      </c>
      <c r="Q125" s="128" t="e">
        <f>-(S125+#REF!)</f>
        <v>#REF!</v>
      </c>
      <c r="R125" s="128" t="e">
        <f t="shared" si="2"/>
        <v>#REF!</v>
      </c>
      <c r="S125" s="128" t="e">
        <f>-PMT(#REF!,60,$R$86)</f>
        <v>#REF!</v>
      </c>
      <c r="T125" s="155" t="e">
        <f>R125*#REF!</f>
        <v>#REF!</v>
      </c>
      <c r="U125" s="155" t="e">
        <f t="shared" si="3"/>
        <v>#REF!</v>
      </c>
      <c r="V125" s="154" t="e">
        <f t="shared" si="4"/>
        <v>#REF!</v>
      </c>
      <c r="W125" s="121">
        <v>60</v>
      </c>
      <c r="X125" s="121">
        <v>21</v>
      </c>
    </row>
    <row r="126" spans="1:115" x14ac:dyDescent="0.25">
      <c r="P126" s="154" t="s">
        <v>5</v>
      </c>
      <c r="Q126" s="128" t="e">
        <f>-(S126+#REF!)</f>
        <v>#REF!</v>
      </c>
      <c r="R126" s="128" t="e">
        <f t="shared" si="2"/>
        <v>#REF!</v>
      </c>
      <c r="S126" s="128" t="e">
        <f>-PMT(#REF!,60,$R$86)</f>
        <v>#REF!</v>
      </c>
      <c r="T126" s="155" t="e">
        <f>R126*#REF!</f>
        <v>#REF!</v>
      </c>
      <c r="U126" s="155" t="e">
        <f t="shared" si="3"/>
        <v>#REF!</v>
      </c>
      <c r="V126" s="154" t="e">
        <f t="shared" si="4"/>
        <v>#REF!</v>
      </c>
      <c r="W126" s="121">
        <v>61</v>
      </c>
      <c r="X126" s="121">
        <v>20</v>
      </c>
    </row>
    <row r="127" spans="1:115" x14ac:dyDescent="0.25">
      <c r="P127" s="154">
        <v>2</v>
      </c>
      <c r="Q127" s="128" t="e">
        <f>-(S127+#REF!)</f>
        <v>#REF!</v>
      </c>
      <c r="R127" s="128" t="e">
        <f t="shared" si="2"/>
        <v>#REF!</v>
      </c>
      <c r="S127" s="128" t="e">
        <f>-PMT(#REF!,60,$R$86)</f>
        <v>#REF!</v>
      </c>
      <c r="T127" s="155" t="e">
        <f>R127*#REF!</f>
        <v>#REF!</v>
      </c>
      <c r="U127" s="155" t="e">
        <f t="shared" si="3"/>
        <v>#REF!</v>
      </c>
      <c r="V127" s="154" t="e">
        <f t="shared" si="4"/>
        <v>#REF!</v>
      </c>
      <c r="W127" s="121">
        <v>62</v>
      </c>
      <c r="X127" s="121">
        <v>19</v>
      </c>
    </row>
    <row r="128" spans="1:115" x14ac:dyDescent="0.25">
      <c r="P128" s="154">
        <v>3</v>
      </c>
      <c r="Q128" s="128" t="e">
        <f>-(S128+#REF!)</f>
        <v>#REF!</v>
      </c>
      <c r="R128" s="128" t="e">
        <f t="shared" si="2"/>
        <v>#REF!</v>
      </c>
      <c r="S128" s="128" t="e">
        <f>-PMT(#REF!,60,$R$86)</f>
        <v>#REF!</v>
      </c>
      <c r="T128" s="155" t="e">
        <f>R128*#REF!</f>
        <v>#REF!</v>
      </c>
      <c r="U128" s="155" t="e">
        <f t="shared" si="3"/>
        <v>#REF!</v>
      </c>
      <c r="V128" s="154" t="e">
        <f t="shared" si="4"/>
        <v>#REF!</v>
      </c>
      <c r="W128" s="121">
        <v>63</v>
      </c>
      <c r="X128" s="121">
        <v>18</v>
      </c>
    </row>
    <row r="129" spans="16:24" x14ac:dyDescent="0.25">
      <c r="P129" s="154">
        <v>4</v>
      </c>
      <c r="Q129" s="128" t="e">
        <f>-(S129+#REF!)</f>
        <v>#REF!</v>
      </c>
      <c r="R129" s="128" t="e">
        <f t="shared" si="2"/>
        <v>#REF!</v>
      </c>
      <c r="S129" s="128" t="e">
        <f>-PMT(#REF!,60,$R$86)</f>
        <v>#REF!</v>
      </c>
      <c r="T129" s="155" t="e">
        <f>R129*#REF!</f>
        <v>#REF!</v>
      </c>
      <c r="U129" s="155" t="e">
        <f t="shared" si="3"/>
        <v>#REF!</v>
      </c>
      <c r="V129" s="154" t="e">
        <f t="shared" si="4"/>
        <v>#REF!</v>
      </c>
      <c r="W129" s="121">
        <v>64</v>
      </c>
      <c r="X129" s="121">
        <v>17</v>
      </c>
    </row>
    <row r="130" spans="16:24" x14ac:dyDescent="0.25">
      <c r="P130" s="154" t="s">
        <v>6</v>
      </c>
      <c r="Q130" s="128" t="e">
        <f>-(S130+#REF!)</f>
        <v>#REF!</v>
      </c>
      <c r="R130" s="128" t="e">
        <f t="shared" si="2"/>
        <v>#REF!</v>
      </c>
      <c r="S130" s="128" t="e">
        <f>-PMT(#REF!,60,$R$86)</f>
        <v>#REF!</v>
      </c>
      <c r="T130" s="155" t="e">
        <f>R130*#REF!</f>
        <v>#REF!</v>
      </c>
      <c r="U130" s="155" t="e">
        <f t="shared" si="3"/>
        <v>#REF!</v>
      </c>
      <c r="V130" s="154" t="e">
        <f t="shared" si="4"/>
        <v>#REF!</v>
      </c>
      <c r="W130" s="121">
        <v>65</v>
      </c>
      <c r="X130" s="121">
        <v>16</v>
      </c>
    </row>
    <row r="131" spans="16:24" x14ac:dyDescent="0.25">
      <c r="P131" s="154">
        <v>2</v>
      </c>
      <c r="Q131" s="128" t="e">
        <f>-(S131+#REF!)</f>
        <v>#REF!</v>
      </c>
      <c r="R131" s="128" t="e">
        <f t="shared" si="2"/>
        <v>#REF!</v>
      </c>
      <c r="S131" s="128" t="e">
        <f>-PMT(#REF!,60,$R$86)</f>
        <v>#REF!</v>
      </c>
      <c r="T131" s="155" t="e">
        <f>R131*#REF!</f>
        <v>#REF!</v>
      </c>
      <c r="U131" s="155" t="e">
        <f t="shared" si="3"/>
        <v>#REF!</v>
      </c>
      <c r="V131" s="154" t="e">
        <f t="shared" si="4"/>
        <v>#REF!</v>
      </c>
      <c r="W131" s="121">
        <v>66</v>
      </c>
      <c r="X131" s="121">
        <v>15</v>
      </c>
    </row>
    <row r="132" spans="16:24" x14ac:dyDescent="0.25">
      <c r="P132" s="154">
        <v>3</v>
      </c>
      <c r="Q132" s="128" t="e">
        <f>-(S132+#REF!)</f>
        <v>#REF!</v>
      </c>
      <c r="R132" s="128" t="e">
        <f t="shared" si="2"/>
        <v>#REF!</v>
      </c>
      <c r="S132" s="128" t="e">
        <f>-PMT(#REF!,60,$R$86)</f>
        <v>#REF!</v>
      </c>
      <c r="T132" s="155" t="e">
        <f>R132*#REF!</f>
        <v>#REF!</v>
      </c>
      <c r="U132" s="155" t="e">
        <f t="shared" si="3"/>
        <v>#REF!</v>
      </c>
      <c r="V132" s="154" t="e">
        <f t="shared" si="4"/>
        <v>#REF!</v>
      </c>
      <c r="W132" s="121">
        <v>67</v>
      </c>
      <c r="X132" s="121">
        <v>14</v>
      </c>
    </row>
    <row r="133" spans="16:24" x14ac:dyDescent="0.25">
      <c r="P133" s="154">
        <v>4</v>
      </c>
      <c r="Q133" s="128" t="e">
        <f>-(S133+#REF!)</f>
        <v>#REF!</v>
      </c>
      <c r="R133" s="128" t="e">
        <f t="shared" si="2"/>
        <v>#REF!</v>
      </c>
      <c r="S133" s="128" t="e">
        <f>-PMT(#REF!,60,$R$86)</f>
        <v>#REF!</v>
      </c>
      <c r="T133" s="155" t="e">
        <f>R133*#REF!</f>
        <v>#REF!</v>
      </c>
      <c r="U133" s="155" t="e">
        <f t="shared" si="3"/>
        <v>#REF!</v>
      </c>
      <c r="V133" s="154" t="e">
        <f t="shared" si="4"/>
        <v>#REF!</v>
      </c>
      <c r="W133" s="121">
        <v>68</v>
      </c>
      <c r="X133" s="121">
        <v>13</v>
      </c>
    </row>
    <row r="134" spans="16:24" x14ac:dyDescent="0.25">
      <c r="P134" s="154" t="s">
        <v>7</v>
      </c>
      <c r="Q134" s="128" t="e">
        <f>-(S134+#REF!)</f>
        <v>#REF!</v>
      </c>
      <c r="R134" s="128" t="e">
        <f t="shared" si="2"/>
        <v>#REF!</v>
      </c>
      <c r="S134" s="128" t="e">
        <f>-PMT(#REF!,60,$R$86)</f>
        <v>#REF!</v>
      </c>
      <c r="T134" s="155" t="e">
        <f>R134*#REF!</f>
        <v>#REF!</v>
      </c>
      <c r="U134" s="155" t="e">
        <f t="shared" si="3"/>
        <v>#REF!</v>
      </c>
      <c r="V134" s="154" t="e">
        <f t="shared" si="4"/>
        <v>#REF!</v>
      </c>
      <c r="W134" s="121">
        <v>69</v>
      </c>
      <c r="X134" s="121">
        <v>12</v>
      </c>
    </row>
    <row r="135" spans="16:24" x14ac:dyDescent="0.25">
      <c r="P135" s="154">
        <v>2</v>
      </c>
      <c r="Q135" s="128" t="e">
        <f>-(S135+#REF!)</f>
        <v>#REF!</v>
      </c>
      <c r="R135" s="128" t="e">
        <f t="shared" si="2"/>
        <v>#REF!</v>
      </c>
      <c r="S135" s="128" t="e">
        <f>-PMT(#REF!,60,$R$86)</f>
        <v>#REF!</v>
      </c>
      <c r="T135" s="155" t="e">
        <f>R135*#REF!</f>
        <v>#REF!</v>
      </c>
      <c r="U135" s="155" t="e">
        <f t="shared" si="3"/>
        <v>#REF!</v>
      </c>
      <c r="V135" s="154" t="e">
        <f t="shared" si="4"/>
        <v>#REF!</v>
      </c>
      <c r="W135" s="121">
        <v>70</v>
      </c>
      <c r="X135" s="121">
        <v>11</v>
      </c>
    </row>
    <row r="136" spans="16:24" x14ac:dyDescent="0.25">
      <c r="P136" s="154">
        <v>3</v>
      </c>
      <c r="Q136" s="128" t="e">
        <f>-(S136+#REF!)</f>
        <v>#REF!</v>
      </c>
      <c r="R136" s="128" t="e">
        <f t="shared" si="2"/>
        <v>#REF!</v>
      </c>
      <c r="S136" s="128" t="e">
        <f>-PMT(#REF!,60,$R$86)</f>
        <v>#REF!</v>
      </c>
      <c r="T136" s="155" t="e">
        <f>R136*#REF!</f>
        <v>#REF!</v>
      </c>
      <c r="U136" s="155" t="e">
        <f t="shared" si="3"/>
        <v>#REF!</v>
      </c>
      <c r="V136" s="154" t="e">
        <f t="shared" si="4"/>
        <v>#REF!</v>
      </c>
      <c r="W136" s="121">
        <v>71</v>
      </c>
      <c r="X136" s="121">
        <v>10</v>
      </c>
    </row>
    <row r="137" spans="16:24" x14ac:dyDescent="0.25">
      <c r="P137" s="154">
        <v>4</v>
      </c>
      <c r="Q137" s="128" t="e">
        <f>-(S137+#REF!)</f>
        <v>#REF!</v>
      </c>
      <c r="R137" s="128" t="e">
        <f t="shared" si="2"/>
        <v>#REF!</v>
      </c>
      <c r="S137" s="128" t="e">
        <f>-PMT(#REF!,60,$R$86)</f>
        <v>#REF!</v>
      </c>
      <c r="T137" s="155" t="e">
        <f>R137*#REF!</f>
        <v>#REF!</v>
      </c>
      <c r="U137" s="155" t="e">
        <f t="shared" si="3"/>
        <v>#REF!</v>
      </c>
      <c r="V137" s="154" t="e">
        <f t="shared" si="4"/>
        <v>#REF!</v>
      </c>
      <c r="W137" s="121">
        <v>72</v>
      </c>
      <c r="X137" s="121">
        <v>9</v>
      </c>
    </row>
    <row r="138" spans="16:24" x14ac:dyDescent="0.25">
      <c r="P138" s="154" t="s">
        <v>8</v>
      </c>
      <c r="Q138" s="128" t="e">
        <f>-(S138+#REF!)</f>
        <v>#REF!</v>
      </c>
      <c r="R138" s="128" t="e">
        <f t="shared" si="2"/>
        <v>#REF!</v>
      </c>
      <c r="S138" s="128" t="e">
        <f>-PMT(#REF!,60,$R$86)</f>
        <v>#REF!</v>
      </c>
      <c r="T138" s="155" t="e">
        <f>R138*#REF!</f>
        <v>#REF!</v>
      </c>
      <c r="U138" s="155" t="e">
        <f t="shared" si="3"/>
        <v>#REF!</v>
      </c>
      <c r="V138" s="154" t="e">
        <f t="shared" si="4"/>
        <v>#REF!</v>
      </c>
      <c r="W138" s="121">
        <v>73</v>
      </c>
      <c r="X138" s="121">
        <v>8</v>
      </c>
    </row>
    <row r="139" spans="16:24" x14ac:dyDescent="0.25">
      <c r="P139" s="154">
        <v>2</v>
      </c>
      <c r="Q139" s="128" t="e">
        <f>-(S139+#REF!)</f>
        <v>#REF!</v>
      </c>
      <c r="R139" s="128" t="e">
        <f t="shared" si="2"/>
        <v>#REF!</v>
      </c>
      <c r="S139" s="128" t="e">
        <f>-PMT(#REF!,60,$R$86)</f>
        <v>#REF!</v>
      </c>
      <c r="T139" s="155" t="e">
        <f>R139*#REF!</f>
        <v>#REF!</v>
      </c>
      <c r="U139" s="155" t="e">
        <f t="shared" si="3"/>
        <v>#REF!</v>
      </c>
      <c r="V139" s="154" t="e">
        <f t="shared" si="4"/>
        <v>#REF!</v>
      </c>
      <c r="W139" s="121">
        <v>74</v>
      </c>
      <c r="X139" s="121">
        <v>7</v>
      </c>
    </row>
    <row r="140" spans="16:24" x14ac:dyDescent="0.25">
      <c r="P140" s="154">
        <v>3</v>
      </c>
      <c r="Q140" s="128" t="e">
        <f>-(S140+#REF!)</f>
        <v>#REF!</v>
      </c>
      <c r="R140" s="128" t="e">
        <f t="shared" si="2"/>
        <v>#REF!</v>
      </c>
      <c r="S140" s="128" t="e">
        <f>-PMT(#REF!,60,$R$86)</f>
        <v>#REF!</v>
      </c>
      <c r="T140" s="155" t="e">
        <f>R140*#REF!</f>
        <v>#REF!</v>
      </c>
      <c r="U140" s="155" t="e">
        <f t="shared" si="3"/>
        <v>#REF!</v>
      </c>
      <c r="V140" s="154" t="e">
        <f t="shared" si="4"/>
        <v>#REF!</v>
      </c>
      <c r="W140" s="121">
        <v>75</v>
      </c>
      <c r="X140" s="121">
        <v>6</v>
      </c>
    </row>
    <row r="141" spans="16:24" x14ac:dyDescent="0.25">
      <c r="P141" s="154">
        <v>4</v>
      </c>
      <c r="Q141" s="128" t="e">
        <f>-(S141+#REF!)</f>
        <v>#REF!</v>
      </c>
      <c r="R141" s="128" t="e">
        <f t="shared" si="2"/>
        <v>#REF!</v>
      </c>
      <c r="S141" s="128" t="e">
        <f>-PMT(#REF!,60,$R$86)</f>
        <v>#REF!</v>
      </c>
      <c r="T141" s="155" t="e">
        <f>R141*#REF!</f>
        <v>#REF!</v>
      </c>
      <c r="U141" s="155" t="e">
        <f t="shared" si="3"/>
        <v>#REF!</v>
      </c>
      <c r="V141" s="154" t="e">
        <f t="shared" si="4"/>
        <v>#REF!</v>
      </c>
      <c r="W141" s="121">
        <v>76</v>
      </c>
      <c r="X141" s="121">
        <v>5</v>
      </c>
    </row>
    <row r="142" spans="16:24" x14ac:dyDescent="0.25">
      <c r="P142" s="154" t="s">
        <v>9</v>
      </c>
      <c r="Q142" s="128" t="e">
        <f>-(S142+#REF!)</f>
        <v>#REF!</v>
      </c>
      <c r="R142" s="128" t="e">
        <f t="shared" si="2"/>
        <v>#REF!</v>
      </c>
      <c r="S142" s="128" t="e">
        <f>-PMT(#REF!,60,$R$86)</f>
        <v>#REF!</v>
      </c>
      <c r="T142" s="155" t="e">
        <f>R142*#REF!</f>
        <v>#REF!</v>
      </c>
      <c r="U142" s="155" t="e">
        <f t="shared" si="3"/>
        <v>#REF!</v>
      </c>
      <c r="V142" s="154" t="e">
        <f t="shared" si="4"/>
        <v>#REF!</v>
      </c>
      <c r="W142" s="121">
        <v>77</v>
      </c>
      <c r="X142" s="121">
        <v>4</v>
      </c>
    </row>
    <row r="143" spans="16:24" x14ac:dyDescent="0.25">
      <c r="P143" s="154">
        <v>2</v>
      </c>
      <c r="Q143" s="128" t="e">
        <f>-(S143+#REF!)</f>
        <v>#REF!</v>
      </c>
      <c r="R143" s="128" t="e">
        <f t="shared" si="2"/>
        <v>#REF!</v>
      </c>
      <c r="S143" s="128" t="e">
        <f>-PMT(#REF!,60,$R$86)</f>
        <v>#REF!</v>
      </c>
      <c r="T143" s="155" t="e">
        <f>R143*#REF!</f>
        <v>#REF!</v>
      </c>
      <c r="U143" s="155" t="e">
        <f t="shared" si="3"/>
        <v>#REF!</v>
      </c>
      <c r="V143" s="154" t="e">
        <f t="shared" si="4"/>
        <v>#REF!</v>
      </c>
      <c r="W143" s="121">
        <v>78</v>
      </c>
      <c r="X143" s="121">
        <v>3</v>
      </c>
    </row>
    <row r="144" spans="16:24" x14ac:dyDescent="0.25">
      <c r="P144" s="154">
        <v>3</v>
      </c>
      <c r="Q144" s="128" t="e">
        <f>-(S144+#REF!)</f>
        <v>#REF!</v>
      </c>
      <c r="R144" s="128" t="e">
        <f t="shared" si="2"/>
        <v>#REF!</v>
      </c>
      <c r="S144" s="128" t="e">
        <f>-PMT(#REF!,60,$R$86)</f>
        <v>#REF!</v>
      </c>
      <c r="T144" s="155" t="e">
        <f>R144*#REF!</f>
        <v>#REF!</v>
      </c>
      <c r="U144" s="155" t="e">
        <f t="shared" si="3"/>
        <v>#REF!</v>
      </c>
      <c r="V144" s="154" t="e">
        <f t="shared" si="4"/>
        <v>#REF!</v>
      </c>
      <c r="W144" s="121">
        <v>79</v>
      </c>
      <c r="X144" s="121">
        <v>2</v>
      </c>
    </row>
    <row r="145" spans="16:24" x14ac:dyDescent="0.25">
      <c r="P145" s="154">
        <v>4</v>
      </c>
      <c r="Q145" s="128" t="e">
        <f>-(S145+#REF!)</f>
        <v>#REF!</v>
      </c>
      <c r="R145" s="128" t="e">
        <f t="shared" si="2"/>
        <v>#REF!</v>
      </c>
      <c r="S145" s="128" t="e">
        <f>-PMT(#REF!,60,$R$86)</f>
        <v>#REF!</v>
      </c>
      <c r="T145" s="155" t="e">
        <f>R145*#REF!</f>
        <v>#REF!</v>
      </c>
      <c r="U145" s="155" t="e">
        <f t="shared" si="3"/>
        <v>#REF!</v>
      </c>
      <c r="V145" s="154" t="e">
        <f t="shared" si="4"/>
        <v>#REF!</v>
      </c>
      <c r="W145" s="121">
        <v>80</v>
      </c>
      <c r="X145" s="121">
        <v>1</v>
      </c>
    </row>
    <row r="146" spans="16:24" x14ac:dyDescent="0.25">
      <c r="Q146" s="128"/>
      <c r="S146" s="128"/>
      <c r="T146" s="155"/>
      <c r="U146" s="155"/>
      <c r="V146" s="154"/>
    </row>
    <row r="147" spans="16:24" x14ac:dyDescent="0.25">
      <c r="S147" s="128"/>
      <c r="T147" s="155"/>
      <c r="U147" s="155"/>
      <c r="V147" s="154"/>
    </row>
    <row r="148" spans="16:24" x14ac:dyDescent="0.25">
      <c r="S148" s="128"/>
    </row>
    <row r="149" spans="16:24" x14ac:dyDescent="0.25">
      <c r="S149" s="128"/>
    </row>
    <row r="150" spans="16:24" x14ac:dyDescent="0.25">
      <c r="S150" s="128"/>
    </row>
    <row r="151" spans="16:24" x14ac:dyDescent="0.25">
      <c r="S151" s="128"/>
    </row>
    <row r="152" spans="16:24" x14ac:dyDescent="0.25">
      <c r="S152" s="128"/>
    </row>
    <row r="153" spans="16:24" x14ac:dyDescent="0.25">
      <c r="S153" s="128"/>
    </row>
  </sheetData>
  <pageMargins left="0.78740157499999996" right="0.78740157499999996" top="0.984251969" bottom="0.984251969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53"/>
  <sheetViews>
    <sheetView zoomScaleNormal="100" workbookViewId="0">
      <selection activeCell="A2" sqref="A2"/>
    </sheetView>
  </sheetViews>
  <sheetFormatPr baseColWidth="10" defaultColWidth="11.42578125" defaultRowHeight="12.75" x14ac:dyDescent="0.2"/>
  <cols>
    <col min="1" max="1" width="15.7109375" style="59" bestFit="1" customWidth="1"/>
    <col min="2" max="2" width="11.5703125" style="59" bestFit="1" customWidth="1"/>
    <col min="3" max="3" width="11.42578125" style="59"/>
    <col min="4" max="4" width="19.28515625" style="59" customWidth="1"/>
    <col min="5" max="5" width="17" style="59" customWidth="1"/>
    <col min="6" max="7" width="11.5703125" style="59" bestFit="1" customWidth="1"/>
    <col min="8" max="8" width="12" style="59" bestFit="1" customWidth="1"/>
    <col min="9" max="14" width="11.5703125" style="59" bestFit="1" customWidth="1"/>
    <col min="15" max="256" width="11.42578125" style="59"/>
    <col min="257" max="257" width="22.140625" style="59" customWidth="1"/>
    <col min="258" max="258" width="11.5703125" style="59" bestFit="1" customWidth="1"/>
    <col min="259" max="259" width="11.42578125" style="59"/>
    <col min="260" max="260" width="16" style="59" customWidth="1"/>
    <col min="261" max="261" width="15.28515625" style="59" customWidth="1"/>
    <col min="262" max="263" width="11.5703125" style="59" bestFit="1" customWidth="1"/>
    <col min="264" max="264" width="12" style="59" bestFit="1" customWidth="1"/>
    <col min="265" max="270" width="11.5703125" style="59" bestFit="1" customWidth="1"/>
    <col min="271" max="512" width="11.42578125" style="59"/>
    <col min="513" max="513" width="22.140625" style="59" customWidth="1"/>
    <col min="514" max="514" width="11.5703125" style="59" bestFit="1" customWidth="1"/>
    <col min="515" max="515" width="11.42578125" style="59"/>
    <col min="516" max="516" width="16" style="59" customWidth="1"/>
    <col min="517" max="517" width="15.28515625" style="59" customWidth="1"/>
    <col min="518" max="519" width="11.5703125" style="59" bestFit="1" customWidth="1"/>
    <col min="520" max="520" width="12" style="59" bestFit="1" customWidth="1"/>
    <col min="521" max="526" width="11.5703125" style="59" bestFit="1" customWidth="1"/>
    <col min="527" max="768" width="11.42578125" style="59"/>
    <col min="769" max="769" width="22.140625" style="59" customWidth="1"/>
    <col min="770" max="770" width="11.5703125" style="59" bestFit="1" customWidth="1"/>
    <col min="771" max="771" width="11.42578125" style="59"/>
    <col min="772" max="772" width="16" style="59" customWidth="1"/>
    <col min="773" max="773" width="15.28515625" style="59" customWidth="1"/>
    <col min="774" max="775" width="11.5703125" style="59" bestFit="1" customWidth="1"/>
    <col min="776" max="776" width="12" style="59" bestFit="1" customWidth="1"/>
    <col min="777" max="782" width="11.5703125" style="59" bestFit="1" customWidth="1"/>
    <col min="783" max="1024" width="11.42578125" style="59"/>
    <col min="1025" max="1025" width="22.140625" style="59" customWidth="1"/>
    <col min="1026" max="1026" width="11.5703125" style="59" bestFit="1" customWidth="1"/>
    <col min="1027" max="1027" width="11.42578125" style="59"/>
    <col min="1028" max="1028" width="16" style="59" customWidth="1"/>
    <col min="1029" max="1029" width="15.28515625" style="59" customWidth="1"/>
    <col min="1030" max="1031" width="11.5703125" style="59" bestFit="1" customWidth="1"/>
    <col min="1032" max="1032" width="12" style="59" bestFit="1" customWidth="1"/>
    <col min="1033" max="1038" width="11.5703125" style="59" bestFit="1" customWidth="1"/>
    <col min="1039" max="1280" width="11.42578125" style="59"/>
    <col min="1281" max="1281" width="22.140625" style="59" customWidth="1"/>
    <col min="1282" max="1282" width="11.5703125" style="59" bestFit="1" customWidth="1"/>
    <col min="1283" max="1283" width="11.42578125" style="59"/>
    <col min="1284" max="1284" width="16" style="59" customWidth="1"/>
    <col min="1285" max="1285" width="15.28515625" style="59" customWidth="1"/>
    <col min="1286" max="1287" width="11.5703125" style="59" bestFit="1" customWidth="1"/>
    <col min="1288" max="1288" width="12" style="59" bestFit="1" customWidth="1"/>
    <col min="1289" max="1294" width="11.5703125" style="59" bestFit="1" customWidth="1"/>
    <col min="1295" max="1536" width="11.42578125" style="59"/>
    <col min="1537" max="1537" width="22.140625" style="59" customWidth="1"/>
    <col min="1538" max="1538" width="11.5703125" style="59" bestFit="1" customWidth="1"/>
    <col min="1539" max="1539" width="11.42578125" style="59"/>
    <col min="1540" max="1540" width="16" style="59" customWidth="1"/>
    <col min="1541" max="1541" width="15.28515625" style="59" customWidth="1"/>
    <col min="1542" max="1543" width="11.5703125" style="59" bestFit="1" customWidth="1"/>
    <col min="1544" max="1544" width="12" style="59" bestFit="1" customWidth="1"/>
    <col min="1545" max="1550" width="11.5703125" style="59" bestFit="1" customWidth="1"/>
    <col min="1551" max="1792" width="11.42578125" style="59"/>
    <col min="1793" max="1793" width="22.140625" style="59" customWidth="1"/>
    <col min="1794" max="1794" width="11.5703125" style="59" bestFit="1" customWidth="1"/>
    <col min="1795" max="1795" width="11.42578125" style="59"/>
    <col min="1796" max="1796" width="16" style="59" customWidth="1"/>
    <col min="1797" max="1797" width="15.28515625" style="59" customWidth="1"/>
    <col min="1798" max="1799" width="11.5703125" style="59" bestFit="1" customWidth="1"/>
    <col min="1800" max="1800" width="12" style="59" bestFit="1" customWidth="1"/>
    <col min="1801" max="1806" width="11.5703125" style="59" bestFit="1" customWidth="1"/>
    <col min="1807" max="2048" width="11.42578125" style="59"/>
    <col min="2049" max="2049" width="22.140625" style="59" customWidth="1"/>
    <col min="2050" max="2050" width="11.5703125" style="59" bestFit="1" customWidth="1"/>
    <col min="2051" max="2051" width="11.42578125" style="59"/>
    <col min="2052" max="2052" width="16" style="59" customWidth="1"/>
    <col min="2053" max="2053" width="15.28515625" style="59" customWidth="1"/>
    <col min="2054" max="2055" width="11.5703125" style="59" bestFit="1" customWidth="1"/>
    <col min="2056" max="2056" width="12" style="59" bestFit="1" customWidth="1"/>
    <col min="2057" max="2062" width="11.5703125" style="59" bestFit="1" customWidth="1"/>
    <col min="2063" max="2304" width="11.42578125" style="59"/>
    <col min="2305" max="2305" width="22.140625" style="59" customWidth="1"/>
    <col min="2306" max="2306" width="11.5703125" style="59" bestFit="1" customWidth="1"/>
    <col min="2307" max="2307" width="11.42578125" style="59"/>
    <col min="2308" max="2308" width="16" style="59" customWidth="1"/>
    <col min="2309" max="2309" width="15.28515625" style="59" customWidth="1"/>
    <col min="2310" max="2311" width="11.5703125" style="59" bestFit="1" customWidth="1"/>
    <col min="2312" max="2312" width="12" style="59" bestFit="1" customWidth="1"/>
    <col min="2313" max="2318" width="11.5703125" style="59" bestFit="1" customWidth="1"/>
    <col min="2319" max="2560" width="11.42578125" style="59"/>
    <col min="2561" max="2561" width="22.140625" style="59" customWidth="1"/>
    <col min="2562" max="2562" width="11.5703125" style="59" bestFit="1" customWidth="1"/>
    <col min="2563" max="2563" width="11.42578125" style="59"/>
    <col min="2564" max="2564" width="16" style="59" customWidth="1"/>
    <col min="2565" max="2565" width="15.28515625" style="59" customWidth="1"/>
    <col min="2566" max="2567" width="11.5703125" style="59" bestFit="1" customWidth="1"/>
    <col min="2568" max="2568" width="12" style="59" bestFit="1" customWidth="1"/>
    <col min="2569" max="2574" width="11.5703125" style="59" bestFit="1" customWidth="1"/>
    <col min="2575" max="2816" width="11.42578125" style="59"/>
    <col min="2817" max="2817" width="22.140625" style="59" customWidth="1"/>
    <col min="2818" max="2818" width="11.5703125" style="59" bestFit="1" customWidth="1"/>
    <col min="2819" max="2819" width="11.42578125" style="59"/>
    <col min="2820" max="2820" width="16" style="59" customWidth="1"/>
    <col min="2821" max="2821" width="15.28515625" style="59" customWidth="1"/>
    <col min="2822" max="2823" width="11.5703125" style="59" bestFit="1" customWidth="1"/>
    <col min="2824" max="2824" width="12" style="59" bestFit="1" customWidth="1"/>
    <col min="2825" max="2830" width="11.5703125" style="59" bestFit="1" customWidth="1"/>
    <col min="2831" max="3072" width="11.42578125" style="59"/>
    <col min="3073" max="3073" width="22.140625" style="59" customWidth="1"/>
    <col min="3074" max="3074" width="11.5703125" style="59" bestFit="1" customWidth="1"/>
    <col min="3075" max="3075" width="11.42578125" style="59"/>
    <col min="3076" max="3076" width="16" style="59" customWidth="1"/>
    <col min="3077" max="3077" width="15.28515625" style="59" customWidth="1"/>
    <col min="3078" max="3079" width="11.5703125" style="59" bestFit="1" customWidth="1"/>
    <col min="3080" max="3080" width="12" style="59" bestFit="1" customWidth="1"/>
    <col min="3081" max="3086" width="11.5703125" style="59" bestFit="1" customWidth="1"/>
    <col min="3087" max="3328" width="11.42578125" style="59"/>
    <col min="3329" max="3329" width="22.140625" style="59" customWidth="1"/>
    <col min="3330" max="3330" width="11.5703125" style="59" bestFit="1" customWidth="1"/>
    <col min="3331" max="3331" width="11.42578125" style="59"/>
    <col min="3332" max="3332" width="16" style="59" customWidth="1"/>
    <col min="3333" max="3333" width="15.28515625" style="59" customWidth="1"/>
    <col min="3334" max="3335" width="11.5703125" style="59" bestFit="1" customWidth="1"/>
    <col min="3336" max="3336" width="12" style="59" bestFit="1" customWidth="1"/>
    <col min="3337" max="3342" width="11.5703125" style="59" bestFit="1" customWidth="1"/>
    <col min="3343" max="3584" width="11.42578125" style="59"/>
    <col min="3585" max="3585" width="22.140625" style="59" customWidth="1"/>
    <col min="3586" max="3586" width="11.5703125" style="59" bestFit="1" customWidth="1"/>
    <col min="3587" max="3587" width="11.42578125" style="59"/>
    <col min="3588" max="3588" width="16" style="59" customWidth="1"/>
    <col min="3589" max="3589" width="15.28515625" style="59" customWidth="1"/>
    <col min="3590" max="3591" width="11.5703125" style="59" bestFit="1" customWidth="1"/>
    <col min="3592" max="3592" width="12" style="59" bestFit="1" customWidth="1"/>
    <col min="3593" max="3598" width="11.5703125" style="59" bestFit="1" customWidth="1"/>
    <col min="3599" max="3840" width="11.42578125" style="59"/>
    <col min="3841" max="3841" width="22.140625" style="59" customWidth="1"/>
    <col min="3842" max="3842" width="11.5703125" style="59" bestFit="1" customWidth="1"/>
    <col min="3843" max="3843" width="11.42578125" style="59"/>
    <col min="3844" max="3844" width="16" style="59" customWidth="1"/>
    <col min="3845" max="3845" width="15.28515625" style="59" customWidth="1"/>
    <col min="3846" max="3847" width="11.5703125" style="59" bestFit="1" customWidth="1"/>
    <col min="3848" max="3848" width="12" style="59" bestFit="1" customWidth="1"/>
    <col min="3849" max="3854" width="11.5703125" style="59" bestFit="1" customWidth="1"/>
    <col min="3855" max="4096" width="11.42578125" style="59"/>
    <col min="4097" max="4097" width="22.140625" style="59" customWidth="1"/>
    <col min="4098" max="4098" width="11.5703125" style="59" bestFit="1" customWidth="1"/>
    <col min="4099" max="4099" width="11.42578125" style="59"/>
    <col min="4100" max="4100" width="16" style="59" customWidth="1"/>
    <col min="4101" max="4101" width="15.28515625" style="59" customWidth="1"/>
    <col min="4102" max="4103" width="11.5703125" style="59" bestFit="1" customWidth="1"/>
    <col min="4104" max="4104" width="12" style="59" bestFit="1" customWidth="1"/>
    <col min="4105" max="4110" width="11.5703125" style="59" bestFit="1" customWidth="1"/>
    <col min="4111" max="4352" width="11.42578125" style="59"/>
    <col min="4353" max="4353" width="22.140625" style="59" customWidth="1"/>
    <col min="4354" max="4354" width="11.5703125" style="59" bestFit="1" customWidth="1"/>
    <col min="4355" max="4355" width="11.42578125" style="59"/>
    <col min="4356" max="4356" width="16" style="59" customWidth="1"/>
    <col min="4357" max="4357" width="15.28515625" style="59" customWidth="1"/>
    <col min="4358" max="4359" width="11.5703125" style="59" bestFit="1" customWidth="1"/>
    <col min="4360" max="4360" width="12" style="59" bestFit="1" customWidth="1"/>
    <col min="4361" max="4366" width="11.5703125" style="59" bestFit="1" customWidth="1"/>
    <col min="4367" max="4608" width="11.42578125" style="59"/>
    <col min="4609" max="4609" width="22.140625" style="59" customWidth="1"/>
    <col min="4610" max="4610" width="11.5703125" style="59" bestFit="1" customWidth="1"/>
    <col min="4611" max="4611" width="11.42578125" style="59"/>
    <col min="4612" max="4612" width="16" style="59" customWidth="1"/>
    <col min="4613" max="4613" width="15.28515625" style="59" customWidth="1"/>
    <col min="4614" max="4615" width="11.5703125" style="59" bestFit="1" customWidth="1"/>
    <col min="4616" max="4616" width="12" style="59" bestFit="1" customWidth="1"/>
    <col min="4617" max="4622" width="11.5703125" style="59" bestFit="1" customWidth="1"/>
    <col min="4623" max="4864" width="11.42578125" style="59"/>
    <col min="4865" max="4865" width="22.140625" style="59" customWidth="1"/>
    <col min="4866" max="4866" width="11.5703125" style="59" bestFit="1" customWidth="1"/>
    <col min="4867" max="4867" width="11.42578125" style="59"/>
    <col min="4868" max="4868" width="16" style="59" customWidth="1"/>
    <col min="4869" max="4869" width="15.28515625" style="59" customWidth="1"/>
    <col min="4870" max="4871" width="11.5703125" style="59" bestFit="1" customWidth="1"/>
    <col min="4872" max="4872" width="12" style="59" bestFit="1" customWidth="1"/>
    <col min="4873" max="4878" width="11.5703125" style="59" bestFit="1" customWidth="1"/>
    <col min="4879" max="5120" width="11.42578125" style="59"/>
    <col min="5121" max="5121" width="22.140625" style="59" customWidth="1"/>
    <col min="5122" max="5122" width="11.5703125" style="59" bestFit="1" customWidth="1"/>
    <col min="5123" max="5123" width="11.42578125" style="59"/>
    <col min="5124" max="5124" width="16" style="59" customWidth="1"/>
    <col min="5125" max="5125" width="15.28515625" style="59" customWidth="1"/>
    <col min="5126" max="5127" width="11.5703125" style="59" bestFit="1" customWidth="1"/>
    <col min="5128" max="5128" width="12" style="59" bestFit="1" customWidth="1"/>
    <col min="5129" max="5134" width="11.5703125" style="59" bestFit="1" customWidth="1"/>
    <col min="5135" max="5376" width="11.42578125" style="59"/>
    <col min="5377" max="5377" width="22.140625" style="59" customWidth="1"/>
    <col min="5378" max="5378" width="11.5703125" style="59" bestFit="1" customWidth="1"/>
    <col min="5379" max="5379" width="11.42578125" style="59"/>
    <col min="5380" max="5380" width="16" style="59" customWidth="1"/>
    <col min="5381" max="5381" width="15.28515625" style="59" customWidth="1"/>
    <col min="5382" max="5383" width="11.5703125" style="59" bestFit="1" customWidth="1"/>
    <col min="5384" max="5384" width="12" style="59" bestFit="1" customWidth="1"/>
    <col min="5385" max="5390" width="11.5703125" style="59" bestFit="1" customWidth="1"/>
    <col min="5391" max="5632" width="11.42578125" style="59"/>
    <col min="5633" max="5633" width="22.140625" style="59" customWidth="1"/>
    <col min="5634" max="5634" width="11.5703125" style="59" bestFit="1" customWidth="1"/>
    <col min="5635" max="5635" width="11.42578125" style="59"/>
    <col min="5636" max="5636" width="16" style="59" customWidth="1"/>
    <col min="5637" max="5637" width="15.28515625" style="59" customWidth="1"/>
    <col min="5638" max="5639" width="11.5703125" style="59" bestFit="1" customWidth="1"/>
    <col min="5640" max="5640" width="12" style="59" bestFit="1" customWidth="1"/>
    <col min="5641" max="5646" width="11.5703125" style="59" bestFit="1" customWidth="1"/>
    <col min="5647" max="5888" width="11.42578125" style="59"/>
    <col min="5889" max="5889" width="22.140625" style="59" customWidth="1"/>
    <col min="5890" max="5890" width="11.5703125" style="59" bestFit="1" customWidth="1"/>
    <col min="5891" max="5891" width="11.42578125" style="59"/>
    <col min="5892" max="5892" width="16" style="59" customWidth="1"/>
    <col min="5893" max="5893" width="15.28515625" style="59" customWidth="1"/>
    <col min="5894" max="5895" width="11.5703125" style="59" bestFit="1" customWidth="1"/>
    <col min="5896" max="5896" width="12" style="59" bestFit="1" customWidth="1"/>
    <col min="5897" max="5902" width="11.5703125" style="59" bestFit="1" customWidth="1"/>
    <col min="5903" max="6144" width="11.42578125" style="59"/>
    <col min="6145" max="6145" width="22.140625" style="59" customWidth="1"/>
    <col min="6146" max="6146" width="11.5703125" style="59" bestFit="1" customWidth="1"/>
    <col min="6147" max="6147" width="11.42578125" style="59"/>
    <col min="6148" max="6148" width="16" style="59" customWidth="1"/>
    <col min="6149" max="6149" width="15.28515625" style="59" customWidth="1"/>
    <col min="6150" max="6151" width="11.5703125" style="59" bestFit="1" customWidth="1"/>
    <col min="6152" max="6152" width="12" style="59" bestFit="1" customWidth="1"/>
    <col min="6153" max="6158" width="11.5703125" style="59" bestFit="1" customWidth="1"/>
    <col min="6159" max="6400" width="11.42578125" style="59"/>
    <col min="6401" max="6401" width="22.140625" style="59" customWidth="1"/>
    <col min="6402" max="6402" width="11.5703125" style="59" bestFit="1" customWidth="1"/>
    <col min="6403" max="6403" width="11.42578125" style="59"/>
    <col min="6404" max="6404" width="16" style="59" customWidth="1"/>
    <col min="6405" max="6405" width="15.28515625" style="59" customWidth="1"/>
    <col min="6406" max="6407" width="11.5703125" style="59" bestFit="1" customWidth="1"/>
    <col min="6408" max="6408" width="12" style="59" bestFit="1" customWidth="1"/>
    <col min="6409" max="6414" width="11.5703125" style="59" bestFit="1" customWidth="1"/>
    <col min="6415" max="6656" width="11.42578125" style="59"/>
    <col min="6657" max="6657" width="22.140625" style="59" customWidth="1"/>
    <col min="6658" max="6658" width="11.5703125" style="59" bestFit="1" customWidth="1"/>
    <col min="6659" max="6659" width="11.42578125" style="59"/>
    <col min="6660" max="6660" width="16" style="59" customWidth="1"/>
    <col min="6661" max="6661" width="15.28515625" style="59" customWidth="1"/>
    <col min="6662" max="6663" width="11.5703125" style="59" bestFit="1" customWidth="1"/>
    <col min="6664" max="6664" width="12" style="59" bestFit="1" customWidth="1"/>
    <col min="6665" max="6670" width="11.5703125" style="59" bestFit="1" customWidth="1"/>
    <col min="6671" max="6912" width="11.42578125" style="59"/>
    <col min="6913" max="6913" width="22.140625" style="59" customWidth="1"/>
    <col min="6914" max="6914" width="11.5703125" style="59" bestFit="1" customWidth="1"/>
    <col min="6915" max="6915" width="11.42578125" style="59"/>
    <col min="6916" max="6916" width="16" style="59" customWidth="1"/>
    <col min="6917" max="6917" width="15.28515625" style="59" customWidth="1"/>
    <col min="6918" max="6919" width="11.5703125" style="59" bestFit="1" customWidth="1"/>
    <col min="6920" max="6920" width="12" style="59" bestFit="1" customWidth="1"/>
    <col min="6921" max="6926" width="11.5703125" style="59" bestFit="1" customWidth="1"/>
    <col min="6927" max="7168" width="11.42578125" style="59"/>
    <col min="7169" max="7169" width="22.140625" style="59" customWidth="1"/>
    <col min="7170" max="7170" width="11.5703125" style="59" bestFit="1" customWidth="1"/>
    <col min="7171" max="7171" width="11.42578125" style="59"/>
    <col min="7172" max="7172" width="16" style="59" customWidth="1"/>
    <col min="7173" max="7173" width="15.28515625" style="59" customWidth="1"/>
    <col min="7174" max="7175" width="11.5703125" style="59" bestFit="1" customWidth="1"/>
    <col min="7176" max="7176" width="12" style="59" bestFit="1" customWidth="1"/>
    <col min="7177" max="7182" width="11.5703125" style="59" bestFit="1" customWidth="1"/>
    <col min="7183" max="7424" width="11.42578125" style="59"/>
    <col min="7425" max="7425" width="22.140625" style="59" customWidth="1"/>
    <col min="7426" max="7426" width="11.5703125" style="59" bestFit="1" customWidth="1"/>
    <col min="7427" max="7427" width="11.42578125" style="59"/>
    <col min="7428" max="7428" width="16" style="59" customWidth="1"/>
    <col min="7429" max="7429" width="15.28515625" style="59" customWidth="1"/>
    <col min="7430" max="7431" width="11.5703125" style="59" bestFit="1" customWidth="1"/>
    <col min="7432" max="7432" width="12" style="59" bestFit="1" customWidth="1"/>
    <col min="7433" max="7438" width="11.5703125" style="59" bestFit="1" customWidth="1"/>
    <col min="7439" max="7680" width="11.42578125" style="59"/>
    <col min="7681" max="7681" width="22.140625" style="59" customWidth="1"/>
    <col min="7682" max="7682" width="11.5703125" style="59" bestFit="1" customWidth="1"/>
    <col min="7683" max="7683" width="11.42578125" style="59"/>
    <col min="7684" max="7684" width="16" style="59" customWidth="1"/>
    <col min="7685" max="7685" width="15.28515625" style="59" customWidth="1"/>
    <col min="7686" max="7687" width="11.5703125" style="59" bestFit="1" customWidth="1"/>
    <col min="7688" max="7688" width="12" style="59" bestFit="1" customWidth="1"/>
    <col min="7689" max="7694" width="11.5703125" style="59" bestFit="1" customWidth="1"/>
    <col min="7695" max="7936" width="11.42578125" style="59"/>
    <col min="7937" max="7937" width="22.140625" style="59" customWidth="1"/>
    <col min="7938" max="7938" width="11.5703125" style="59" bestFit="1" customWidth="1"/>
    <col min="7939" max="7939" width="11.42578125" style="59"/>
    <col min="7940" max="7940" width="16" style="59" customWidth="1"/>
    <col min="7941" max="7941" width="15.28515625" style="59" customWidth="1"/>
    <col min="7942" max="7943" width="11.5703125" style="59" bestFit="1" customWidth="1"/>
    <col min="7944" max="7944" width="12" style="59" bestFit="1" customWidth="1"/>
    <col min="7945" max="7950" width="11.5703125" style="59" bestFit="1" customWidth="1"/>
    <col min="7951" max="8192" width="11.42578125" style="59"/>
    <col min="8193" max="8193" width="22.140625" style="59" customWidth="1"/>
    <col min="8194" max="8194" width="11.5703125" style="59" bestFit="1" customWidth="1"/>
    <col min="8195" max="8195" width="11.42578125" style="59"/>
    <col min="8196" max="8196" width="16" style="59" customWidth="1"/>
    <col min="8197" max="8197" width="15.28515625" style="59" customWidth="1"/>
    <col min="8198" max="8199" width="11.5703125" style="59" bestFit="1" customWidth="1"/>
    <col min="8200" max="8200" width="12" style="59" bestFit="1" customWidth="1"/>
    <col min="8201" max="8206" width="11.5703125" style="59" bestFit="1" customWidth="1"/>
    <col min="8207" max="8448" width="11.42578125" style="59"/>
    <col min="8449" max="8449" width="22.140625" style="59" customWidth="1"/>
    <col min="8450" max="8450" width="11.5703125" style="59" bestFit="1" customWidth="1"/>
    <col min="8451" max="8451" width="11.42578125" style="59"/>
    <col min="8452" max="8452" width="16" style="59" customWidth="1"/>
    <col min="8453" max="8453" width="15.28515625" style="59" customWidth="1"/>
    <col min="8454" max="8455" width="11.5703125" style="59" bestFit="1" customWidth="1"/>
    <col min="8456" max="8456" width="12" style="59" bestFit="1" customWidth="1"/>
    <col min="8457" max="8462" width="11.5703125" style="59" bestFit="1" customWidth="1"/>
    <col min="8463" max="8704" width="11.42578125" style="59"/>
    <col min="8705" max="8705" width="22.140625" style="59" customWidth="1"/>
    <col min="8706" max="8706" width="11.5703125" style="59" bestFit="1" customWidth="1"/>
    <col min="8707" max="8707" width="11.42578125" style="59"/>
    <col min="8708" max="8708" width="16" style="59" customWidth="1"/>
    <col min="8709" max="8709" width="15.28515625" style="59" customWidth="1"/>
    <col min="8710" max="8711" width="11.5703125" style="59" bestFit="1" customWidth="1"/>
    <col min="8712" max="8712" width="12" style="59" bestFit="1" customWidth="1"/>
    <col min="8713" max="8718" width="11.5703125" style="59" bestFit="1" customWidth="1"/>
    <col min="8719" max="8960" width="11.42578125" style="59"/>
    <col min="8961" max="8961" width="22.140625" style="59" customWidth="1"/>
    <col min="8962" max="8962" width="11.5703125" style="59" bestFit="1" customWidth="1"/>
    <col min="8963" max="8963" width="11.42578125" style="59"/>
    <col min="8964" max="8964" width="16" style="59" customWidth="1"/>
    <col min="8965" max="8965" width="15.28515625" style="59" customWidth="1"/>
    <col min="8966" max="8967" width="11.5703125" style="59" bestFit="1" customWidth="1"/>
    <col min="8968" max="8968" width="12" style="59" bestFit="1" customWidth="1"/>
    <col min="8969" max="8974" width="11.5703125" style="59" bestFit="1" customWidth="1"/>
    <col min="8975" max="9216" width="11.42578125" style="59"/>
    <col min="9217" max="9217" width="22.140625" style="59" customWidth="1"/>
    <col min="9218" max="9218" width="11.5703125" style="59" bestFit="1" customWidth="1"/>
    <col min="9219" max="9219" width="11.42578125" style="59"/>
    <col min="9220" max="9220" width="16" style="59" customWidth="1"/>
    <col min="9221" max="9221" width="15.28515625" style="59" customWidth="1"/>
    <col min="9222" max="9223" width="11.5703125" style="59" bestFit="1" customWidth="1"/>
    <col min="9224" max="9224" width="12" style="59" bestFit="1" customWidth="1"/>
    <col min="9225" max="9230" width="11.5703125" style="59" bestFit="1" customWidth="1"/>
    <col min="9231" max="9472" width="11.42578125" style="59"/>
    <col min="9473" max="9473" width="22.140625" style="59" customWidth="1"/>
    <col min="9474" max="9474" width="11.5703125" style="59" bestFit="1" customWidth="1"/>
    <col min="9475" max="9475" width="11.42578125" style="59"/>
    <col min="9476" max="9476" width="16" style="59" customWidth="1"/>
    <col min="9477" max="9477" width="15.28515625" style="59" customWidth="1"/>
    <col min="9478" max="9479" width="11.5703125" style="59" bestFit="1" customWidth="1"/>
    <col min="9480" max="9480" width="12" style="59" bestFit="1" customWidth="1"/>
    <col min="9481" max="9486" width="11.5703125" style="59" bestFit="1" customWidth="1"/>
    <col min="9487" max="9728" width="11.42578125" style="59"/>
    <col min="9729" max="9729" width="22.140625" style="59" customWidth="1"/>
    <col min="9730" max="9730" width="11.5703125" style="59" bestFit="1" customWidth="1"/>
    <col min="9731" max="9731" width="11.42578125" style="59"/>
    <col min="9732" max="9732" width="16" style="59" customWidth="1"/>
    <col min="9733" max="9733" width="15.28515625" style="59" customWidth="1"/>
    <col min="9734" max="9735" width="11.5703125" style="59" bestFit="1" customWidth="1"/>
    <col min="9736" max="9736" width="12" style="59" bestFit="1" customWidth="1"/>
    <col min="9737" max="9742" width="11.5703125" style="59" bestFit="1" customWidth="1"/>
    <col min="9743" max="9984" width="11.42578125" style="59"/>
    <col min="9985" max="9985" width="22.140625" style="59" customWidth="1"/>
    <col min="9986" max="9986" width="11.5703125" style="59" bestFit="1" customWidth="1"/>
    <col min="9987" max="9987" width="11.42578125" style="59"/>
    <col min="9988" max="9988" width="16" style="59" customWidth="1"/>
    <col min="9989" max="9989" width="15.28515625" style="59" customWidth="1"/>
    <col min="9990" max="9991" width="11.5703125" style="59" bestFit="1" customWidth="1"/>
    <col min="9992" max="9992" width="12" style="59" bestFit="1" customWidth="1"/>
    <col min="9993" max="9998" width="11.5703125" style="59" bestFit="1" customWidth="1"/>
    <col min="9999" max="10240" width="11.42578125" style="59"/>
    <col min="10241" max="10241" width="22.140625" style="59" customWidth="1"/>
    <col min="10242" max="10242" width="11.5703125" style="59" bestFit="1" customWidth="1"/>
    <col min="10243" max="10243" width="11.42578125" style="59"/>
    <col min="10244" max="10244" width="16" style="59" customWidth="1"/>
    <col min="10245" max="10245" width="15.28515625" style="59" customWidth="1"/>
    <col min="10246" max="10247" width="11.5703125" style="59" bestFit="1" customWidth="1"/>
    <col min="10248" max="10248" width="12" style="59" bestFit="1" customWidth="1"/>
    <col min="10249" max="10254" width="11.5703125" style="59" bestFit="1" customWidth="1"/>
    <col min="10255" max="10496" width="11.42578125" style="59"/>
    <col min="10497" max="10497" width="22.140625" style="59" customWidth="1"/>
    <col min="10498" max="10498" width="11.5703125" style="59" bestFit="1" customWidth="1"/>
    <col min="10499" max="10499" width="11.42578125" style="59"/>
    <col min="10500" max="10500" width="16" style="59" customWidth="1"/>
    <col min="10501" max="10501" width="15.28515625" style="59" customWidth="1"/>
    <col min="10502" max="10503" width="11.5703125" style="59" bestFit="1" customWidth="1"/>
    <col min="10504" max="10504" width="12" style="59" bestFit="1" customWidth="1"/>
    <col min="10505" max="10510" width="11.5703125" style="59" bestFit="1" customWidth="1"/>
    <col min="10511" max="10752" width="11.42578125" style="59"/>
    <col min="10753" max="10753" width="22.140625" style="59" customWidth="1"/>
    <col min="10754" max="10754" width="11.5703125" style="59" bestFit="1" customWidth="1"/>
    <col min="10755" max="10755" width="11.42578125" style="59"/>
    <col min="10756" max="10756" width="16" style="59" customWidth="1"/>
    <col min="10757" max="10757" width="15.28515625" style="59" customWidth="1"/>
    <col min="10758" max="10759" width="11.5703125" style="59" bestFit="1" customWidth="1"/>
    <col min="10760" max="10760" width="12" style="59" bestFit="1" customWidth="1"/>
    <col min="10761" max="10766" width="11.5703125" style="59" bestFit="1" customWidth="1"/>
    <col min="10767" max="11008" width="11.42578125" style="59"/>
    <col min="11009" max="11009" width="22.140625" style="59" customWidth="1"/>
    <col min="11010" max="11010" width="11.5703125" style="59" bestFit="1" customWidth="1"/>
    <col min="11011" max="11011" width="11.42578125" style="59"/>
    <col min="11012" max="11012" width="16" style="59" customWidth="1"/>
    <col min="11013" max="11013" width="15.28515625" style="59" customWidth="1"/>
    <col min="11014" max="11015" width="11.5703125" style="59" bestFit="1" customWidth="1"/>
    <col min="11016" max="11016" width="12" style="59" bestFit="1" customWidth="1"/>
    <col min="11017" max="11022" width="11.5703125" style="59" bestFit="1" customWidth="1"/>
    <col min="11023" max="11264" width="11.42578125" style="59"/>
    <col min="11265" max="11265" width="22.140625" style="59" customWidth="1"/>
    <col min="11266" max="11266" width="11.5703125" style="59" bestFit="1" customWidth="1"/>
    <col min="11267" max="11267" width="11.42578125" style="59"/>
    <col min="11268" max="11268" width="16" style="59" customWidth="1"/>
    <col min="11269" max="11269" width="15.28515625" style="59" customWidth="1"/>
    <col min="11270" max="11271" width="11.5703125" style="59" bestFit="1" customWidth="1"/>
    <col min="11272" max="11272" width="12" style="59" bestFit="1" customWidth="1"/>
    <col min="11273" max="11278" width="11.5703125" style="59" bestFit="1" customWidth="1"/>
    <col min="11279" max="11520" width="11.42578125" style="59"/>
    <col min="11521" max="11521" width="22.140625" style="59" customWidth="1"/>
    <col min="11522" max="11522" width="11.5703125" style="59" bestFit="1" customWidth="1"/>
    <col min="11523" max="11523" width="11.42578125" style="59"/>
    <col min="11524" max="11524" width="16" style="59" customWidth="1"/>
    <col min="11525" max="11525" width="15.28515625" style="59" customWidth="1"/>
    <col min="11526" max="11527" width="11.5703125" style="59" bestFit="1" customWidth="1"/>
    <col min="11528" max="11528" width="12" style="59" bestFit="1" customWidth="1"/>
    <col min="11529" max="11534" width="11.5703125" style="59" bestFit="1" customWidth="1"/>
    <col min="11535" max="11776" width="11.42578125" style="59"/>
    <col min="11777" max="11777" width="22.140625" style="59" customWidth="1"/>
    <col min="11778" max="11778" width="11.5703125" style="59" bestFit="1" customWidth="1"/>
    <col min="11779" max="11779" width="11.42578125" style="59"/>
    <col min="11780" max="11780" width="16" style="59" customWidth="1"/>
    <col min="11781" max="11781" width="15.28515625" style="59" customWidth="1"/>
    <col min="11782" max="11783" width="11.5703125" style="59" bestFit="1" customWidth="1"/>
    <col min="11784" max="11784" width="12" style="59" bestFit="1" customWidth="1"/>
    <col min="11785" max="11790" width="11.5703125" style="59" bestFit="1" customWidth="1"/>
    <col min="11791" max="12032" width="11.42578125" style="59"/>
    <col min="12033" max="12033" width="22.140625" style="59" customWidth="1"/>
    <col min="12034" max="12034" width="11.5703125" style="59" bestFit="1" customWidth="1"/>
    <col min="12035" max="12035" width="11.42578125" style="59"/>
    <col min="12036" max="12036" width="16" style="59" customWidth="1"/>
    <col min="12037" max="12037" width="15.28515625" style="59" customWidth="1"/>
    <col min="12038" max="12039" width="11.5703125" style="59" bestFit="1" customWidth="1"/>
    <col min="12040" max="12040" width="12" style="59" bestFit="1" customWidth="1"/>
    <col min="12041" max="12046" width="11.5703125" style="59" bestFit="1" customWidth="1"/>
    <col min="12047" max="12288" width="11.42578125" style="59"/>
    <col min="12289" max="12289" width="22.140625" style="59" customWidth="1"/>
    <col min="12290" max="12290" width="11.5703125" style="59" bestFit="1" customWidth="1"/>
    <col min="12291" max="12291" width="11.42578125" style="59"/>
    <col min="12292" max="12292" width="16" style="59" customWidth="1"/>
    <col min="12293" max="12293" width="15.28515625" style="59" customWidth="1"/>
    <col min="12294" max="12295" width="11.5703125" style="59" bestFit="1" customWidth="1"/>
    <col min="12296" max="12296" width="12" style="59" bestFit="1" customWidth="1"/>
    <col min="12297" max="12302" width="11.5703125" style="59" bestFit="1" customWidth="1"/>
    <col min="12303" max="12544" width="11.42578125" style="59"/>
    <col min="12545" max="12545" width="22.140625" style="59" customWidth="1"/>
    <col min="12546" max="12546" width="11.5703125" style="59" bestFit="1" customWidth="1"/>
    <col min="12547" max="12547" width="11.42578125" style="59"/>
    <col min="12548" max="12548" width="16" style="59" customWidth="1"/>
    <col min="12549" max="12549" width="15.28515625" style="59" customWidth="1"/>
    <col min="12550" max="12551" width="11.5703125" style="59" bestFit="1" customWidth="1"/>
    <col min="12552" max="12552" width="12" style="59" bestFit="1" customWidth="1"/>
    <col min="12553" max="12558" width="11.5703125" style="59" bestFit="1" customWidth="1"/>
    <col min="12559" max="12800" width="11.42578125" style="59"/>
    <col min="12801" max="12801" width="22.140625" style="59" customWidth="1"/>
    <col min="12802" max="12802" width="11.5703125" style="59" bestFit="1" customWidth="1"/>
    <col min="12803" max="12803" width="11.42578125" style="59"/>
    <col min="12804" max="12804" width="16" style="59" customWidth="1"/>
    <col min="12805" max="12805" width="15.28515625" style="59" customWidth="1"/>
    <col min="12806" max="12807" width="11.5703125" style="59" bestFit="1" customWidth="1"/>
    <col min="12808" max="12808" width="12" style="59" bestFit="1" customWidth="1"/>
    <col min="12809" max="12814" width="11.5703125" style="59" bestFit="1" customWidth="1"/>
    <col min="12815" max="13056" width="11.42578125" style="59"/>
    <col min="13057" max="13057" width="22.140625" style="59" customWidth="1"/>
    <col min="13058" max="13058" width="11.5703125" style="59" bestFit="1" customWidth="1"/>
    <col min="13059" max="13059" width="11.42578125" style="59"/>
    <col min="13060" max="13060" width="16" style="59" customWidth="1"/>
    <col min="13061" max="13061" width="15.28515625" style="59" customWidth="1"/>
    <col min="13062" max="13063" width="11.5703125" style="59" bestFit="1" customWidth="1"/>
    <col min="13064" max="13064" width="12" style="59" bestFit="1" customWidth="1"/>
    <col min="13065" max="13070" width="11.5703125" style="59" bestFit="1" customWidth="1"/>
    <col min="13071" max="13312" width="11.42578125" style="59"/>
    <col min="13313" max="13313" width="22.140625" style="59" customWidth="1"/>
    <col min="13314" max="13314" width="11.5703125" style="59" bestFit="1" customWidth="1"/>
    <col min="13315" max="13315" width="11.42578125" style="59"/>
    <col min="13316" max="13316" width="16" style="59" customWidth="1"/>
    <col min="13317" max="13317" width="15.28515625" style="59" customWidth="1"/>
    <col min="13318" max="13319" width="11.5703125" style="59" bestFit="1" customWidth="1"/>
    <col min="13320" max="13320" width="12" style="59" bestFit="1" customWidth="1"/>
    <col min="13321" max="13326" width="11.5703125" style="59" bestFit="1" customWidth="1"/>
    <col min="13327" max="13568" width="11.42578125" style="59"/>
    <col min="13569" max="13569" width="22.140625" style="59" customWidth="1"/>
    <col min="13570" max="13570" width="11.5703125" style="59" bestFit="1" customWidth="1"/>
    <col min="13571" max="13571" width="11.42578125" style="59"/>
    <col min="13572" max="13572" width="16" style="59" customWidth="1"/>
    <col min="13573" max="13573" width="15.28515625" style="59" customWidth="1"/>
    <col min="13574" max="13575" width="11.5703125" style="59" bestFit="1" customWidth="1"/>
    <col min="13576" max="13576" width="12" style="59" bestFit="1" customWidth="1"/>
    <col min="13577" max="13582" width="11.5703125" style="59" bestFit="1" customWidth="1"/>
    <col min="13583" max="13824" width="11.42578125" style="59"/>
    <col min="13825" max="13825" width="22.140625" style="59" customWidth="1"/>
    <col min="13826" max="13826" width="11.5703125" style="59" bestFit="1" customWidth="1"/>
    <col min="13827" max="13827" width="11.42578125" style="59"/>
    <col min="13828" max="13828" width="16" style="59" customWidth="1"/>
    <col min="13829" max="13829" width="15.28515625" style="59" customWidth="1"/>
    <col min="13830" max="13831" width="11.5703125" style="59" bestFit="1" customWidth="1"/>
    <col min="13832" max="13832" width="12" style="59" bestFit="1" customWidth="1"/>
    <col min="13833" max="13838" width="11.5703125" style="59" bestFit="1" customWidth="1"/>
    <col min="13839" max="14080" width="11.42578125" style="59"/>
    <col min="14081" max="14081" width="22.140625" style="59" customWidth="1"/>
    <col min="14082" max="14082" width="11.5703125" style="59" bestFit="1" customWidth="1"/>
    <col min="14083" max="14083" width="11.42578125" style="59"/>
    <col min="14084" max="14084" width="16" style="59" customWidth="1"/>
    <col min="14085" max="14085" width="15.28515625" style="59" customWidth="1"/>
    <col min="14086" max="14087" width="11.5703125" style="59" bestFit="1" customWidth="1"/>
    <col min="14088" max="14088" width="12" style="59" bestFit="1" customWidth="1"/>
    <col min="14089" max="14094" width="11.5703125" style="59" bestFit="1" customWidth="1"/>
    <col min="14095" max="14336" width="11.42578125" style="59"/>
    <col min="14337" max="14337" width="22.140625" style="59" customWidth="1"/>
    <col min="14338" max="14338" width="11.5703125" style="59" bestFit="1" customWidth="1"/>
    <col min="14339" max="14339" width="11.42578125" style="59"/>
    <col min="14340" max="14340" width="16" style="59" customWidth="1"/>
    <col min="14341" max="14341" width="15.28515625" style="59" customWidth="1"/>
    <col min="14342" max="14343" width="11.5703125" style="59" bestFit="1" customWidth="1"/>
    <col min="14344" max="14344" width="12" style="59" bestFit="1" customWidth="1"/>
    <col min="14345" max="14350" width="11.5703125" style="59" bestFit="1" customWidth="1"/>
    <col min="14351" max="14592" width="11.42578125" style="59"/>
    <col min="14593" max="14593" width="22.140625" style="59" customWidth="1"/>
    <col min="14594" max="14594" width="11.5703125" style="59" bestFit="1" customWidth="1"/>
    <col min="14595" max="14595" width="11.42578125" style="59"/>
    <col min="14596" max="14596" width="16" style="59" customWidth="1"/>
    <col min="14597" max="14597" width="15.28515625" style="59" customWidth="1"/>
    <col min="14598" max="14599" width="11.5703125" style="59" bestFit="1" customWidth="1"/>
    <col min="14600" max="14600" width="12" style="59" bestFit="1" customWidth="1"/>
    <col min="14601" max="14606" width="11.5703125" style="59" bestFit="1" customWidth="1"/>
    <col min="14607" max="14848" width="11.42578125" style="59"/>
    <col min="14849" max="14849" width="22.140625" style="59" customWidth="1"/>
    <col min="14850" max="14850" width="11.5703125" style="59" bestFit="1" customWidth="1"/>
    <col min="14851" max="14851" width="11.42578125" style="59"/>
    <col min="14852" max="14852" width="16" style="59" customWidth="1"/>
    <col min="14853" max="14853" width="15.28515625" style="59" customWidth="1"/>
    <col min="14854" max="14855" width="11.5703125" style="59" bestFit="1" customWidth="1"/>
    <col min="14856" max="14856" width="12" style="59" bestFit="1" customWidth="1"/>
    <col min="14857" max="14862" width="11.5703125" style="59" bestFit="1" customWidth="1"/>
    <col min="14863" max="15104" width="11.42578125" style="59"/>
    <col min="15105" max="15105" width="22.140625" style="59" customWidth="1"/>
    <col min="15106" max="15106" width="11.5703125" style="59" bestFit="1" customWidth="1"/>
    <col min="15107" max="15107" width="11.42578125" style="59"/>
    <col min="15108" max="15108" width="16" style="59" customWidth="1"/>
    <col min="15109" max="15109" width="15.28515625" style="59" customWidth="1"/>
    <col min="15110" max="15111" width="11.5703125" style="59" bestFit="1" customWidth="1"/>
    <col min="15112" max="15112" width="12" style="59" bestFit="1" customWidth="1"/>
    <col min="15113" max="15118" width="11.5703125" style="59" bestFit="1" customWidth="1"/>
    <col min="15119" max="15360" width="11.42578125" style="59"/>
    <col min="15361" max="15361" width="22.140625" style="59" customWidth="1"/>
    <col min="15362" max="15362" width="11.5703125" style="59" bestFit="1" customWidth="1"/>
    <col min="15363" max="15363" width="11.42578125" style="59"/>
    <col min="15364" max="15364" width="16" style="59" customWidth="1"/>
    <col min="15365" max="15365" width="15.28515625" style="59" customWidth="1"/>
    <col min="15366" max="15367" width="11.5703125" style="59" bestFit="1" customWidth="1"/>
    <col min="15368" max="15368" width="12" style="59" bestFit="1" customWidth="1"/>
    <col min="15369" max="15374" width="11.5703125" style="59" bestFit="1" customWidth="1"/>
    <col min="15375" max="15616" width="11.42578125" style="59"/>
    <col min="15617" max="15617" width="22.140625" style="59" customWidth="1"/>
    <col min="15618" max="15618" width="11.5703125" style="59" bestFit="1" customWidth="1"/>
    <col min="15619" max="15619" width="11.42578125" style="59"/>
    <col min="15620" max="15620" width="16" style="59" customWidth="1"/>
    <col min="15621" max="15621" width="15.28515625" style="59" customWidth="1"/>
    <col min="15622" max="15623" width="11.5703125" style="59" bestFit="1" customWidth="1"/>
    <col min="15624" max="15624" width="12" style="59" bestFit="1" customWidth="1"/>
    <col min="15625" max="15630" width="11.5703125" style="59" bestFit="1" customWidth="1"/>
    <col min="15631" max="15872" width="11.42578125" style="59"/>
    <col min="15873" max="15873" width="22.140625" style="59" customWidth="1"/>
    <col min="15874" max="15874" width="11.5703125" style="59" bestFit="1" customWidth="1"/>
    <col min="15875" max="15875" width="11.42578125" style="59"/>
    <col min="15876" max="15876" width="16" style="59" customWidth="1"/>
    <col min="15877" max="15877" width="15.28515625" style="59" customWidth="1"/>
    <col min="15878" max="15879" width="11.5703125" style="59" bestFit="1" customWidth="1"/>
    <col min="15880" max="15880" width="12" style="59" bestFit="1" customWidth="1"/>
    <col min="15881" max="15886" width="11.5703125" style="59" bestFit="1" customWidth="1"/>
    <col min="15887" max="16128" width="11.42578125" style="59"/>
    <col min="16129" max="16129" width="22.140625" style="59" customWidth="1"/>
    <col min="16130" max="16130" width="11.5703125" style="59" bestFit="1" customWidth="1"/>
    <col min="16131" max="16131" width="11.42578125" style="59"/>
    <col min="16132" max="16132" width="16" style="59" customWidth="1"/>
    <col min="16133" max="16133" width="15.28515625" style="59" customWidth="1"/>
    <col min="16134" max="16135" width="11.5703125" style="59" bestFit="1" customWidth="1"/>
    <col min="16136" max="16136" width="12" style="59" bestFit="1" customWidth="1"/>
    <col min="16137" max="16142" width="11.5703125" style="59" bestFit="1" customWidth="1"/>
    <col min="16143" max="16384" width="11.42578125" style="59"/>
  </cols>
  <sheetData>
    <row r="1" spans="1:115" x14ac:dyDescent="0.2">
      <c r="A1" s="60" t="s">
        <v>72</v>
      </c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  <c r="CU1" s="64"/>
      <c r="CV1" s="64"/>
      <c r="CW1" s="64"/>
      <c r="CX1" s="64"/>
      <c r="CY1" s="64"/>
      <c r="CZ1" s="64"/>
      <c r="DA1" s="64"/>
      <c r="DB1" s="64"/>
      <c r="DC1" s="64"/>
      <c r="DD1" s="64"/>
      <c r="DE1" s="64"/>
      <c r="DF1" s="64"/>
      <c r="DG1" s="64"/>
      <c r="DH1" s="64"/>
      <c r="DI1" s="64"/>
      <c r="DJ1" s="64"/>
      <c r="DK1" s="64"/>
    </row>
    <row r="2" spans="1:115" ht="15" x14ac:dyDescent="0.25">
      <c r="A2" s="83"/>
      <c r="B2" s="84"/>
      <c r="C2" s="84"/>
      <c r="D2" s="84"/>
      <c r="E2" s="84"/>
      <c r="F2" s="8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4"/>
      <c r="CS2" s="64"/>
      <c r="CT2" s="64"/>
      <c r="CU2" s="64"/>
      <c r="CV2" s="64"/>
      <c r="CW2" s="64"/>
      <c r="CX2" s="64"/>
      <c r="CY2" s="64"/>
      <c r="CZ2" s="64"/>
      <c r="DA2" s="64"/>
      <c r="DB2" s="64"/>
      <c r="DC2" s="64"/>
      <c r="DD2" s="64"/>
      <c r="DE2" s="64"/>
      <c r="DF2" s="64"/>
      <c r="DG2" s="64"/>
      <c r="DH2" s="64"/>
      <c r="DI2" s="64"/>
      <c r="DJ2" s="64"/>
      <c r="DK2" s="64"/>
    </row>
    <row r="3" spans="1:115" ht="14.25" x14ac:dyDescent="0.2">
      <c r="A3" s="84" t="s">
        <v>25</v>
      </c>
      <c r="B3" s="85">
        <v>500</v>
      </c>
      <c r="C3" s="84"/>
      <c r="D3" s="84"/>
      <c r="E3" s="84"/>
      <c r="F3" s="8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4"/>
      <c r="CP3" s="64"/>
      <c r="CQ3" s="64"/>
      <c r="CR3" s="64"/>
      <c r="CS3" s="64"/>
      <c r="CT3" s="64"/>
      <c r="CU3" s="64"/>
      <c r="CV3" s="64"/>
      <c r="CW3" s="64"/>
      <c r="CX3" s="64"/>
      <c r="CY3" s="64"/>
      <c r="CZ3" s="64"/>
      <c r="DA3" s="64"/>
      <c r="DB3" s="64"/>
      <c r="DC3" s="64"/>
      <c r="DD3" s="64"/>
      <c r="DE3" s="64"/>
      <c r="DF3" s="64"/>
      <c r="DG3" s="64"/>
      <c r="DH3" s="64"/>
      <c r="DI3" s="64"/>
      <c r="DJ3" s="64"/>
      <c r="DK3" s="64"/>
    </row>
    <row r="4" spans="1:115" ht="15" x14ac:dyDescent="0.25">
      <c r="A4" s="84" t="s">
        <v>64</v>
      </c>
      <c r="B4" s="116">
        <v>7.85E-2</v>
      </c>
      <c r="C4" s="84"/>
      <c r="D4" s="84"/>
      <c r="E4" s="84"/>
      <c r="F4" s="8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64"/>
      <c r="DC4" s="64"/>
      <c r="DD4" s="64"/>
      <c r="DE4" s="64"/>
      <c r="DF4" s="64"/>
      <c r="DG4" s="64"/>
      <c r="DH4" s="64"/>
      <c r="DI4" s="64"/>
      <c r="DJ4" s="64"/>
      <c r="DK4" s="64"/>
    </row>
    <row r="5" spans="1:115" ht="14.25" x14ac:dyDescent="0.2">
      <c r="A5" s="84"/>
      <c r="B5" s="84"/>
      <c r="C5" s="84"/>
      <c r="D5" s="84"/>
      <c r="E5" s="84"/>
      <c r="F5" s="8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  <c r="DA5" s="64"/>
      <c r="DB5" s="64"/>
      <c r="DC5" s="64"/>
      <c r="DD5" s="64"/>
      <c r="DE5" s="64"/>
      <c r="DF5" s="64"/>
      <c r="DG5" s="64"/>
      <c r="DH5" s="64"/>
      <c r="DI5" s="64"/>
      <c r="DJ5" s="64"/>
      <c r="DK5" s="64"/>
    </row>
    <row r="6" spans="1:115" ht="18.75" x14ac:dyDescent="0.35">
      <c r="A6" s="87" t="s">
        <v>31</v>
      </c>
      <c r="B6" s="87" t="s">
        <v>4</v>
      </c>
      <c r="C6" s="88" t="s">
        <v>10</v>
      </c>
      <c r="D6" s="88" t="s">
        <v>11</v>
      </c>
      <c r="E6" s="87" t="s">
        <v>53</v>
      </c>
      <c r="F6" s="49" t="s">
        <v>2</v>
      </c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64"/>
      <c r="CU6" s="64"/>
      <c r="CV6" s="64"/>
      <c r="CW6" s="64"/>
      <c r="CX6" s="64"/>
      <c r="CY6" s="64"/>
      <c r="CZ6" s="64"/>
      <c r="DA6" s="64"/>
      <c r="DB6" s="64"/>
      <c r="DC6" s="64"/>
      <c r="DD6" s="64"/>
      <c r="DE6" s="64"/>
      <c r="DF6" s="64"/>
      <c r="DG6" s="64"/>
      <c r="DH6" s="64"/>
      <c r="DI6" s="64"/>
      <c r="DJ6" s="64"/>
      <c r="DK6" s="64"/>
    </row>
    <row r="7" spans="1:115" ht="15" x14ac:dyDescent="0.25">
      <c r="A7" s="87">
        <v>0</v>
      </c>
      <c r="B7" s="89"/>
      <c r="C7" s="90"/>
      <c r="D7" s="91"/>
      <c r="E7" s="90">
        <f>-D13</f>
        <v>-549.3555032809445</v>
      </c>
      <c r="F7" s="91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4"/>
      <c r="BZ7" s="64"/>
      <c r="CA7" s="64"/>
      <c r="CB7" s="64"/>
      <c r="CC7" s="64"/>
      <c r="CD7" s="64"/>
      <c r="CE7" s="64"/>
      <c r="CF7" s="64"/>
      <c r="CG7" s="64"/>
      <c r="CH7" s="64"/>
      <c r="CI7" s="64"/>
      <c r="CJ7" s="64"/>
      <c r="CK7" s="64"/>
      <c r="CL7" s="64"/>
      <c r="CM7" s="64"/>
      <c r="CN7" s="64"/>
      <c r="CO7" s="64"/>
      <c r="CP7" s="64"/>
      <c r="CQ7" s="64"/>
      <c r="CR7" s="64"/>
      <c r="CS7" s="64"/>
      <c r="CT7" s="64"/>
      <c r="CU7" s="64"/>
      <c r="CV7" s="64"/>
      <c r="CW7" s="64"/>
      <c r="CX7" s="64"/>
      <c r="CY7" s="64"/>
      <c r="CZ7" s="64"/>
      <c r="DA7" s="64"/>
      <c r="DB7" s="64"/>
      <c r="DC7" s="64"/>
      <c r="DD7" s="64"/>
      <c r="DE7" s="64"/>
      <c r="DF7" s="64"/>
      <c r="DG7" s="64"/>
      <c r="DH7" s="64"/>
      <c r="DI7" s="64"/>
      <c r="DJ7" s="64"/>
      <c r="DK7" s="64"/>
    </row>
    <row r="8" spans="1:115" ht="15" x14ac:dyDescent="0.25">
      <c r="A8" s="87">
        <v>1</v>
      </c>
      <c r="B8" s="92">
        <v>6.2E-2</v>
      </c>
      <c r="C8" s="93">
        <f>$B$3*$B$4</f>
        <v>39.25</v>
      </c>
      <c r="D8" s="91">
        <f>C8/(1+B8)^A8</f>
        <v>36.958568738229751</v>
      </c>
      <c r="E8" s="93">
        <f>C8</f>
        <v>39.25</v>
      </c>
      <c r="F8" s="91">
        <f>A8*E8/(1+$E$13)^A8</f>
        <v>37.19105481574698</v>
      </c>
      <c r="G8" s="112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  <c r="CQ8" s="64"/>
      <c r="CR8" s="64"/>
      <c r="CS8" s="64"/>
      <c r="CT8" s="64"/>
      <c r="CU8" s="64"/>
      <c r="CV8" s="64"/>
      <c r="CW8" s="64"/>
      <c r="CX8" s="64"/>
      <c r="CY8" s="64"/>
      <c r="CZ8" s="64"/>
      <c r="DA8" s="64"/>
      <c r="DB8" s="64"/>
      <c r="DC8" s="64"/>
      <c r="DD8" s="64"/>
      <c r="DE8" s="64"/>
      <c r="DF8" s="64"/>
      <c r="DG8" s="64"/>
      <c r="DH8" s="64"/>
      <c r="DI8" s="64"/>
      <c r="DJ8" s="64"/>
      <c r="DK8" s="64"/>
    </row>
    <row r="9" spans="1:115" ht="15" x14ac:dyDescent="0.25">
      <c r="A9" s="87">
        <v>2</v>
      </c>
      <c r="B9" s="92">
        <v>5.8999999999999997E-2</v>
      </c>
      <c r="C9" s="93">
        <f>$B$3*$B$4</f>
        <v>39.25</v>
      </c>
      <c r="D9" s="91">
        <f>C9/(1+B9)^A9</f>
        <v>34.998363770763838</v>
      </c>
      <c r="E9" s="93">
        <f>C9</f>
        <v>39.25</v>
      </c>
      <c r="F9" s="91">
        <f t="shared" ref="F9:F12" si="0">A9*E9/(1+$E$13)^A9</f>
        <v>70.480232270466075</v>
      </c>
      <c r="G9" s="11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  <c r="CQ9" s="64"/>
      <c r="CR9" s="64"/>
      <c r="CS9" s="64"/>
      <c r="CT9" s="64"/>
      <c r="CU9" s="64"/>
      <c r="CV9" s="64"/>
      <c r="CW9" s="64"/>
      <c r="CX9" s="64"/>
      <c r="CY9" s="64"/>
      <c r="CZ9" s="64"/>
      <c r="DA9" s="64"/>
      <c r="DB9" s="64"/>
      <c r="DC9" s="64"/>
      <c r="DD9" s="64"/>
      <c r="DE9" s="64"/>
      <c r="DF9" s="64"/>
      <c r="DG9" s="64"/>
      <c r="DH9" s="64"/>
      <c r="DI9" s="64"/>
      <c r="DJ9" s="64"/>
      <c r="DK9" s="64"/>
    </row>
    <row r="10" spans="1:115" ht="15" x14ac:dyDescent="0.25">
      <c r="A10" s="87">
        <v>3</v>
      </c>
      <c r="B10" s="92">
        <v>5.7000000000000002E-2</v>
      </c>
      <c r="C10" s="93">
        <f>$B$3*$B$4</f>
        <v>39.25</v>
      </c>
      <c r="D10" s="91">
        <f>C10/(1+B10)^A10</f>
        <v>33.236455261915282</v>
      </c>
      <c r="E10" s="93">
        <f>C10</f>
        <v>39.25</v>
      </c>
      <c r="F10" s="91">
        <f t="shared" si="0"/>
        <v>100.17455471837515</v>
      </c>
      <c r="G10" s="11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4"/>
      <c r="BZ10" s="64"/>
      <c r="CA10" s="64"/>
      <c r="CB10" s="64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CT10" s="64"/>
      <c r="CU10" s="64"/>
      <c r="CV10" s="64"/>
      <c r="CW10" s="64"/>
      <c r="CX10" s="64"/>
      <c r="CY10" s="64"/>
      <c r="CZ10" s="64"/>
      <c r="DA10" s="64"/>
      <c r="DB10" s="64"/>
      <c r="DC10" s="64"/>
      <c r="DD10" s="64"/>
      <c r="DE10" s="64"/>
      <c r="DF10" s="64"/>
      <c r="DG10" s="64"/>
      <c r="DH10" s="64"/>
      <c r="DI10" s="64"/>
      <c r="DJ10" s="64"/>
      <c r="DK10" s="64"/>
    </row>
    <row r="11" spans="1:115" ht="15" x14ac:dyDescent="0.25">
      <c r="A11" s="87">
        <v>4</v>
      </c>
      <c r="B11" s="92">
        <v>5.6000000000000001E-2</v>
      </c>
      <c r="C11" s="93">
        <f>$B$3*$B$4</f>
        <v>39.25</v>
      </c>
      <c r="D11" s="91">
        <f>C11/(1+B11)^A11</f>
        <v>31.563415201303716</v>
      </c>
      <c r="E11" s="93">
        <f>C11</f>
        <v>39.25</v>
      </c>
      <c r="F11" s="91">
        <f t="shared" si="0"/>
        <v>126.55957046876046</v>
      </c>
      <c r="G11" s="11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4"/>
      <c r="DB11" s="64"/>
      <c r="DC11" s="64"/>
      <c r="DD11" s="64"/>
      <c r="DE11" s="64"/>
      <c r="DF11" s="64"/>
      <c r="DG11" s="64"/>
      <c r="DH11" s="64"/>
      <c r="DI11" s="64"/>
      <c r="DJ11" s="64"/>
      <c r="DK11" s="64"/>
    </row>
    <row r="12" spans="1:115" ht="15" x14ac:dyDescent="0.25">
      <c r="A12" s="87">
        <v>5</v>
      </c>
      <c r="B12" s="92">
        <v>5.5E-2</v>
      </c>
      <c r="C12" s="93">
        <f>$B$3*$B$4+B3</f>
        <v>539.25</v>
      </c>
      <c r="D12" s="91">
        <f>C12/(1+B12)^A12</f>
        <v>412.59870030873196</v>
      </c>
      <c r="E12" s="93">
        <f>C12</f>
        <v>539.25</v>
      </c>
      <c r="F12" s="91">
        <f t="shared" si="0"/>
        <v>2059.464607366549</v>
      </c>
      <c r="G12" s="11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  <c r="CQ12" s="64"/>
      <c r="CR12" s="64"/>
      <c r="CS12" s="64"/>
      <c r="CT12" s="64"/>
      <c r="CU12" s="64"/>
      <c r="CV12" s="64"/>
      <c r="CW12" s="64"/>
      <c r="CX12" s="64"/>
      <c r="CY12" s="64"/>
      <c r="CZ12" s="64"/>
      <c r="DA12" s="64"/>
      <c r="DB12" s="64"/>
      <c r="DC12" s="64"/>
      <c r="DD12" s="64"/>
      <c r="DE12" s="64"/>
      <c r="DF12" s="64"/>
      <c r="DG12" s="64"/>
      <c r="DH12" s="64"/>
      <c r="DI12" s="64"/>
      <c r="DJ12" s="64"/>
      <c r="DK12" s="64"/>
    </row>
    <row r="13" spans="1:115" ht="15" x14ac:dyDescent="0.25">
      <c r="A13" s="84"/>
      <c r="B13" s="84"/>
      <c r="C13" s="91"/>
      <c r="D13" s="107">
        <f>SUM(D8:D12)</f>
        <v>549.3555032809445</v>
      </c>
      <c r="E13" s="108">
        <f>IRR(E7:E12)</f>
        <v>5.5361301109998262E-2</v>
      </c>
      <c r="F13" s="113">
        <f>SUM(F8:F12)/D13</f>
        <v>4.3575972304689099</v>
      </c>
      <c r="G13" s="115">
        <f>F13/(1+E13)</f>
        <v>4.1290098716768524</v>
      </c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4"/>
      <c r="BZ13" s="64"/>
      <c r="CA13" s="64"/>
      <c r="CB13" s="64"/>
      <c r="CC13" s="64"/>
      <c r="CD13" s="64"/>
      <c r="CE13" s="64"/>
      <c r="CF13" s="64"/>
      <c r="CG13" s="64"/>
      <c r="CH13" s="64"/>
      <c r="CI13" s="64"/>
      <c r="CJ13" s="64"/>
      <c r="CK13" s="64"/>
      <c r="CL13" s="64"/>
      <c r="CM13" s="64"/>
      <c r="CN13" s="64"/>
      <c r="CO13" s="64"/>
      <c r="CP13" s="64"/>
      <c r="CQ13" s="64"/>
      <c r="CR13" s="64"/>
      <c r="CS13" s="64"/>
      <c r="CT13" s="64"/>
      <c r="CU13" s="64"/>
      <c r="CV13" s="64"/>
      <c r="CW13" s="64"/>
      <c r="CX13" s="64"/>
      <c r="CY13" s="64"/>
      <c r="CZ13" s="64"/>
      <c r="DA13" s="64"/>
      <c r="DB13" s="64"/>
      <c r="DC13" s="64"/>
      <c r="DD13" s="64"/>
      <c r="DE13" s="64"/>
      <c r="DF13" s="64"/>
      <c r="DG13" s="64"/>
      <c r="DH13" s="64"/>
      <c r="DI13" s="64"/>
      <c r="DJ13" s="64"/>
      <c r="DK13" s="64"/>
    </row>
    <row r="14" spans="1:115" ht="15" x14ac:dyDescent="0.25">
      <c r="A14" s="84"/>
      <c r="B14" s="84"/>
      <c r="C14" s="91"/>
      <c r="D14" s="109" t="s">
        <v>66</v>
      </c>
      <c r="E14" s="133" t="s">
        <v>37</v>
      </c>
      <c r="F14" s="134" t="s">
        <v>28</v>
      </c>
      <c r="G14" s="134" t="s">
        <v>29</v>
      </c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4"/>
      <c r="BZ14" s="64"/>
      <c r="CA14" s="64"/>
      <c r="CB14" s="64"/>
      <c r="CC14" s="64"/>
      <c r="CD14" s="64"/>
      <c r="CE14" s="64"/>
      <c r="CF14" s="64"/>
      <c r="CG14" s="64"/>
      <c r="CH14" s="64"/>
      <c r="CI14" s="64"/>
      <c r="CJ14" s="64"/>
      <c r="CK14" s="64"/>
      <c r="CL14" s="64"/>
      <c r="CM14" s="64"/>
      <c r="CN14" s="64"/>
      <c r="CO14" s="64"/>
      <c r="CP14" s="64"/>
      <c r="CQ14" s="64"/>
      <c r="CR14" s="64"/>
      <c r="CS14" s="64"/>
      <c r="CT14" s="64"/>
      <c r="CU14" s="64"/>
      <c r="CV14" s="64"/>
      <c r="CW14" s="64"/>
      <c r="CX14" s="64"/>
      <c r="CY14" s="64"/>
      <c r="CZ14" s="64"/>
      <c r="DA14" s="64"/>
      <c r="DB14" s="64"/>
      <c r="DC14" s="64"/>
      <c r="DD14" s="64"/>
      <c r="DE14" s="64"/>
      <c r="DF14" s="64"/>
      <c r="DG14" s="64"/>
      <c r="DH14" s="64"/>
      <c r="DI14" s="64"/>
      <c r="DJ14" s="64"/>
      <c r="DK14" s="64"/>
    </row>
    <row r="15" spans="1:115" ht="14.25" x14ac:dyDescent="0.2">
      <c r="A15" s="84"/>
      <c r="B15" s="84"/>
      <c r="C15" s="91"/>
      <c r="F15" s="91"/>
      <c r="G15" s="8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  <c r="BQ15" s="64"/>
      <c r="BR15" s="64"/>
      <c r="BS15" s="64"/>
      <c r="BT15" s="64"/>
      <c r="BU15" s="64"/>
      <c r="BV15" s="64"/>
      <c r="BW15" s="64"/>
      <c r="BX15" s="64"/>
      <c r="BY15" s="64"/>
      <c r="BZ15" s="64"/>
      <c r="CA15" s="64"/>
      <c r="CB15" s="64"/>
      <c r="CC15" s="64"/>
      <c r="CD15" s="64"/>
      <c r="CE15" s="64"/>
      <c r="CF15" s="64"/>
      <c r="CG15" s="64"/>
      <c r="CH15" s="64"/>
      <c r="CI15" s="64"/>
      <c r="CJ15" s="64"/>
      <c r="CK15" s="64"/>
      <c r="CL15" s="64"/>
      <c r="CM15" s="64"/>
      <c r="CN15" s="64"/>
      <c r="CO15" s="64"/>
      <c r="CP15" s="64"/>
      <c r="CQ15" s="64"/>
      <c r="CR15" s="64"/>
      <c r="CS15" s="64"/>
      <c r="CT15" s="64"/>
      <c r="CU15" s="64"/>
      <c r="CV15" s="64"/>
      <c r="CW15" s="64"/>
      <c r="CX15" s="64"/>
      <c r="CY15" s="64"/>
      <c r="CZ15" s="64"/>
      <c r="DA15" s="64"/>
      <c r="DB15" s="64"/>
      <c r="DC15" s="64"/>
      <c r="DD15" s="64"/>
      <c r="DE15" s="64"/>
      <c r="DF15" s="64"/>
      <c r="DG15" s="64"/>
      <c r="DH15" s="64"/>
      <c r="DI15" s="64"/>
      <c r="DJ15" s="64"/>
      <c r="DK15" s="64"/>
    </row>
    <row r="16" spans="1:115" ht="14.25" x14ac:dyDescent="0.2">
      <c r="A16" s="84"/>
      <c r="B16" s="84"/>
      <c r="C16" s="91"/>
      <c r="D16" s="91"/>
      <c r="E16" s="91"/>
      <c r="F16" s="91"/>
      <c r="G16" s="8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4"/>
      <c r="BR16" s="64"/>
      <c r="BS16" s="64"/>
      <c r="BT16" s="64"/>
      <c r="BU16" s="64"/>
      <c r="BV16" s="64"/>
      <c r="BW16" s="64"/>
      <c r="BX16" s="64"/>
      <c r="BY16" s="64"/>
      <c r="BZ16" s="64"/>
      <c r="CA16" s="64"/>
      <c r="CB16" s="64"/>
      <c r="CC16" s="64"/>
      <c r="CD16" s="64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CT16" s="64"/>
      <c r="CU16" s="64"/>
      <c r="CV16" s="64"/>
      <c r="CW16" s="64"/>
      <c r="CX16" s="64"/>
      <c r="CY16" s="64"/>
      <c r="CZ16" s="64"/>
      <c r="DA16" s="64"/>
      <c r="DB16" s="64"/>
      <c r="DC16" s="64"/>
      <c r="DD16" s="64"/>
      <c r="DE16" s="64"/>
      <c r="DF16" s="64"/>
      <c r="DG16" s="64"/>
      <c r="DH16" s="64"/>
      <c r="DI16" s="64"/>
      <c r="DJ16" s="64"/>
      <c r="DK16" s="64"/>
    </row>
    <row r="17" spans="1:115" ht="14.25" x14ac:dyDescent="0.2">
      <c r="A17" s="87"/>
      <c r="B17" s="84"/>
      <c r="C17" s="91"/>
      <c r="D17" s="91"/>
      <c r="E17" s="91"/>
      <c r="F17" s="91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64"/>
      <c r="DB17" s="64"/>
      <c r="DC17" s="64"/>
      <c r="DD17" s="64"/>
      <c r="DE17" s="64"/>
      <c r="DF17" s="64"/>
      <c r="DG17" s="64"/>
      <c r="DH17" s="64"/>
      <c r="DI17" s="64"/>
      <c r="DJ17" s="64"/>
      <c r="DK17" s="64"/>
    </row>
    <row r="18" spans="1:115" ht="14.25" x14ac:dyDescent="0.2">
      <c r="A18" s="87"/>
      <c r="B18" s="88"/>
      <c r="C18" s="84"/>
      <c r="D18" s="87"/>
      <c r="E18" s="84"/>
      <c r="F18" s="8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4"/>
      <c r="CS18" s="64"/>
      <c r="CT18" s="64"/>
      <c r="CU18" s="64"/>
      <c r="CV18" s="64"/>
      <c r="CW18" s="64"/>
      <c r="CX18" s="64"/>
      <c r="CY18" s="64"/>
      <c r="CZ18" s="64"/>
      <c r="DA18" s="64"/>
      <c r="DB18" s="64"/>
      <c r="DC18" s="64"/>
      <c r="DD18" s="64"/>
      <c r="DE18" s="64"/>
      <c r="DF18" s="64"/>
      <c r="DG18" s="64"/>
      <c r="DH18" s="64"/>
      <c r="DI18" s="64"/>
      <c r="DJ18" s="64"/>
      <c r="DK18" s="64"/>
    </row>
    <row r="19" spans="1:115" ht="14.25" x14ac:dyDescent="0.2">
      <c r="A19" s="87"/>
      <c r="B19" s="94"/>
      <c r="C19" s="95"/>
      <c r="D19" s="96"/>
      <c r="E19" s="84"/>
      <c r="F19" s="8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  <c r="CY19" s="64"/>
      <c r="CZ19" s="64"/>
      <c r="DA19" s="64"/>
      <c r="DB19" s="64"/>
      <c r="DC19" s="64"/>
      <c r="DD19" s="64"/>
      <c r="DE19" s="64"/>
      <c r="DF19" s="64"/>
      <c r="DG19" s="64"/>
      <c r="DH19" s="64"/>
      <c r="DI19" s="64"/>
      <c r="DJ19" s="64"/>
      <c r="DK19" s="64"/>
    </row>
    <row r="20" spans="1:115" ht="14.25" x14ac:dyDescent="0.2">
      <c r="A20" s="87"/>
      <c r="B20" s="94"/>
      <c r="C20" s="95"/>
      <c r="D20" s="96"/>
      <c r="E20" s="84"/>
      <c r="F20" s="8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4"/>
      <c r="CS20" s="64"/>
      <c r="CT20" s="64"/>
      <c r="CU20" s="64"/>
      <c r="CV20" s="64"/>
      <c r="CW20" s="64"/>
      <c r="CX20" s="64"/>
      <c r="CY20" s="64"/>
      <c r="CZ20" s="64"/>
      <c r="DA20" s="64"/>
      <c r="DB20" s="64"/>
      <c r="DC20" s="64"/>
      <c r="DD20" s="64"/>
      <c r="DE20" s="64"/>
      <c r="DF20" s="64"/>
      <c r="DG20" s="64"/>
      <c r="DH20" s="64"/>
      <c r="DI20" s="64"/>
      <c r="DJ20" s="64"/>
      <c r="DK20" s="64"/>
    </row>
    <row r="21" spans="1:115" ht="14.25" x14ac:dyDescent="0.2">
      <c r="A21" s="87"/>
      <c r="B21" s="94"/>
      <c r="C21" s="95"/>
      <c r="D21" s="96"/>
      <c r="E21" s="84"/>
      <c r="F21" s="8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  <c r="CA21" s="64"/>
      <c r="CB21" s="64"/>
      <c r="CC21" s="64"/>
      <c r="CD21" s="64"/>
      <c r="CE21" s="64"/>
      <c r="CF21" s="64"/>
      <c r="CG21" s="64"/>
      <c r="CH21" s="64"/>
      <c r="CI21" s="64"/>
      <c r="CJ21" s="64"/>
      <c r="CK21" s="64"/>
      <c r="CL21" s="64"/>
      <c r="CM21" s="64"/>
      <c r="CN21" s="64"/>
      <c r="CO21" s="64"/>
      <c r="CP21" s="64"/>
      <c r="CQ21" s="64"/>
      <c r="CR21" s="64"/>
      <c r="CS21" s="64"/>
      <c r="CT21" s="64"/>
      <c r="CU21" s="64"/>
      <c r="CV21" s="64"/>
      <c r="CW21" s="64"/>
      <c r="CX21" s="64"/>
      <c r="CY21" s="64"/>
      <c r="CZ21" s="64"/>
      <c r="DA21" s="64"/>
      <c r="DB21" s="64"/>
      <c r="DC21" s="64"/>
      <c r="DD21" s="64"/>
      <c r="DE21" s="64"/>
      <c r="DF21" s="64"/>
      <c r="DG21" s="64"/>
      <c r="DH21" s="64"/>
      <c r="DI21" s="64"/>
      <c r="DJ21" s="64"/>
      <c r="DK21" s="64"/>
    </row>
    <row r="22" spans="1:115" ht="14.25" x14ac:dyDescent="0.2">
      <c r="A22" s="87"/>
      <c r="B22" s="94"/>
      <c r="C22" s="95"/>
      <c r="D22" s="96"/>
      <c r="E22" s="84"/>
      <c r="F22" s="8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4"/>
      <c r="BZ22" s="64"/>
      <c r="CA22" s="64"/>
      <c r="CB22" s="64"/>
      <c r="CC22" s="64"/>
      <c r="CD22" s="64"/>
      <c r="CE22" s="64"/>
      <c r="CF22" s="64"/>
      <c r="CG22" s="64"/>
      <c r="CH22" s="64"/>
      <c r="CI22" s="64"/>
      <c r="CJ22" s="64"/>
      <c r="CK22" s="64"/>
      <c r="CL22" s="64"/>
      <c r="CM22" s="64"/>
      <c r="CN22" s="64"/>
      <c r="CO22" s="64"/>
      <c r="CP22" s="64"/>
      <c r="CQ22" s="64"/>
      <c r="CR22" s="64"/>
      <c r="CS22" s="64"/>
      <c r="CT22" s="64"/>
      <c r="CU22" s="64"/>
      <c r="CV22" s="64"/>
      <c r="CW22" s="64"/>
      <c r="CX22" s="64"/>
      <c r="CY22" s="64"/>
      <c r="CZ22" s="64"/>
      <c r="DA22" s="64"/>
      <c r="DB22" s="64"/>
      <c r="DC22" s="64"/>
      <c r="DD22" s="64"/>
      <c r="DE22" s="64"/>
      <c r="DF22" s="64"/>
      <c r="DG22" s="64"/>
      <c r="DH22" s="64"/>
      <c r="DI22" s="64"/>
      <c r="DJ22" s="64"/>
      <c r="DK22" s="64"/>
    </row>
    <row r="23" spans="1:115" ht="14.25" x14ac:dyDescent="0.2">
      <c r="A23" s="87"/>
      <c r="B23" s="94"/>
      <c r="C23" s="95"/>
      <c r="D23" s="96"/>
      <c r="E23" s="84"/>
      <c r="F23" s="8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  <c r="CA23" s="64"/>
      <c r="CB23" s="64"/>
      <c r="CC23" s="64"/>
      <c r="CD23" s="64"/>
      <c r="CE23" s="64"/>
      <c r="CF23" s="64"/>
      <c r="CG23" s="64"/>
      <c r="CH23" s="64"/>
      <c r="CI23" s="64"/>
      <c r="CJ23" s="64"/>
      <c r="CK23" s="64"/>
      <c r="CL23" s="64"/>
      <c r="CM23" s="64"/>
      <c r="CN23" s="64"/>
      <c r="CO23" s="64"/>
      <c r="CP23" s="64"/>
      <c r="CQ23" s="64"/>
      <c r="CR23" s="64"/>
      <c r="CS23" s="64"/>
      <c r="CT23" s="64"/>
      <c r="CU23" s="64"/>
      <c r="CV23" s="64"/>
      <c r="CW23" s="64"/>
      <c r="CX23" s="64"/>
      <c r="CY23" s="64"/>
      <c r="CZ23" s="64"/>
      <c r="DA23" s="64"/>
      <c r="DB23" s="64"/>
      <c r="DC23" s="64"/>
      <c r="DD23" s="64"/>
      <c r="DE23" s="64"/>
      <c r="DF23" s="64"/>
      <c r="DG23" s="64"/>
      <c r="DH23" s="64"/>
      <c r="DI23" s="64"/>
      <c r="DJ23" s="64"/>
      <c r="DK23" s="64"/>
    </row>
    <row r="24" spans="1:115" ht="14.25" x14ac:dyDescent="0.2">
      <c r="A24" s="84"/>
      <c r="B24" s="97"/>
      <c r="C24" s="98"/>
      <c r="D24" s="110"/>
      <c r="E24" s="111"/>
      <c r="F24" s="84"/>
      <c r="J24" s="76"/>
      <c r="K24" s="76"/>
      <c r="L24" s="76"/>
      <c r="M24" s="76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4"/>
      <c r="CS24" s="64"/>
      <c r="CT24" s="64"/>
      <c r="CU24" s="64"/>
      <c r="CV24" s="64"/>
      <c r="CW24" s="64"/>
      <c r="CX24" s="64"/>
      <c r="CY24" s="64"/>
      <c r="CZ24" s="64"/>
      <c r="DA24" s="64"/>
      <c r="DB24" s="64"/>
      <c r="DC24" s="64"/>
      <c r="DD24" s="64"/>
      <c r="DE24" s="64"/>
      <c r="DF24" s="64"/>
      <c r="DG24" s="64"/>
      <c r="DH24" s="64"/>
      <c r="DI24" s="64"/>
      <c r="DJ24" s="64"/>
      <c r="DK24" s="64"/>
    </row>
    <row r="25" spans="1:115" ht="14.25" x14ac:dyDescent="0.2">
      <c r="A25" s="84"/>
      <c r="B25" s="84"/>
      <c r="C25" s="84"/>
      <c r="D25" s="100"/>
      <c r="E25" s="100"/>
      <c r="F25" s="84"/>
      <c r="J25" s="76"/>
      <c r="K25" s="76"/>
      <c r="L25" s="76"/>
      <c r="M25" s="76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4"/>
      <c r="CA25" s="64"/>
      <c r="CB25" s="64"/>
      <c r="CC25" s="64"/>
      <c r="CD25" s="64"/>
      <c r="CE25" s="64"/>
      <c r="CF25" s="64"/>
      <c r="CG25" s="64"/>
      <c r="CH25" s="64"/>
      <c r="CI25" s="64"/>
      <c r="CJ25" s="64"/>
      <c r="CK25" s="64"/>
      <c r="CL25" s="64"/>
      <c r="CM25" s="64"/>
      <c r="CN25" s="64"/>
      <c r="CO25" s="64"/>
      <c r="CP25" s="64"/>
      <c r="CQ25" s="64"/>
      <c r="CR25" s="64"/>
      <c r="CS25" s="64"/>
      <c r="CT25" s="64"/>
      <c r="CU25" s="64"/>
      <c r="CV25" s="64"/>
      <c r="CW25" s="64"/>
      <c r="CX25" s="64"/>
      <c r="CY25" s="64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4"/>
      <c r="DK25" s="64"/>
    </row>
    <row r="26" spans="1:115" ht="14.25" x14ac:dyDescent="0.2">
      <c r="A26" s="99"/>
      <c r="B26" s="99"/>
      <c r="C26" s="99"/>
      <c r="D26" s="99"/>
      <c r="E26" s="99"/>
      <c r="F26" s="99"/>
      <c r="G26" s="79"/>
      <c r="J26" s="79"/>
      <c r="K26" s="79"/>
      <c r="L26" s="76"/>
      <c r="M26" s="76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4"/>
      <c r="BZ26" s="64"/>
      <c r="CA26" s="64"/>
      <c r="CB26" s="64"/>
      <c r="CC26" s="64"/>
      <c r="CD26" s="64"/>
      <c r="CE26" s="64"/>
      <c r="CF26" s="64"/>
      <c r="CG26" s="64"/>
      <c r="CH26" s="64"/>
      <c r="CI26" s="64"/>
      <c r="CJ26" s="64"/>
      <c r="CK26" s="64"/>
      <c r="CL26" s="64"/>
      <c r="CM26" s="64"/>
      <c r="CN26" s="64"/>
      <c r="CO26" s="64"/>
      <c r="CP26" s="64"/>
      <c r="CQ26" s="64"/>
      <c r="CR26" s="64"/>
      <c r="CS26" s="64"/>
      <c r="CT26" s="64"/>
      <c r="CU26" s="64"/>
      <c r="CV26" s="64"/>
      <c r="CW26" s="64"/>
      <c r="CX26" s="64"/>
      <c r="CY26" s="64"/>
      <c r="CZ26" s="64"/>
      <c r="DA26" s="64"/>
      <c r="DB26" s="64"/>
      <c r="DC26" s="64"/>
      <c r="DD26" s="64"/>
      <c r="DE26" s="64"/>
      <c r="DF26" s="64"/>
      <c r="DG26" s="64"/>
      <c r="DH26" s="64"/>
      <c r="DI26" s="64"/>
      <c r="DJ26" s="64"/>
      <c r="DK26" s="64"/>
    </row>
    <row r="27" spans="1:115" ht="14.25" x14ac:dyDescent="0.2">
      <c r="A27" s="99"/>
      <c r="B27" s="99"/>
      <c r="C27" s="99"/>
      <c r="D27" s="99"/>
      <c r="E27" s="99"/>
      <c r="F27" s="99"/>
      <c r="G27" s="79"/>
      <c r="H27" s="79"/>
      <c r="I27" s="79"/>
      <c r="J27" s="79"/>
      <c r="K27" s="79"/>
      <c r="L27" s="76"/>
      <c r="M27" s="76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64"/>
      <c r="CA27" s="64"/>
      <c r="CB27" s="64"/>
      <c r="CC27" s="64"/>
      <c r="CD27" s="64"/>
      <c r="CE27" s="64"/>
      <c r="CF27" s="64"/>
      <c r="CG27" s="64"/>
      <c r="CH27" s="64"/>
      <c r="CI27" s="64"/>
      <c r="CJ27" s="64"/>
      <c r="CK27" s="64"/>
      <c r="CL27" s="64"/>
      <c r="CM27" s="64"/>
      <c r="CN27" s="64"/>
      <c r="CO27" s="64"/>
      <c r="CP27" s="64"/>
      <c r="CQ27" s="64"/>
      <c r="CR27" s="64"/>
      <c r="CS27" s="64"/>
      <c r="CT27" s="64"/>
      <c r="CU27" s="64"/>
      <c r="CV27" s="64"/>
      <c r="CW27" s="64"/>
      <c r="CX27" s="64"/>
      <c r="CY27" s="64"/>
      <c r="CZ27" s="64"/>
      <c r="DA27" s="64"/>
      <c r="DB27" s="64"/>
      <c r="DC27" s="64"/>
      <c r="DD27" s="64"/>
      <c r="DE27" s="64"/>
      <c r="DF27" s="64"/>
      <c r="DG27" s="64"/>
      <c r="DH27" s="64"/>
      <c r="DI27" s="64"/>
      <c r="DJ27" s="64"/>
      <c r="DK27" s="64"/>
    </row>
    <row r="28" spans="1:115" ht="14.25" x14ac:dyDescent="0.2">
      <c r="A28" s="100"/>
      <c r="B28" s="100"/>
      <c r="C28" s="100"/>
      <c r="D28" s="100"/>
      <c r="E28" s="100"/>
      <c r="F28" s="100"/>
      <c r="G28" s="79"/>
      <c r="H28" s="79"/>
      <c r="I28" s="79"/>
      <c r="J28" s="79"/>
      <c r="K28" s="79"/>
      <c r="L28" s="76"/>
      <c r="M28" s="76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4"/>
      <c r="BZ28" s="64"/>
      <c r="CA28" s="64"/>
      <c r="CB28" s="64"/>
      <c r="CC28" s="64"/>
      <c r="CD28" s="64"/>
      <c r="CE28" s="64"/>
      <c r="CF28" s="64"/>
      <c r="CG28" s="64"/>
      <c r="CH28" s="64"/>
      <c r="CI28" s="64"/>
      <c r="CJ28" s="64"/>
      <c r="CK28" s="64"/>
      <c r="CL28" s="64"/>
      <c r="CM28" s="64"/>
      <c r="CN28" s="64"/>
      <c r="CO28" s="64"/>
      <c r="CP28" s="64"/>
      <c r="CQ28" s="64"/>
      <c r="CR28" s="64"/>
      <c r="CS28" s="64"/>
      <c r="CT28" s="64"/>
      <c r="CU28" s="64"/>
      <c r="CV28" s="64"/>
      <c r="CW28" s="64"/>
      <c r="CX28" s="64"/>
      <c r="CY28" s="64"/>
      <c r="CZ28" s="64"/>
      <c r="DA28" s="64"/>
      <c r="DB28" s="64"/>
      <c r="DC28" s="64"/>
      <c r="DD28" s="64"/>
      <c r="DE28" s="64"/>
      <c r="DF28" s="64"/>
      <c r="DG28" s="64"/>
      <c r="DH28" s="64"/>
      <c r="DI28" s="64"/>
      <c r="DJ28" s="64"/>
      <c r="DK28" s="64"/>
    </row>
    <row r="29" spans="1:115" ht="14.25" x14ac:dyDescent="0.2">
      <c r="A29" s="99"/>
      <c r="B29" s="100"/>
      <c r="C29" s="100"/>
      <c r="D29" s="100"/>
      <c r="E29" s="100"/>
      <c r="F29" s="100"/>
      <c r="G29" s="79"/>
      <c r="H29" s="79"/>
      <c r="I29" s="79"/>
      <c r="J29" s="79"/>
      <c r="K29" s="79"/>
      <c r="L29" s="76"/>
      <c r="M29" s="76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  <c r="CA29" s="64"/>
      <c r="CB29" s="64"/>
      <c r="CC29" s="64"/>
      <c r="CD29" s="64"/>
      <c r="CE29" s="64"/>
      <c r="CF29" s="64"/>
      <c r="CG29" s="64"/>
      <c r="CH29" s="64"/>
      <c r="CI29" s="64"/>
      <c r="CJ29" s="64"/>
      <c r="CK29" s="64"/>
      <c r="CL29" s="64"/>
      <c r="CM29" s="64"/>
      <c r="CN29" s="64"/>
      <c r="CO29" s="64"/>
      <c r="CP29" s="64"/>
      <c r="CQ29" s="64"/>
      <c r="CR29" s="64"/>
      <c r="CS29" s="64"/>
      <c r="CT29" s="64"/>
      <c r="CU29" s="64"/>
      <c r="CV29" s="64"/>
      <c r="CW29" s="64"/>
      <c r="CX29" s="64"/>
      <c r="CY29" s="64"/>
      <c r="CZ29" s="64"/>
      <c r="DA29" s="64"/>
      <c r="DB29" s="64"/>
      <c r="DC29" s="64"/>
      <c r="DD29" s="64"/>
      <c r="DE29" s="64"/>
      <c r="DF29" s="64"/>
      <c r="DG29" s="64"/>
      <c r="DH29" s="64"/>
      <c r="DI29" s="64"/>
      <c r="DJ29" s="64"/>
      <c r="DK29" s="64"/>
    </row>
    <row r="30" spans="1:115" ht="14.25" x14ac:dyDescent="0.2">
      <c r="A30" s="99"/>
      <c r="B30" s="101"/>
      <c r="C30" s="101"/>
      <c r="D30" s="101"/>
      <c r="E30" s="101"/>
      <c r="F30" s="101"/>
      <c r="G30" s="78"/>
      <c r="H30" s="79"/>
      <c r="I30" s="79"/>
      <c r="J30" s="79"/>
      <c r="K30" s="79"/>
      <c r="L30" s="76"/>
      <c r="M30" s="76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4"/>
      <c r="BZ30" s="64"/>
      <c r="CA30" s="64"/>
      <c r="CB30" s="64"/>
      <c r="CC30" s="64"/>
      <c r="CD30" s="64"/>
      <c r="CE30" s="64"/>
      <c r="CF30" s="64"/>
      <c r="CG30" s="64"/>
      <c r="CH30" s="64"/>
      <c r="CI30" s="64"/>
      <c r="CJ30" s="64"/>
      <c r="CK30" s="64"/>
      <c r="CL30" s="64"/>
      <c r="CM30" s="64"/>
      <c r="CN30" s="64"/>
      <c r="CO30" s="64"/>
      <c r="CP30" s="64"/>
      <c r="CQ30" s="64"/>
      <c r="CR30" s="64"/>
      <c r="CS30" s="64"/>
      <c r="CT30" s="64"/>
      <c r="CU30" s="64"/>
      <c r="CV30" s="64"/>
      <c r="CW30" s="64"/>
      <c r="CX30" s="64"/>
      <c r="CY30" s="64"/>
      <c r="CZ30" s="64"/>
      <c r="DA30" s="64"/>
      <c r="DB30" s="64"/>
      <c r="DC30" s="64"/>
      <c r="DD30" s="64"/>
      <c r="DE30" s="64"/>
      <c r="DF30" s="64"/>
      <c r="DG30" s="64"/>
      <c r="DH30" s="64"/>
      <c r="DI30" s="64"/>
      <c r="DJ30" s="64"/>
      <c r="DK30" s="64"/>
    </row>
    <row r="31" spans="1:115" ht="15" x14ac:dyDescent="0.25">
      <c r="A31" s="99"/>
      <c r="B31" s="102"/>
      <c r="C31" s="101"/>
      <c r="D31" s="101"/>
      <c r="E31" s="101"/>
      <c r="F31" s="101"/>
      <c r="G31" s="78"/>
      <c r="H31" s="78"/>
      <c r="I31" s="78"/>
      <c r="J31" s="78"/>
      <c r="K31" s="78"/>
      <c r="L31" s="76"/>
      <c r="M31" s="76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  <c r="BO31" s="64"/>
      <c r="BP31" s="64"/>
      <c r="BQ31" s="64"/>
      <c r="BR31" s="64"/>
      <c r="BS31" s="64"/>
      <c r="BT31" s="64"/>
      <c r="BU31" s="64"/>
      <c r="BV31" s="64"/>
      <c r="BW31" s="64"/>
      <c r="BX31" s="64"/>
      <c r="BY31" s="64"/>
      <c r="BZ31" s="64"/>
      <c r="CA31" s="64"/>
      <c r="CB31" s="64"/>
      <c r="CC31" s="64"/>
      <c r="CD31" s="64"/>
      <c r="CE31" s="64"/>
      <c r="CF31" s="64"/>
      <c r="CG31" s="64"/>
      <c r="CH31" s="64"/>
      <c r="CI31" s="64"/>
      <c r="CJ31" s="64"/>
      <c r="CK31" s="64"/>
      <c r="CL31" s="64"/>
      <c r="CM31" s="64"/>
      <c r="CN31" s="64"/>
      <c r="CO31" s="64"/>
      <c r="CP31" s="64"/>
      <c r="CQ31" s="64"/>
      <c r="CR31" s="64"/>
      <c r="CS31" s="64"/>
      <c r="CT31" s="64"/>
      <c r="CU31" s="64"/>
      <c r="CV31" s="64"/>
      <c r="CW31" s="64"/>
      <c r="CX31" s="64"/>
      <c r="CY31" s="64"/>
      <c r="CZ31" s="64"/>
      <c r="DA31" s="64"/>
      <c r="DB31" s="64"/>
      <c r="DC31" s="64"/>
      <c r="DD31" s="64"/>
      <c r="DE31" s="64"/>
      <c r="DF31" s="64"/>
      <c r="DG31" s="64"/>
      <c r="DH31" s="64"/>
      <c r="DI31" s="64"/>
      <c r="DJ31" s="64"/>
      <c r="DK31" s="64"/>
    </row>
    <row r="32" spans="1:115" ht="14.25" x14ac:dyDescent="0.2">
      <c r="A32" s="99"/>
      <c r="B32" s="101"/>
      <c r="C32" s="101"/>
      <c r="D32" s="101"/>
      <c r="E32" s="101"/>
      <c r="F32" s="101"/>
      <c r="G32" s="78"/>
      <c r="H32" s="78"/>
      <c r="I32" s="78"/>
      <c r="J32" s="78"/>
      <c r="K32" s="78"/>
      <c r="L32" s="76"/>
      <c r="M32" s="76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BW32" s="64"/>
      <c r="BX32" s="64"/>
      <c r="BY32" s="64"/>
      <c r="BZ32" s="64"/>
      <c r="CA32" s="64"/>
      <c r="CB32" s="64"/>
      <c r="CC32" s="64"/>
      <c r="CD32" s="64"/>
      <c r="CE32" s="64"/>
      <c r="CF32" s="64"/>
      <c r="CG32" s="64"/>
      <c r="CH32" s="64"/>
      <c r="CI32" s="64"/>
      <c r="CJ32" s="64"/>
      <c r="CK32" s="64"/>
      <c r="CL32" s="64"/>
      <c r="CM32" s="64"/>
      <c r="CN32" s="64"/>
      <c r="CO32" s="64"/>
      <c r="CP32" s="64"/>
      <c r="CQ32" s="64"/>
      <c r="CR32" s="64"/>
      <c r="CS32" s="64"/>
      <c r="CT32" s="64"/>
      <c r="CU32" s="64"/>
      <c r="CV32" s="64"/>
      <c r="CW32" s="64"/>
      <c r="CX32" s="64"/>
      <c r="CY32" s="64"/>
      <c r="CZ32" s="64"/>
      <c r="DA32" s="64"/>
      <c r="DB32" s="64"/>
      <c r="DC32" s="64"/>
      <c r="DD32" s="64"/>
      <c r="DE32" s="64"/>
      <c r="DF32" s="64"/>
      <c r="DG32" s="64"/>
      <c r="DH32" s="64"/>
      <c r="DI32" s="64"/>
      <c r="DJ32" s="64"/>
      <c r="DK32" s="64"/>
    </row>
    <row r="33" spans="1:115" ht="14.25" x14ac:dyDescent="0.2">
      <c r="A33" s="99"/>
      <c r="B33" s="101"/>
      <c r="C33" s="101"/>
      <c r="D33" s="101"/>
      <c r="E33" s="101"/>
      <c r="F33" s="101"/>
      <c r="G33" s="78"/>
      <c r="H33" s="78"/>
      <c r="I33" s="78"/>
      <c r="J33" s="78"/>
      <c r="K33" s="78"/>
      <c r="L33" s="76"/>
      <c r="M33" s="76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BW33" s="64"/>
      <c r="BX33" s="64"/>
      <c r="BY33" s="64"/>
      <c r="BZ33" s="64"/>
      <c r="CA33" s="64"/>
      <c r="CB33" s="64"/>
      <c r="CC33" s="64"/>
      <c r="CD33" s="64"/>
      <c r="CE33" s="64"/>
      <c r="CF33" s="64"/>
      <c r="CG33" s="64"/>
      <c r="CH33" s="64"/>
      <c r="CI33" s="64"/>
      <c r="CJ33" s="64"/>
      <c r="CK33" s="64"/>
      <c r="CL33" s="64"/>
      <c r="CM33" s="64"/>
      <c r="CN33" s="64"/>
      <c r="CO33" s="64"/>
      <c r="CP33" s="64"/>
      <c r="CQ33" s="64"/>
      <c r="CR33" s="64"/>
      <c r="CS33" s="64"/>
      <c r="CT33" s="64"/>
      <c r="CU33" s="64"/>
      <c r="CV33" s="64"/>
      <c r="CW33" s="64"/>
      <c r="CX33" s="64"/>
      <c r="CY33" s="64"/>
      <c r="CZ33" s="64"/>
      <c r="DA33" s="64"/>
      <c r="DB33" s="64"/>
      <c r="DC33" s="64"/>
      <c r="DD33" s="64"/>
      <c r="DE33" s="64"/>
      <c r="DF33" s="64"/>
      <c r="DG33" s="64"/>
      <c r="DH33" s="64"/>
      <c r="DI33" s="64"/>
      <c r="DJ33" s="64"/>
      <c r="DK33" s="64"/>
    </row>
    <row r="34" spans="1:115" ht="14.25" x14ac:dyDescent="0.2">
      <c r="A34" s="99"/>
      <c r="B34" s="101"/>
      <c r="C34" s="103"/>
      <c r="D34" s="103"/>
      <c r="E34" s="103"/>
      <c r="F34" s="103"/>
      <c r="G34" s="80"/>
      <c r="H34" s="78"/>
      <c r="I34" s="78"/>
      <c r="J34" s="78"/>
      <c r="K34" s="78"/>
      <c r="L34" s="76"/>
      <c r="M34" s="76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BW34" s="64"/>
      <c r="BX34" s="64"/>
      <c r="BY34" s="64"/>
      <c r="BZ34" s="64"/>
      <c r="CA34" s="64"/>
      <c r="CB34" s="64"/>
      <c r="CC34" s="64"/>
      <c r="CD34" s="64"/>
      <c r="CE34" s="64"/>
      <c r="CF34" s="64"/>
      <c r="CG34" s="64"/>
      <c r="CH34" s="64"/>
      <c r="CI34" s="64"/>
      <c r="CJ34" s="64"/>
      <c r="CK34" s="64"/>
      <c r="CL34" s="64"/>
      <c r="CM34" s="64"/>
      <c r="CN34" s="64"/>
      <c r="CO34" s="64"/>
      <c r="CP34" s="64"/>
      <c r="CQ34" s="64"/>
      <c r="CR34" s="64"/>
      <c r="CS34" s="64"/>
      <c r="CT34" s="64"/>
      <c r="CU34" s="64"/>
      <c r="CV34" s="64"/>
      <c r="CW34" s="64"/>
      <c r="CX34" s="64"/>
      <c r="CY34" s="64"/>
      <c r="CZ34" s="64"/>
      <c r="DA34" s="64"/>
      <c r="DB34" s="64"/>
      <c r="DC34" s="64"/>
      <c r="DD34" s="64"/>
      <c r="DE34" s="64"/>
      <c r="DF34" s="64"/>
      <c r="DG34" s="64"/>
      <c r="DH34" s="64"/>
      <c r="DI34" s="64"/>
      <c r="DJ34" s="64"/>
      <c r="DK34" s="64"/>
    </row>
    <row r="35" spans="1:115" ht="14.25" x14ac:dyDescent="0.2">
      <c r="A35" s="99"/>
      <c r="B35" s="101"/>
      <c r="C35" s="101"/>
      <c r="D35" s="101"/>
      <c r="E35" s="101"/>
      <c r="F35" s="101"/>
      <c r="G35" s="78"/>
      <c r="H35" s="80"/>
      <c r="I35" s="80"/>
      <c r="J35" s="80"/>
      <c r="K35" s="78"/>
      <c r="L35" s="76"/>
      <c r="M35" s="76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  <c r="BO35" s="64"/>
      <c r="BP35" s="64"/>
      <c r="BQ35" s="64"/>
      <c r="BR35" s="64"/>
      <c r="BS35" s="64"/>
      <c r="BT35" s="64"/>
      <c r="BU35" s="64"/>
      <c r="BV35" s="64"/>
      <c r="BW35" s="64"/>
      <c r="BX35" s="64"/>
      <c r="BY35" s="64"/>
      <c r="BZ35" s="64"/>
      <c r="CA35" s="64"/>
      <c r="CB35" s="64"/>
      <c r="CC35" s="64"/>
      <c r="CD35" s="64"/>
      <c r="CE35" s="64"/>
      <c r="CF35" s="64"/>
      <c r="CG35" s="64"/>
      <c r="CH35" s="64"/>
      <c r="CI35" s="64"/>
      <c r="CJ35" s="64"/>
      <c r="CK35" s="64"/>
      <c r="CL35" s="64"/>
      <c r="CM35" s="64"/>
      <c r="CN35" s="64"/>
      <c r="CO35" s="64"/>
      <c r="CP35" s="64"/>
      <c r="CQ35" s="64"/>
      <c r="CR35" s="64"/>
      <c r="CS35" s="64"/>
      <c r="CT35" s="64"/>
      <c r="CU35" s="64"/>
      <c r="CV35" s="64"/>
      <c r="CW35" s="64"/>
      <c r="CX35" s="64"/>
      <c r="CY35" s="64"/>
      <c r="CZ35" s="64"/>
      <c r="DA35" s="64"/>
      <c r="DB35" s="64"/>
      <c r="DC35" s="64"/>
      <c r="DD35" s="64"/>
      <c r="DE35" s="64"/>
      <c r="DF35" s="64"/>
      <c r="DG35" s="64"/>
      <c r="DH35" s="64"/>
      <c r="DI35" s="64"/>
      <c r="DJ35" s="64"/>
      <c r="DK35" s="64"/>
    </row>
    <row r="36" spans="1:115" ht="14.25" x14ac:dyDescent="0.2">
      <c r="A36" s="99"/>
      <c r="B36" s="101"/>
      <c r="C36" s="104"/>
      <c r="D36" s="104"/>
      <c r="E36" s="104"/>
      <c r="F36" s="104"/>
      <c r="G36" s="81"/>
      <c r="H36" s="78"/>
      <c r="I36" s="78"/>
      <c r="J36" s="78"/>
      <c r="K36" s="78"/>
      <c r="L36" s="76"/>
      <c r="M36" s="76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BW36" s="64"/>
      <c r="BX36" s="64"/>
      <c r="BY36" s="64"/>
      <c r="BZ36" s="64"/>
      <c r="CA36" s="64"/>
      <c r="CB36" s="64"/>
      <c r="CC36" s="64"/>
      <c r="CD36" s="64"/>
      <c r="CE36" s="64"/>
      <c r="CF36" s="64"/>
      <c r="CG36" s="64"/>
      <c r="CH36" s="64"/>
      <c r="CI36" s="64"/>
      <c r="CJ36" s="64"/>
      <c r="CK36" s="64"/>
      <c r="CL36" s="64"/>
      <c r="CM36" s="64"/>
      <c r="CN36" s="64"/>
      <c r="CO36" s="64"/>
      <c r="CP36" s="64"/>
      <c r="CQ36" s="64"/>
      <c r="CR36" s="64"/>
      <c r="CS36" s="64"/>
      <c r="CT36" s="64"/>
      <c r="CU36" s="64"/>
      <c r="CV36" s="64"/>
      <c r="CW36" s="64"/>
      <c r="CX36" s="64"/>
      <c r="CY36" s="64"/>
      <c r="CZ36" s="64"/>
      <c r="DA36" s="64"/>
      <c r="DB36" s="64"/>
      <c r="DC36" s="64"/>
      <c r="DD36" s="64"/>
      <c r="DE36" s="64"/>
      <c r="DF36" s="64"/>
      <c r="DG36" s="64"/>
      <c r="DH36" s="64"/>
      <c r="DI36" s="64"/>
      <c r="DJ36" s="64"/>
      <c r="DK36" s="64"/>
    </row>
    <row r="37" spans="1:115" ht="14.25" x14ac:dyDescent="0.2">
      <c r="A37" s="99"/>
      <c r="B37" s="101"/>
      <c r="C37" s="101"/>
      <c r="D37" s="101"/>
      <c r="E37" s="101"/>
      <c r="F37" s="101"/>
      <c r="G37" s="78"/>
      <c r="H37" s="81"/>
      <c r="I37" s="81"/>
      <c r="J37" s="81"/>
      <c r="K37" s="78"/>
      <c r="L37" s="76"/>
      <c r="M37" s="76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64"/>
      <c r="CA37" s="64"/>
      <c r="CB37" s="64"/>
      <c r="CC37" s="64"/>
      <c r="CD37" s="64"/>
      <c r="CE37" s="64"/>
      <c r="CF37" s="64"/>
      <c r="CG37" s="64"/>
      <c r="CH37" s="64"/>
      <c r="CI37" s="64"/>
      <c r="CJ37" s="64"/>
      <c r="CK37" s="64"/>
      <c r="CL37" s="64"/>
      <c r="CM37" s="64"/>
      <c r="CN37" s="64"/>
      <c r="CO37" s="64"/>
      <c r="CP37" s="64"/>
      <c r="CQ37" s="64"/>
      <c r="CR37" s="64"/>
      <c r="CS37" s="64"/>
      <c r="CT37" s="64"/>
      <c r="CU37" s="64"/>
      <c r="CV37" s="64"/>
      <c r="CW37" s="64"/>
      <c r="CX37" s="64"/>
      <c r="CY37" s="64"/>
      <c r="CZ37" s="64"/>
      <c r="DA37" s="64"/>
      <c r="DB37" s="64"/>
      <c r="DC37" s="64"/>
      <c r="DD37" s="64"/>
      <c r="DE37" s="64"/>
      <c r="DF37" s="64"/>
      <c r="DG37" s="64"/>
      <c r="DH37" s="64"/>
      <c r="DI37" s="64"/>
      <c r="DJ37" s="64"/>
      <c r="DK37" s="64"/>
    </row>
    <row r="38" spans="1:115" ht="14.25" x14ac:dyDescent="0.2">
      <c r="A38" s="99"/>
      <c r="B38" s="101"/>
      <c r="C38" s="101"/>
      <c r="D38" s="101"/>
      <c r="E38" s="101"/>
      <c r="F38" s="101"/>
      <c r="G38" s="78"/>
      <c r="H38" s="78"/>
      <c r="I38" s="81"/>
      <c r="J38" s="78"/>
      <c r="K38" s="78"/>
      <c r="L38" s="76"/>
      <c r="M38" s="76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  <c r="BQ38" s="64"/>
      <c r="BR38" s="64"/>
      <c r="BS38" s="64"/>
      <c r="BT38" s="64"/>
      <c r="BU38" s="64"/>
      <c r="BV38" s="64"/>
      <c r="BW38" s="64"/>
      <c r="BX38" s="64"/>
      <c r="BY38" s="64"/>
      <c r="BZ38" s="64"/>
      <c r="CA38" s="64"/>
      <c r="CB38" s="64"/>
      <c r="CC38" s="64"/>
      <c r="CD38" s="64"/>
      <c r="CE38" s="64"/>
      <c r="CF38" s="64"/>
      <c r="CG38" s="64"/>
      <c r="CH38" s="64"/>
      <c r="CI38" s="64"/>
      <c r="CJ38" s="64"/>
      <c r="CK38" s="64"/>
      <c r="CL38" s="64"/>
      <c r="CM38" s="64"/>
      <c r="CN38" s="64"/>
      <c r="CO38" s="64"/>
      <c r="CP38" s="64"/>
      <c r="CQ38" s="64"/>
      <c r="CR38" s="64"/>
      <c r="CS38" s="64"/>
      <c r="CT38" s="64"/>
      <c r="CU38" s="64"/>
      <c r="CV38" s="64"/>
      <c r="CW38" s="64"/>
      <c r="CX38" s="64"/>
      <c r="CY38" s="64"/>
      <c r="CZ38" s="64"/>
      <c r="DA38" s="64"/>
      <c r="DB38" s="64"/>
      <c r="DC38" s="64"/>
      <c r="DD38" s="64"/>
      <c r="DE38" s="64"/>
      <c r="DF38" s="64"/>
      <c r="DG38" s="64"/>
      <c r="DH38" s="64"/>
      <c r="DI38" s="64"/>
      <c r="DJ38" s="64"/>
      <c r="DK38" s="64"/>
    </row>
    <row r="39" spans="1:115" ht="14.25" x14ac:dyDescent="0.2">
      <c r="A39" s="99"/>
      <c r="B39" s="105"/>
      <c r="C39" s="106"/>
      <c r="D39" s="101"/>
      <c r="E39" s="101"/>
      <c r="F39" s="101"/>
      <c r="G39" s="78"/>
      <c r="H39" s="78"/>
      <c r="I39" s="78"/>
      <c r="J39" s="78"/>
      <c r="K39" s="78"/>
      <c r="L39" s="76"/>
      <c r="M39" s="76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64"/>
      <c r="CA39" s="64"/>
      <c r="CB39" s="64"/>
      <c r="CC39" s="64"/>
      <c r="CD39" s="64"/>
      <c r="CE39" s="64"/>
      <c r="CF39" s="64"/>
      <c r="CG39" s="64"/>
      <c r="CH39" s="64"/>
      <c r="CI39" s="64"/>
      <c r="CJ39" s="64"/>
      <c r="CK39" s="64"/>
      <c r="CL39" s="64"/>
      <c r="CM39" s="64"/>
      <c r="CN39" s="64"/>
      <c r="CO39" s="64"/>
      <c r="CP39" s="64"/>
      <c r="CQ39" s="64"/>
      <c r="CR39" s="64"/>
      <c r="CS39" s="64"/>
      <c r="CT39" s="64"/>
      <c r="CU39" s="64"/>
      <c r="CV39" s="64"/>
      <c r="CW39" s="64"/>
      <c r="CX39" s="64"/>
      <c r="CY39" s="64"/>
      <c r="CZ39" s="64"/>
      <c r="DA39" s="64"/>
      <c r="DB39" s="64"/>
      <c r="DC39" s="64"/>
      <c r="DD39" s="64"/>
      <c r="DE39" s="64"/>
      <c r="DF39" s="64"/>
      <c r="DG39" s="64"/>
      <c r="DH39" s="64"/>
      <c r="DI39" s="64"/>
      <c r="DJ39" s="64"/>
      <c r="DK39" s="64"/>
    </row>
    <row r="40" spans="1:115" x14ac:dyDescent="0.2">
      <c r="A40" s="76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6"/>
      <c r="M40" s="76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  <c r="BO40" s="64"/>
      <c r="BP40" s="64"/>
      <c r="BQ40" s="64"/>
      <c r="BR40" s="64"/>
      <c r="BS40" s="64"/>
      <c r="BT40" s="64"/>
      <c r="BU40" s="64"/>
      <c r="BV40" s="64"/>
      <c r="BW40" s="64"/>
      <c r="BX40" s="64"/>
      <c r="BY40" s="64"/>
      <c r="BZ40" s="64"/>
      <c r="CA40" s="64"/>
      <c r="CB40" s="64"/>
      <c r="CC40" s="64"/>
      <c r="CD40" s="64"/>
      <c r="CE40" s="64"/>
      <c r="CF40" s="64"/>
      <c r="CG40" s="64"/>
      <c r="CH40" s="64"/>
      <c r="CI40" s="64"/>
      <c r="CJ40" s="64"/>
      <c r="CK40" s="64"/>
      <c r="CL40" s="64"/>
      <c r="CM40" s="64"/>
      <c r="CN40" s="64"/>
      <c r="CO40" s="64"/>
      <c r="CP40" s="64"/>
      <c r="CQ40" s="64"/>
      <c r="CR40" s="64"/>
      <c r="CS40" s="64"/>
      <c r="CT40" s="64"/>
      <c r="CU40" s="64"/>
      <c r="CV40" s="64"/>
      <c r="CW40" s="64"/>
      <c r="CX40" s="64"/>
      <c r="CY40" s="64"/>
      <c r="CZ40" s="64"/>
      <c r="DA40" s="64"/>
      <c r="DB40" s="64"/>
      <c r="DC40" s="64"/>
      <c r="DD40" s="64"/>
      <c r="DE40" s="64"/>
      <c r="DF40" s="64"/>
      <c r="DG40" s="64"/>
      <c r="DH40" s="64"/>
      <c r="DI40" s="64"/>
      <c r="DJ40" s="64"/>
      <c r="DK40" s="64"/>
    </row>
    <row r="41" spans="1:115" x14ac:dyDescent="0.2">
      <c r="A41" s="76"/>
      <c r="B41" s="82"/>
      <c r="C41" s="82"/>
      <c r="D41" s="82"/>
      <c r="E41" s="82"/>
      <c r="F41" s="82"/>
      <c r="G41" s="82"/>
      <c r="H41" s="78"/>
      <c r="I41" s="78"/>
      <c r="J41" s="78"/>
      <c r="K41" s="78"/>
      <c r="L41" s="76"/>
      <c r="M41" s="76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  <c r="BO41" s="64"/>
      <c r="BP41" s="64"/>
      <c r="BQ41" s="64"/>
      <c r="BR41" s="64"/>
      <c r="BS41" s="64"/>
      <c r="BT41" s="64"/>
      <c r="BU41" s="64"/>
      <c r="BV41" s="64"/>
      <c r="BW41" s="64"/>
      <c r="BX41" s="64"/>
      <c r="BY41" s="64"/>
      <c r="BZ41" s="64"/>
      <c r="CA41" s="64"/>
      <c r="CB41" s="64"/>
      <c r="CC41" s="64"/>
      <c r="CD41" s="64"/>
      <c r="CE41" s="64"/>
      <c r="CF41" s="64"/>
      <c r="CG41" s="64"/>
      <c r="CH41" s="64"/>
      <c r="CI41" s="64"/>
      <c r="CJ41" s="64"/>
      <c r="CK41" s="64"/>
      <c r="CL41" s="64"/>
      <c r="CM41" s="64"/>
      <c r="CN41" s="64"/>
      <c r="CO41" s="64"/>
      <c r="CP41" s="64"/>
      <c r="CQ41" s="64"/>
      <c r="CR41" s="64"/>
      <c r="CS41" s="64"/>
      <c r="CT41" s="64"/>
      <c r="CU41" s="64"/>
      <c r="CV41" s="64"/>
      <c r="CW41" s="64"/>
      <c r="CX41" s="64"/>
      <c r="CY41" s="64"/>
      <c r="CZ41" s="64"/>
      <c r="DA41" s="64"/>
      <c r="DB41" s="64"/>
      <c r="DC41" s="64"/>
      <c r="DD41" s="64"/>
      <c r="DE41" s="64"/>
      <c r="DF41" s="64"/>
      <c r="DG41" s="64"/>
      <c r="DH41" s="64"/>
      <c r="DI41" s="64"/>
      <c r="DJ41" s="64"/>
      <c r="DK41" s="64"/>
    </row>
    <row r="42" spans="1:115" x14ac:dyDescent="0.2">
      <c r="H42" s="82"/>
      <c r="I42" s="82"/>
      <c r="J42" s="82"/>
      <c r="K42" s="82"/>
      <c r="L42" s="76"/>
      <c r="M42" s="76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  <c r="BO42" s="64"/>
      <c r="BP42" s="64"/>
      <c r="BQ42" s="64"/>
      <c r="BR42" s="64"/>
      <c r="BS42" s="64"/>
      <c r="BT42" s="64"/>
      <c r="BU42" s="64"/>
      <c r="BV42" s="64"/>
      <c r="BW42" s="64"/>
      <c r="BX42" s="64"/>
      <c r="BY42" s="64"/>
      <c r="BZ42" s="64"/>
      <c r="CA42" s="64"/>
      <c r="CB42" s="64"/>
      <c r="CC42" s="64"/>
      <c r="CD42" s="64"/>
      <c r="CE42" s="64"/>
      <c r="CF42" s="64"/>
      <c r="CG42" s="64"/>
      <c r="CH42" s="64"/>
      <c r="CI42" s="64"/>
      <c r="CJ42" s="64"/>
      <c r="CK42" s="64"/>
      <c r="CL42" s="64"/>
      <c r="CM42" s="64"/>
      <c r="CN42" s="64"/>
      <c r="CO42" s="64"/>
      <c r="CP42" s="64"/>
      <c r="CQ42" s="64"/>
      <c r="CR42" s="64"/>
      <c r="CS42" s="64"/>
      <c r="CT42" s="64"/>
      <c r="CU42" s="64"/>
      <c r="CV42" s="64"/>
      <c r="CW42" s="64"/>
      <c r="CX42" s="64"/>
      <c r="CY42" s="64"/>
      <c r="CZ42" s="64"/>
      <c r="DA42" s="64"/>
      <c r="DB42" s="64"/>
      <c r="DC42" s="64"/>
      <c r="DD42" s="64"/>
      <c r="DE42" s="64"/>
      <c r="DF42" s="64"/>
      <c r="DG42" s="64"/>
      <c r="DH42" s="64"/>
      <c r="DI42" s="64"/>
      <c r="DJ42" s="64"/>
      <c r="DK42" s="64"/>
    </row>
    <row r="43" spans="1:115" x14ac:dyDescent="0.2">
      <c r="A43" s="77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76"/>
      <c r="M43" s="76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  <c r="CK43" s="64"/>
      <c r="CL43" s="64"/>
      <c r="CM43" s="64"/>
      <c r="CN43" s="64"/>
      <c r="CO43" s="64"/>
      <c r="CP43" s="64"/>
      <c r="CQ43" s="64"/>
      <c r="CR43" s="64"/>
      <c r="CS43" s="64"/>
      <c r="CT43" s="64"/>
      <c r="CU43" s="64"/>
      <c r="CV43" s="64"/>
      <c r="CW43" s="64"/>
      <c r="CX43" s="64"/>
      <c r="CY43" s="64"/>
      <c r="CZ43" s="64"/>
      <c r="DA43" s="64"/>
      <c r="DB43" s="64"/>
      <c r="DC43" s="64"/>
      <c r="DD43" s="64"/>
      <c r="DE43" s="64"/>
      <c r="DF43" s="64"/>
      <c r="DG43" s="64"/>
      <c r="DH43" s="64"/>
      <c r="DI43" s="64"/>
      <c r="DJ43" s="64"/>
      <c r="DK43" s="64"/>
    </row>
    <row r="44" spans="1:115" x14ac:dyDescent="0.2">
      <c r="A44" s="76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76"/>
      <c r="M44" s="76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  <c r="CK44" s="64"/>
      <c r="CL44" s="64"/>
      <c r="CM44" s="64"/>
      <c r="CN44" s="64"/>
      <c r="CO44" s="64"/>
      <c r="CP44" s="64"/>
      <c r="CQ44" s="64"/>
      <c r="CR44" s="64"/>
      <c r="CS44" s="64"/>
      <c r="CT44" s="64"/>
      <c r="CU44" s="64"/>
      <c r="CV44" s="64"/>
      <c r="CW44" s="64"/>
      <c r="CX44" s="64"/>
      <c r="CY44" s="64"/>
      <c r="CZ44" s="64"/>
      <c r="DA44" s="64"/>
      <c r="DB44" s="64"/>
      <c r="DC44" s="64"/>
      <c r="DD44" s="64"/>
      <c r="DE44" s="64"/>
      <c r="DF44" s="64"/>
      <c r="DG44" s="64"/>
      <c r="DH44" s="64"/>
      <c r="DI44" s="64"/>
      <c r="DJ44" s="64"/>
      <c r="DK44" s="64"/>
    </row>
    <row r="45" spans="1:115" x14ac:dyDescent="0.2">
      <c r="A45" s="76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76"/>
      <c r="M45" s="76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  <c r="CC45" s="64"/>
      <c r="CD45" s="64"/>
      <c r="CE45" s="64"/>
      <c r="CF45" s="64"/>
      <c r="CG45" s="64"/>
      <c r="CH45" s="64"/>
      <c r="CI45" s="64"/>
      <c r="CJ45" s="64"/>
      <c r="CK45" s="64"/>
      <c r="CL45" s="64"/>
      <c r="CM45" s="64"/>
      <c r="CN45" s="64"/>
      <c r="CO45" s="64"/>
      <c r="CP45" s="64"/>
      <c r="CQ45" s="64"/>
      <c r="CR45" s="64"/>
      <c r="CS45" s="64"/>
      <c r="CT45" s="64"/>
      <c r="CU45" s="64"/>
      <c r="CV45" s="64"/>
      <c r="CW45" s="64"/>
      <c r="CX45" s="64"/>
      <c r="CY45" s="64"/>
      <c r="CZ45" s="64"/>
      <c r="DA45" s="64"/>
      <c r="DB45" s="64"/>
      <c r="DC45" s="64"/>
      <c r="DD45" s="64"/>
      <c r="DE45" s="64"/>
      <c r="DF45" s="64"/>
      <c r="DG45" s="64"/>
      <c r="DH45" s="64"/>
      <c r="DI45" s="64"/>
      <c r="DJ45" s="64"/>
      <c r="DK45" s="64"/>
    </row>
    <row r="46" spans="1:115" x14ac:dyDescent="0.2">
      <c r="A46" s="76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76"/>
      <c r="M46" s="76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64"/>
      <c r="CG46" s="64"/>
      <c r="CH46" s="64"/>
      <c r="CI46" s="64"/>
      <c r="CJ46" s="64"/>
      <c r="CK46" s="64"/>
      <c r="CL46" s="64"/>
      <c r="CM46" s="64"/>
      <c r="CN46" s="64"/>
      <c r="CO46" s="64"/>
      <c r="CP46" s="64"/>
      <c r="CQ46" s="64"/>
      <c r="CR46" s="64"/>
      <c r="CS46" s="64"/>
      <c r="CT46" s="64"/>
      <c r="CU46" s="64"/>
      <c r="CV46" s="64"/>
      <c r="CW46" s="64"/>
      <c r="CX46" s="64"/>
      <c r="CY46" s="64"/>
      <c r="CZ46" s="64"/>
      <c r="DA46" s="64"/>
      <c r="DB46" s="64"/>
      <c r="DC46" s="64"/>
      <c r="DD46" s="64"/>
      <c r="DE46" s="64"/>
      <c r="DF46" s="64"/>
      <c r="DG46" s="64"/>
      <c r="DH46" s="64"/>
      <c r="DI46" s="64"/>
      <c r="DJ46" s="64"/>
      <c r="DK46" s="64"/>
    </row>
    <row r="47" spans="1:115" x14ac:dyDescent="0.2">
      <c r="A47" s="76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  <c r="BO47" s="64"/>
      <c r="BP47" s="64"/>
      <c r="BQ47" s="64"/>
      <c r="BR47" s="64"/>
      <c r="BS47" s="64"/>
      <c r="BT47" s="64"/>
      <c r="BU47" s="64"/>
      <c r="BV47" s="64"/>
      <c r="BW47" s="64"/>
      <c r="BX47" s="64"/>
      <c r="BY47" s="64"/>
      <c r="BZ47" s="64"/>
      <c r="CA47" s="64"/>
      <c r="CB47" s="64"/>
      <c r="CC47" s="64"/>
      <c r="CD47" s="64"/>
      <c r="CE47" s="64"/>
      <c r="CF47" s="64"/>
      <c r="CG47" s="64"/>
      <c r="CH47" s="64"/>
      <c r="CI47" s="64"/>
      <c r="CJ47" s="64"/>
      <c r="CK47" s="64"/>
      <c r="CL47" s="64"/>
      <c r="CM47" s="64"/>
      <c r="CN47" s="64"/>
      <c r="CO47" s="64"/>
      <c r="CP47" s="64"/>
      <c r="CQ47" s="64"/>
      <c r="CR47" s="64"/>
      <c r="CS47" s="64"/>
      <c r="CT47" s="64"/>
      <c r="CU47" s="64"/>
      <c r="CV47" s="64"/>
      <c r="CW47" s="64"/>
      <c r="CX47" s="64"/>
      <c r="CY47" s="64"/>
      <c r="CZ47" s="64"/>
      <c r="DA47" s="64"/>
      <c r="DB47" s="64"/>
      <c r="DC47" s="64"/>
      <c r="DD47" s="64"/>
      <c r="DE47" s="64"/>
      <c r="DF47" s="64"/>
      <c r="DG47" s="64"/>
      <c r="DH47" s="64"/>
      <c r="DI47" s="64"/>
      <c r="DJ47" s="64"/>
      <c r="DK47" s="64"/>
    </row>
    <row r="48" spans="1:115" x14ac:dyDescent="0.2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  <c r="BO48" s="64"/>
      <c r="BP48" s="64"/>
      <c r="BQ48" s="64"/>
      <c r="BR48" s="64"/>
      <c r="BS48" s="64"/>
      <c r="BT48" s="64"/>
      <c r="BU48" s="64"/>
      <c r="BV48" s="64"/>
      <c r="BW48" s="64"/>
      <c r="BX48" s="64"/>
      <c r="BY48" s="64"/>
      <c r="BZ48" s="64"/>
      <c r="CA48" s="64"/>
      <c r="CB48" s="64"/>
      <c r="CC48" s="64"/>
      <c r="CD48" s="64"/>
      <c r="CE48" s="64"/>
      <c r="CF48" s="64"/>
      <c r="CG48" s="64"/>
      <c r="CH48" s="64"/>
      <c r="CI48" s="64"/>
      <c r="CJ48" s="64"/>
      <c r="CK48" s="64"/>
      <c r="CL48" s="64"/>
      <c r="CM48" s="64"/>
      <c r="CN48" s="64"/>
      <c r="CO48" s="64"/>
      <c r="CP48" s="64"/>
      <c r="CQ48" s="64"/>
      <c r="CR48" s="64"/>
      <c r="CS48" s="64"/>
      <c r="CT48" s="64"/>
      <c r="CU48" s="64"/>
      <c r="CV48" s="64"/>
      <c r="CW48" s="64"/>
      <c r="CX48" s="64"/>
      <c r="CY48" s="64"/>
      <c r="CZ48" s="64"/>
      <c r="DA48" s="64"/>
      <c r="DB48" s="64"/>
      <c r="DC48" s="64"/>
      <c r="DD48" s="64"/>
      <c r="DE48" s="64"/>
      <c r="DF48" s="64"/>
      <c r="DG48" s="64"/>
      <c r="DH48" s="64"/>
      <c r="DI48" s="64"/>
      <c r="DJ48" s="64"/>
      <c r="DK48" s="64"/>
    </row>
    <row r="49" spans="1:115" x14ac:dyDescent="0.2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  <c r="CA49" s="64"/>
      <c r="CB49" s="64"/>
      <c r="CC49" s="64"/>
      <c r="CD49" s="64"/>
      <c r="CE49" s="64"/>
      <c r="CF49" s="64"/>
      <c r="CG49" s="64"/>
      <c r="CH49" s="64"/>
      <c r="CI49" s="64"/>
      <c r="CJ49" s="64"/>
      <c r="CK49" s="64"/>
      <c r="CL49" s="64"/>
      <c r="CM49" s="64"/>
      <c r="CN49" s="64"/>
      <c r="CO49" s="64"/>
      <c r="CP49" s="64"/>
      <c r="CQ49" s="64"/>
      <c r="CR49" s="64"/>
      <c r="CS49" s="64"/>
      <c r="CT49" s="64"/>
      <c r="CU49" s="64"/>
      <c r="CV49" s="64"/>
      <c r="CW49" s="64"/>
      <c r="CX49" s="64"/>
      <c r="CY49" s="64"/>
      <c r="CZ49" s="64"/>
      <c r="DA49" s="64"/>
      <c r="DB49" s="64"/>
      <c r="DC49" s="64"/>
      <c r="DD49" s="64"/>
      <c r="DE49" s="64"/>
      <c r="DF49" s="64"/>
      <c r="DG49" s="64"/>
      <c r="DH49" s="64"/>
      <c r="DI49" s="64"/>
      <c r="DJ49" s="64"/>
      <c r="DK49" s="64"/>
    </row>
    <row r="50" spans="1:115" x14ac:dyDescent="0.2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64"/>
      <c r="BY50" s="64"/>
      <c r="BZ50" s="64"/>
      <c r="CA50" s="64"/>
      <c r="CB50" s="64"/>
      <c r="CC50" s="64"/>
      <c r="CD50" s="64"/>
      <c r="CE50" s="64"/>
      <c r="CF50" s="64"/>
      <c r="CG50" s="64"/>
      <c r="CH50" s="64"/>
      <c r="CI50" s="64"/>
      <c r="CJ50" s="64"/>
      <c r="CK50" s="64"/>
      <c r="CL50" s="64"/>
      <c r="CM50" s="64"/>
      <c r="CN50" s="64"/>
      <c r="CO50" s="64"/>
      <c r="CP50" s="64"/>
      <c r="CQ50" s="64"/>
      <c r="CR50" s="64"/>
      <c r="CS50" s="64"/>
      <c r="CT50" s="64"/>
      <c r="CU50" s="64"/>
      <c r="CV50" s="64"/>
      <c r="CW50" s="64"/>
      <c r="CX50" s="64"/>
      <c r="CY50" s="64"/>
      <c r="CZ50" s="64"/>
      <c r="DA50" s="64"/>
      <c r="DB50" s="64"/>
      <c r="DC50" s="64"/>
      <c r="DD50" s="64"/>
      <c r="DE50" s="64"/>
      <c r="DF50" s="64"/>
      <c r="DG50" s="64"/>
      <c r="DH50" s="64"/>
      <c r="DI50" s="64"/>
      <c r="DJ50" s="64"/>
      <c r="DK50" s="64"/>
    </row>
    <row r="51" spans="1:115" x14ac:dyDescent="0.2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64"/>
      <c r="BY51" s="64"/>
      <c r="BZ51" s="64"/>
      <c r="CA51" s="64"/>
      <c r="CB51" s="64"/>
      <c r="CC51" s="64"/>
      <c r="CD51" s="64"/>
      <c r="CE51" s="64"/>
      <c r="CF51" s="64"/>
      <c r="CG51" s="64"/>
      <c r="CH51" s="64"/>
      <c r="CI51" s="64"/>
      <c r="CJ51" s="64"/>
      <c r="CK51" s="64"/>
      <c r="CL51" s="64"/>
      <c r="CM51" s="64"/>
      <c r="CN51" s="64"/>
      <c r="CO51" s="64"/>
      <c r="CP51" s="64"/>
      <c r="CQ51" s="64"/>
      <c r="CR51" s="64"/>
      <c r="CS51" s="64"/>
      <c r="CT51" s="64"/>
      <c r="CU51" s="64"/>
      <c r="CV51" s="64"/>
      <c r="CW51" s="64"/>
      <c r="CX51" s="64"/>
      <c r="CY51" s="64"/>
      <c r="CZ51" s="64"/>
      <c r="DA51" s="64"/>
      <c r="DB51" s="64"/>
      <c r="DC51" s="64"/>
      <c r="DD51" s="64"/>
      <c r="DE51" s="64"/>
      <c r="DF51" s="64"/>
      <c r="DG51" s="64"/>
      <c r="DH51" s="64"/>
      <c r="DI51" s="64"/>
      <c r="DJ51" s="64"/>
      <c r="DK51" s="64"/>
    </row>
    <row r="52" spans="1:115" x14ac:dyDescent="0.2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  <c r="BO52" s="64"/>
      <c r="BP52" s="64"/>
      <c r="BQ52" s="64"/>
      <c r="BR52" s="64"/>
      <c r="BS52" s="64"/>
      <c r="BT52" s="64"/>
      <c r="BU52" s="64"/>
      <c r="BV52" s="64"/>
      <c r="BW52" s="64"/>
      <c r="BX52" s="64"/>
      <c r="BY52" s="64"/>
      <c r="BZ52" s="64"/>
      <c r="CA52" s="64"/>
      <c r="CB52" s="64"/>
      <c r="CC52" s="64"/>
      <c r="CD52" s="64"/>
      <c r="CE52" s="64"/>
      <c r="CF52" s="64"/>
      <c r="CG52" s="64"/>
      <c r="CH52" s="64"/>
      <c r="CI52" s="64"/>
      <c r="CJ52" s="64"/>
      <c r="CK52" s="64"/>
      <c r="CL52" s="64"/>
      <c r="CM52" s="64"/>
      <c r="CN52" s="64"/>
      <c r="CO52" s="64"/>
      <c r="CP52" s="64"/>
      <c r="CQ52" s="64"/>
      <c r="CR52" s="64"/>
      <c r="CS52" s="64"/>
      <c r="CT52" s="64"/>
      <c r="CU52" s="64"/>
      <c r="CV52" s="64"/>
      <c r="CW52" s="64"/>
      <c r="CX52" s="64"/>
      <c r="CY52" s="64"/>
      <c r="CZ52" s="64"/>
      <c r="DA52" s="64"/>
      <c r="DB52" s="64"/>
      <c r="DC52" s="64"/>
      <c r="DD52" s="64"/>
      <c r="DE52" s="64"/>
      <c r="DF52" s="64"/>
      <c r="DG52" s="64"/>
      <c r="DH52" s="64"/>
      <c r="DI52" s="64"/>
      <c r="DJ52" s="64"/>
      <c r="DK52" s="64"/>
    </row>
    <row r="53" spans="1:115" x14ac:dyDescent="0.2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  <c r="BO53" s="64"/>
      <c r="BP53" s="64"/>
      <c r="BQ53" s="64"/>
      <c r="BR53" s="64"/>
      <c r="BS53" s="64"/>
      <c r="BT53" s="64"/>
      <c r="BU53" s="64"/>
      <c r="BV53" s="64"/>
      <c r="BW53" s="64"/>
      <c r="BX53" s="64"/>
      <c r="BY53" s="64"/>
      <c r="BZ53" s="64"/>
      <c r="CA53" s="64"/>
      <c r="CB53" s="64"/>
      <c r="CC53" s="64"/>
      <c r="CD53" s="64"/>
      <c r="CE53" s="64"/>
      <c r="CF53" s="64"/>
      <c r="CG53" s="64"/>
      <c r="CH53" s="64"/>
      <c r="CI53" s="64"/>
      <c r="CJ53" s="64"/>
      <c r="CK53" s="64"/>
      <c r="CL53" s="64"/>
      <c r="CM53" s="64"/>
      <c r="CN53" s="64"/>
      <c r="CO53" s="64"/>
      <c r="CP53" s="64"/>
      <c r="CQ53" s="64"/>
      <c r="CR53" s="64"/>
      <c r="CS53" s="64"/>
      <c r="CT53" s="64"/>
      <c r="CU53" s="64"/>
      <c r="CV53" s="64"/>
      <c r="CW53" s="64"/>
      <c r="CX53" s="64"/>
      <c r="CY53" s="64"/>
      <c r="CZ53" s="64"/>
      <c r="DA53" s="64"/>
      <c r="DB53" s="64"/>
      <c r="DC53" s="64"/>
      <c r="DD53" s="64"/>
      <c r="DE53" s="64"/>
      <c r="DF53" s="64"/>
      <c r="DG53" s="64"/>
      <c r="DH53" s="64"/>
      <c r="DI53" s="64"/>
      <c r="DJ53" s="64"/>
      <c r="DK53" s="64"/>
    </row>
    <row r="54" spans="1:115" x14ac:dyDescent="0.2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  <c r="BO54" s="64"/>
      <c r="BP54" s="64"/>
      <c r="BQ54" s="64"/>
      <c r="BR54" s="64"/>
      <c r="BS54" s="64"/>
      <c r="BT54" s="64"/>
      <c r="BU54" s="64"/>
      <c r="BV54" s="64"/>
      <c r="BW54" s="64"/>
      <c r="BX54" s="64"/>
      <c r="BY54" s="64"/>
      <c r="BZ54" s="64"/>
      <c r="CA54" s="64"/>
      <c r="CB54" s="64"/>
      <c r="CC54" s="64"/>
      <c r="CD54" s="64"/>
      <c r="CE54" s="64"/>
      <c r="CF54" s="64"/>
      <c r="CG54" s="64"/>
      <c r="CH54" s="64"/>
      <c r="CI54" s="64"/>
      <c r="CJ54" s="64"/>
      <c r="CK54" s="64"/>
      <c r="CL54" s="64"/>
      <c r="CM54" s="64"/>
      <c r="CN54" s="64"/>
      <c r="CO54" s="64"/>
      <c r="CP54" s="64"/>
      <c r="CQ54" s="64"/>
      <c r="CR54" s="64"/>
      <c r="CS54" s="64"/>
      <c r="CT54" s="64"/>
      <c r="CU54" s="64"/>
      <c r="CV54" s="64"/>
      <c r="CW54" s="64"/>
      <c r="CX54" s="64"/>
      <c r="CY54" s="64"/>
      <c r="CZ54" s="64"/>
      <c r="DA54" s="64"/>
      <c r="DB54" s="64"/>
      <c r="DC54" s="64"/>
      <c r="DD54" s="64"/>
      <c r="DE54" s="64"/>
      <c r="DF54" s="64"/>
      <c r="DG54" s="64"/>
      <c r="DH54" s="64"/>
      <c r="DI54" s="64"/>
      <c r="DJ54" s="64"/>
      <c r="DK54" s="64"/>
    </row>
    <row r="55" spans="1:115" x14ac:dyDescent="0.2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  <c r="BO55" s="64"/>
      <c r="BP55" s="64"/>
      <c r="BQ55" s="64"/>
      <c r="BR55" s="64"/>
      <c r="BS55" s="64"/>
      <c r="BT55" s="64"/>
      <c r="BU55" s="64"/>
      <c r="BV55" s="64"/>
      <c r="BW55" s="64"/>
      <c r="BX55" s="64"/>
      <c r="BY55" s="64"/>
      <c r="BZ55" s="64"/>
      <c r="CA55" s="64"/>
      <c r="CB55" s="64"/>
      <c r="CC55" s="64"/>
      <c r="CD55" s="64"/>
      <c r="CE55" s="64"/>
      <c r="CF55" s="64"/>
      <c r="CG55" s="64"/>
      <c r="CH55" s="64"/>
      <c r="CI55" s="64"/>
      <c r="CJ55" s="64"/>
      <c r="CK55" s="64"/>
      <c r="CL55" s="64"/>
      <c r="CM55" s="64"/>
      <c r="CN55" s="64"/>
      <c r="CO55" s="64"/>
      <c r="CP55" s="64"/>
      <c r="CQ55" s="64"/>
      <c r="CR55" s="64"/>
      <c r="CS55" s="64"/>
      <c r="CT55" s="64"/>
      <c r="CU55" s="64"/>
      <c r="CV55" s="64"/>
      <c r="CW55" s="64"/>
      <c r="CX55" s="64"/>
      <c r="CY55" s="64"/>
      <c r="CZ55" s="64"/>
      <c r="DA55" s="64"/>
      <c r="DB55" s="64"/>
      <c r="DC55" s="64"/>
      <c r="DD55" s="64"/>
      <c r="DE55" s="64"/>
      <c r="DF55" s="64"/>
      <c r="DG55" s="64"/>
      <c r="DH55" s="64"/>
      <c r="DI55" s="64"/>
      <c r="DJ55" s="64"/>
      <c r="DK55" s="64"/>
    </row>
    <row r="56" spans="1:115" x14ac:dyDescent="0.2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  <c r="BO56" s="64"/>
      <c r="BP56" s="64"/>
      <c r="BQ56" s="64"/>
      <c r="BR56" s="64"/>
      <c r="BS56" s="64"/>
      <c r="BT56" s="64"/>
      <c r="BU56" s="64"/>
      <c r="BV56" s="64"/>
      <c r="BW56" s="64"/>
      <c r="BX56" s="64"/>
      <c r="BY56" s="64"/>
      <c r="BZ56" s="64"/>
      <c r="CA56" s="64"/>
      <c r="CB56" s="64"/>
      <c r="CC56" s="64"/>
      <c r="CD56" s="64"/>
      <c r="CE56" s="64"/>
      <c r="CF56" s="64"/>
      <c r="CG56" s="64"/>
      <c r="CH56" s="64"/>
      <c r="CI56" s="64"/>
      <c r="CJ56" s="64"/>
      <c r="CK56" s="64"/>
      <c r="CL56" s="64"/>
      <c r="CM56" s="64"/>
      <c r="CN56" s="64"/>
      <c r="CO56" s="64"/>
      <c r="CP56" s="64"/>
      <c r="CQ56" s="64"/>
      <c r="CR56" s="64"/>
      <c r="CS56" s="64"/>
      <c r="CT56" s="64"/>
      <c r="CU56" s="64"/>
      <c r="CV56" s="64"/>
      <c r="CW56" s="64"/>
      <c r="CX56" s="64"/>
      <c r="CY56" s="64"/>
      <c r="CZ56" s="64"/>
      <c r="DA56" s="64"/>
      <c r="DB56" s="64"/>
      <c r="DC56" s="64"/>
      <c r="DD56" s="64"/>
      <c r="DE56" s="64"/>
      <c r="DF56" s="64"/>
      <c r="DG56" s="64"/>
      <c r="DH56" s="64"/>
      <c r="DI56" s="64"/>
      <c r="DJ56" s="64"/>
      <c r="DK56" s="64"/>
    </row>
    <row r="57" spans="1:115" x14ac:dyDescent="0.2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  <c r="BO57" s="64"/>
      <c r="BP57" s="64"/>
      <c r="BQ57" s="64"/>
      <c r="BR57" s="64"/>
      <c r="BS57" s="64"/>
      <c r="BT57" s="64"/>
      <c r="BU57" s="64"/>
      <c r="BV57" s="64"/>
      <c r="BW57" s="64"/>
      <c r="BX57" s="64"/>
      <c r="BY57" s="64"/>
      <c r="BZ57" s="64"/>
      <c r="CA57" s="64"/>
      <c r="CB57" s="64"/>
      <c r="CC57" s="64"/>
      <c r="CD57" s="64"/>
      <c r="CE57" s="64"/>
      <c r="CF57" s="64"/>
      <c r="CG57" s="64"/>
      <c r="CH57" s="64"/>
      <c r="CI57" s="64"/>
      <c r="CJ57" s="64"/>
      <c r="CK57" s="64"/>
      <c r="CL57" s="64"/>
      <c r="CM57" s="64"/>
      <c r="CN57" s="64"/>
      <c r="CO57" s="64"/>
      <c r="CP57" s="64"/>
      <c r="CQ57" s="64"/>
      <c r="CR57" s="64"/>
      <c r="CS57" s="64"/>
      <c r="CT57" s="64"/>
      <c r="CU57" s="64"/>
      <c r="CV57" s="64"/>
      <c r="CW57" s="64"/>
      <c r="CX57" s="64"/>
      <c r="CY57" s="64"/>
      <c r="CZ57" s="64"/>
      <c r="DA57" s="64"/>
      <c r="DB57" s="64"/>
      <c r="DC57" s="64"/>
      <c r="DD57" s="64"/>
      <c r="DE57" s="64"/>
      <c r="DF57" s="64"/>
      <c r="DG57" s="64"/>
      <c r="DH57" s="64"/>
      <c r="DI57" s="64"/>
      <c r="DJ57" s="64"/>
      <c r="DK57" s="64"/>
    </row>
    <row r="58" spans="1:115" x14ac:dyDescent="0.2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64"/>
      <c r="CA58" s="64"/>
      <c r="CB58" s="64"/>
      <c r="CC58" s="64"/>
      <c r="CD58" s="64"/>
      <c r="CE58" s="64"/>
      <c r="CF58" s="64"/>
      <c r="CG58" s="64"/>
      <c r="CH58" s="64"/>
      <c r="CI58" s="64"/>
      <c r="CJ58" s="64"/>
      <c r="CK58" s="64"/>
      <c r="CL58" s="64"/>
      <c r="CM58" s="64"/>
      <c r="CN58" s="64"/>
      <c r="CO58" s="64"/>
      <c r="CP58" s="64"/>
      <c r="CQ58" s="64"/>
      <c r="CR58" s="64"/>
      <c r="CS58" s="64"/>
      <c r="CT58" s="64"/>
      <c r="CU58" s="64"/>
      <c r="CV58" s="64"/>
      <c r="CW58" s="64"/>
      <c r="CX58" s="64"/>
      <c r="CY58" s="64"/>
      <c r="CZ58" s="64"/>
      <c r="DA58" s="64"/>
      <c r="DB58" s="64"/>
      <c r="DC58" s="64"/>
      <c r="DD58" s="64"/>
      <c r="DE58" s="64"/>
      <c r="DF58" s="64"/>
      <c r="DG58" s="64"/>
      <c r="DH58" s="64"/>
      <c r="DI58" s="64"/>
      <c r="DJ58" s="64"/>
      <c r="DK58" s="64"/>
    </row>
    <row r="59" spans="1:115" x14ac:dyDescent="0.2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  <c r="BO59" s="64"/>
      <c r="BP59" s="64"/>
      <c r="BQ59" s="64"/>
      <c r="BR59" s="64"/>
      <c r="BS59" s="64"/>
      <c r="BT59" s="64"/>
      <c r="BU59" s="64"/>
      <c r="BV59" s="64"/>
      <c r="BW59" s="64"/>
      <c r="BX59" s="64"/>
      <c r="BY59" s="64"/>
      <c r="BZ59" s="64"/>
      <c r="CA59" s="64"/>
      <c r="CB59" s="64"/>
      <c r="CC59" s="64"/>
      <c r="CD59" s="64"/>
      <c r="CE59" s="64"/>
      <c r="CF59" s="64"/>
      <c r="CG59" s="64"/>
      <c r="CH59" s="64"/>
      <c r="CI59" s="64"/>
      <c r="CJ59" s="64"/>
      <c r="CK59" s="64"/>
      <c r="CL59" s="64"/>
      <c r="CM59" s="64"/>
      <c r="CN59" s="64"/>
      <c r="CO59" s="64"/>
      <c r="CP59" s="64"/>
      <c r="CQ59" s="64"/>
      <c r="CR59" s="64"/>
      <c r="CS59" s="64"/>
      <c r="CT59" s="64"/>
      <c r="CU59" s="64"/>
      <c r="CV59" s="64"/>
      <c r="CW59" s="64"/>
      <c r="CX59" s="64"/>
      <c r="CY59" s="64"/>
      <c r="CZ59" s="64"/>
      <c r="DA59" s="64"/>
      <c r="DB59" s="64"/>
      <c r="DC59" s="64"/>
      <c r="DD59" s="64"/>
      <c r="DE59" s="64"/>
      <c r="DF59" s="64"/>
      <c r="DG59" s="64"/>
      <c r="DH59" s="64"/>
      <c r="DI59" s="64"/>
      <c r="DJ59" s="64"/>
      <c r="DK59" s="64"/>
    </row>
    <row r="60" spans="1:115" x14ac:dyDescent="0.2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  <c r="BO60" s="64"/>
      <c r="BP60" s="64"/>
      <c r="BQ60" s="64"/>
      <c r="BR60" s="64"/>
      <c r="BS60" s="64"/>
      <c r="BT60" s="64"/>
      <c r="BU60" s="64"/>
      <c r="BV60" s="64"/>
      <c r="BW60" s="64"/>
      <c r="BX60" s="64"/>
      <c r="BY60" s="64"/>
      <c r="BZ60" s="64"/>
      <c r="CA60" s="64"/>
      <c r="CB60" s="64"/>
      <c r="CC60" s="64"/>
      <c r="CD60" s="64"/>
      <c r="CE60" s="64"/>
      <c r="CF60" s="64"/>
      <c r="CG60" s="64"/>
      <c r="CH60" s="64"/>
      <c r="CI60" s="64"/>
      <c r="CJ60" s="64"/>
      <c r="CK60" s="64"/>
      <c r="CL60" s="64"/>
      <c r="CM60" s="64"/>
      <c r="CN60" s="64"/>
      <c r="CO60" s="64"/>
      <c r="CP60" s="64"/>
      <c r="CQ60" s="64"/>
      <c r="CR60" s="64"/>
      <c r="CS60" s="64"/>
      <c r="CT60" s="64"/>
      <c r="CU60" s="64"/>
      <c r="CV60" s="64"/>
      <c r="CW60" s="64"/>
      <c r="CX60" s="64"/>
      <c r="CY60" s="64"/>
      <c r="CZ60" s="64"/>
      <c r="DA60" s="64"/>
      <c r="DB60" s="64"/>
      <c r="DC60" s="64"/>
      <c r="DD60" s="64"/>
      <c r="DE60" s="64"/>
      <c r="DF60" s="64"/>
      <c r="DG60" s="64"/>
      <c r="DH60" s="64"/>
      <c r="DI60" s="64"/>
      <c r="DJ60" s="64"/>
      <c r="DK60" s="64"/>
    </row>
    <row r="61" spans="1:115" x14ac:dyDescent="0.2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  <c r="BO61" s="64"/>
      <c r="BP61" s="64"/>
      <c r="BQ61" s="64"/>
      <c r="BR61" s="64"/>
      <c r="BS61" s="64"/>
      <c r="BT61" s="64"/>
      <c r="BU61" s="64"/>
      <c r="BV61" s="64"/>
      <c r="BW61" s="64"/>
      <c r="BX61" s="64"/>
      <c r="BY61" s="64"/>
      <c r="BZ61" s="64"/>
      <c r="CA61" s="64"/>
      <c r="CB61" s="64"/>
      <c r="CC61" s="64"/>
      <c r="CD61" s="64"/>
      <c r="CE61" s="64"/>
      <c r="CF61" s="64"/>
      <c r="CG61" s="64"/>
      <c r="CH61" s="64"/>
      <c r="CI61" s="64"/>
      <c r="CJ61" s="64"/>
      <c r="CK61" s="64"/>
      <c r="CL61" s="64"/>
      <c r="CM61" s="64"/>
      <c r="CN61" s="64"/>
      <c r="CO61" s="64"/>
      <c r="CP61" s="64"/>
      <c r="CQ61" s="64"/>
      <c r="CR61" s="64"/>
      <c r="CS61" s="64"/>
      <c r="CT61" s="64"/>
      <c r="CU61" s="64"/>
      <c r="CV61" s="64"/>
      <c r="CW61" s="64"/>
      <c r="CX61" s="64"/>
      <c r="CY61" s="64"/>
      <c r="CZ61" s="64"/>
      <c r="DA61" s="64"/>
      <c r="DB61" s="64"/>
      <c r="DC61" s="64"/>
      <c r="DD61" s="64"/>
      <c r="DE61" s="64"/>
      <c r="DF61" s="64"/>
      <c r="DG61" s="64"/>
      <c r="DH61" s="64"/>
      <c r="DI61" s="64"/>
      <c r="DJ61" s="64"/>
      <c r="DK61" s="64"/>
    </row>
    <row r="62" spans="1:115" x14ac:dyDescent="0.2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  <c r="BO62" s="64"/>
      <c r="BP62" s="64"/>
      <c r="BQ62" s="64"/>
      <c r="BR62" s="64"/>
      <c r="BS62" s="64"/>
      <c r="BT62" s="64"/>
      <c r="BU62" s="64"/>
      <c r="BV62" s="64"/>
      <c r="BW62" s="64"/>
      <c r="BX62" s="64"/>
      <c r="BY62" s="64"/>
      <c r="BZ62" s="64"/>
      <c r="CA62" s="64"/>
      <c r="CB62" s="64"/>
      <c r="CC62" s="64"/>
      <c r="CD62" s="64"/>
      <c r="CE62" s="64"/>
      <c r="CF62" s="64"/>
      <c r="CG62" s="64"/>
      <c r="CH62" s="64"/>
      <c r="CI62" s="64"/>
      <c r="CJ62" s="64"/>
      <c r="CK62" s="64"/>
      <c r="CL62" s="64"/>
      <c r="CM62" s="64"/>
      <c r="CN62" s="64"/>
      <c r="CO62" s="64"/>
      <c r="CP62" s="64"/>
      <c r="CQ62" s="64"/>
      <c r="CR62" s="64"/>
      <c r="CS62" s="64"/>
      <c r="CT62" s="64"/>
      <c r="CU62" s="64"/>
      <c r="CV62" s="64"/>
      <c r="CW62" s="64"/>
      <c r="CX62" s="64"/>
      <c r="CY62" s="64"/>
      <c r="CZ62" s="64"/>
      <c r="DA62" s="64"/>
      <c r="DB62" s="64"/>
      <c r="DC62" s="64"/>
      <c r="DD62" s="64"/>
      <c r="DE62" s="64"/>
      <c r="DF62" s="64"/>
      <c r="DG62" s="64"/>
      <c r="DH62" s="64"/>
      <c r="DI62" s="64"/>
      <c r="DJ62" s="64"/>
      <c r="DK62" s="64"/>
    </row>
    <row r="63" spans="1:115" x14ac:dyDescent="0.2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  <c r="BO63" s="64"/>
      <c r="BP63" s="64"/>
      <c r="BQ63" s="64"/>
      <c r="BR63" s="64"/>
      <c r="BS63" s="64"/>
      <c r="BT63" s="64"/>
      <c r="BU63" s="64"/>
      <c r="BV63" s="64"/>
      <c r="BW63" s="64"/>
      <c r="BX63" s="64"/>
      <c r="BY63" s="64"/>
      <c r="BZ63" s="64"/>
      <c r="CA63" s="64"/>
      <c r="CB63" s="64"/>
      <c r="CC63" s="64"/>
      <c r="CD63" s="64"/>
      <c r="CE63" s="64"/>
      <c r="CF63" s="64"/>
      <c r="CG63" s="64"/>
      <c r="CH63" s="64"/>
      <c r="CI63" s="64"/>
      <c r="CJ63" s="64"/>
      <c r="CK63" s="64"/>
      <c r="CL63" s="64"/>
      <c r="CM63" s="64"/>
      <c r="CN63" s="64"/>
      <c r="CO63" s="64"/>
      <c r="CP63" s="64"/>
      <c r="CQ63" s="64"/>
      <c r="CR63" s="64"/>
      <c r="CS63" s="64"/>
      <c r="CT63" s="64"/>
      <c r="CU63" s="64"/>
      <c r="CV63" s="64"/>
      <c r="CW63" s="64"/>
      <c r="CX63" s="64"/>
      <c r="CY63" s="64"/>
      <c r="CZ63" s="64"/>
      <c r="DA63" s="64"/>
      <c r="DB63" s="64"/>
      <c r="DC63" s="64"/>
      <c r="DD63" s="64"/>
      <c r="DE63" s="64"/>
      <c r="DF63" s="64"/>
      <c r="DG63" s="64"/>
      <c r="DH63" s="64"/>
      <c r="DI63" s="64"/>
      <c r="DJ63" s="64"/>
      <c r="DK63" s="64"/>
    </row>
    <row r="64" spans="1:115" x14ac:dyDescent="0.2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64"/>
      <c r="O64" s="64"/>
      <c r="P64" s="67"/>
      <c r="Q64" s="67"/>
      <c r="R64" s="67"/>
      <c r="S64" s="64"/>
      <c r="T64" s="67"/>
      <c r="U64" s="66"/>
      <c r="V64" s="67"/>
      <c r="W64" s="69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  <c r="BO64" s="64"/>
      <c r="BP64" s="64"/>
      <c r="BQ64" s="64"/>
      <c r="BR64" s="64"/>
      <c r="BS64" s="64"/>
      <c r="BT64" s="64"/>
      <c r="BU64" s="64"/>
      <c r="BV64" s="64"/>
      <c r="BW64" s="64"/>
      <c r="BX64" s="64"/>
      <c r="BY64" s="64"/>
      <c r="BZ64" s="64"/>
      <c r="CA64" s="64"/>
      <c r="CB64" s="64"/>
      <c r="CC64" s="64"/>
      <c r="CD64" s="64"/>
      <c r="CE64" s="64"/>
      <c r="CF64" s="64"/>
      <c r="CG64" s="64"/>
      <c r="CH64" s="64"/>
      <c r="CI64" s="64"/>
      <c r="CJ64" s="64"/>
      <c r="CK64" s="64"/>
      <c r="CL64" s="64"/>
      <c r="CM64" s="64"/>
      <c r="CN64" s="64"/>
      <c r="CO64" s="64"/>
      <c r="CP64" s="64"/>
      <c r="CQ64" s="64"/>
      <c r="CR64" s="64"/>
      <c r="CS64" s="64"/>
      <c r="CT64" s="64"/>
      <c r="CU64" s="64"/>
      <c r="CV64" s="64"/>
      <c r="CW64" s="64"/>
      <c r="CX64" s="64"/>
      <c r="CY64" s="64"/>
      <c r="CZ64" s="64"/>
      <c r="DA64" s="64"/>
      <c r="DB64" s="64"/>
      <c r="DC64" s="64"/>
      <c r="DD64" s="64"/>
      <c r="DE64" s="64"/>
      <c r="DF64" s="64"/>
      <c r="DG64" s="64"/>
      <c r="DH64" s="64"/>
      <c r="DI64" s="64"/>
      <c r="DJ64" s="64"/>
      <c r="DK64" s="64"/>
    </row>
    <row r="65" spans="14:115" x14ac:dyDescent="0.2">
      <c r="N65" s="64"/>
      <c r="O65" s="64"/>
      <c r="P65" s="64"/>
      <c r="Q65" s="67"/>
      <c r="R65" s="66"/>
      <c r="S65" s="66"/>
      <c r="T65" s="66"/>
      <c r="U65" s="66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  <c r="BO65" s="64"/>
      <c r="BP65" s="64"/>
      <c r="BQ65" s="64"/>
      <c r="BR65" s="64"/>
      <c r="BS65" s="64"/>
      <c r="BT65" s="64"/>
      <c r="BU65" s="64"/>
      <c r="BV65" s="64"/>
      <c r="BW65" s="64"/>
      <c r="BX65" s="64"/>
      <c r="BY65" s="64"/>
      <c r="BZ65" s="64"/>
      <c r="CA65" s="64"/>
      <c r="CB65" s="64"/>
      <c r="CC65" s="64"/>
      <c r="CD65" s="64"/>
      <c r="CE65" s="64"/>
      <c r="CF65" s="64"/>
      <c r="CG65" s="64"/>
      <c r="CH65" s="64"/>
      <c r="CI65" s="64"/>
      <c r="CJ65" s="64"/>
      <c r="CK65" s="64"/>
      <c r="CL65" s="64"/>
      <c r="CM65" s="64"/>
      <c r="CN65" s="64"/>
      <c r="CO65" s="64"/>
      <c r="CP65" s="64"/>
      <c r="CQ65" s="64"/>
      <c r="CR65" s="64"/>
      <c r="CS65" s="64"/>
      <c r="CT65" s="64"/>
      <c r="CU65" s="64"/>
      <c r="CV65" s="64"/>
      <c r="CW65" s="64"/>
      <c r="CX65" s="64"/>
      <c r="CY65" s="64"/>
      <c r="CZ65" s="64"/>
      <c r="DA65" s="64"/>
      <c r="DB65" s="64"/>
      <c r="DC65" s="64"/>
      <c r="DD65" s="64"/>
      <c r="DE65" s="64"/>
      <c r="DF65" s="64"/>
      <c r="DG65" s="64"/>
      <c r="DH65" s="64"/>
      <c r="DI65" s="64"/>
      <c r="DJ65" s="64"/>
      <c r="DK65" s="64"/>
    </row>
    <row r="66" spans="14:115" x14ac:dyDescent="0.2">
      <c r="N66" s="64"/>
      <c r="O66" s="64"/>
      <c r="P66" s="68"/>
      <c r="Q66" s="67"/>
      <c r="R66" s="67"/>
      <c r="S66" s="67"/>
      <c r="T66" s="66"/>
      <c r="U66" s="66"/>
      <c r="V66" s="68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  <c r="BO66" s="64"/>
      <c r="BP66" s="64"/>
      <c r="BQ66" s="64"/>
      <c r="BR66" s="64"/>
      <c r="BS66" s="64"/>
      <c r="BT66" s="64"/>
      <c r="BU66" s="64"/>
      <c r="BV66" s="64"/>
      <c r="BW66" s="64"/>
      <c r="BX66" s="64"/>
      <c r="BY66" s="64"/>
      <c r="BZ66" s="64"/>
      <c r="CA66" s="64"/>
      <c r="CB66" s="64"/>
      <c r="CC66" s="64"/>
      <c r="CD66" s="64"/>
      <c r="CE66" s="64"/>
      <c r="CF66" s="64"/>
      <c r="CG66" s="64"/>
      <c r="CH66" s="64"/>
      <c r="CI66" s="64"/>
      <c r="CJ66" s="64"/>
      <c r="CK66" s="64"/>
      <c r="CL66" s="64"/>
      <c r="CM66" s="64"/>
      <c r="CN66" s="64"/>
      <c r="CO66" s="64"/>
      <c r="CP66" s="64"/>
      <c r="CQ66" s="64"/>
      <c r="CR66" s="64"/>
      <c r="CS66" s="64"/>
      <c r="CT66" s="64"/>
      <c r="CU66" s="64"/>
      <c r="CV66" s="64"/>
      <c r="CW66" s="64"/>
      <c r="CX66" s="64"/>
      <c r="CY66" s="64"/>
      <c r="CZ66" s="64"/>
      <c r="DA66" s="64"/>
      <c r="DB66" s="64"/>
      <c r="DC66" s="64"/>
      <c r="DD66" s="64"/>
      <c r="DE66" s="64"/>
      <c r="DF66" s="64"/>
      <c r="DG66" s="64"/>
      <c r="DH66" s="64"/>
      <c r="DI66" s="64"/>
      <c r="DJ66" s="64"/>
      <c r="DK66" s="64"/>
    </row>
    <row r="67" spans="14:115" x14ac:dyDescent="0.2">
      <c r="N67" s="64"/>
      <c r="O67" s="64"/>
      <c r="P67" s="68"/>
      <c r="Q67" s="67"/>
      <c r="R67" s="67"/>
      <c r="S67" s="67"/>
      <c r="T67" s="70"/>
      <c r="U67" s="66"/>
      <c r="V67" s="68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  <c r="BO67" s="64"/>
      <c r="BP67" s="64"/>
      <c r="BQ67" s="64"/>
      <c r="BR67" s="64"/>
      <c r="BS67" s="64"/>
      <c r="BT67" s="64"/>
      <c r="BU67" s="64"/>
      <c r="BV67" s="64"/>
      <c r="BW67" s="64"/>
      <c r="BX67" s="64"/>
      <c r="BY67" s="64"/>
      <c r="BZ67" s="64"/>
      <c r="CA67" s="64"/>
      <c r="CB67" s="64"/>
      <c r="CC67" s="64"/>
      <c r="CD67" s="64"/>
      <c r="CE67" s="64"/>
      <c r="CF67" s="64"/>
      <c r="CG67" s="64"/>
      <c r="CH67" s="64"/>
      <c r="CI67" s="64"/>
      <c r="CJ67" s="64"/>
      <c r="CK67" s="64"/>
      <c r="CL67" s="64"/>
      <c r="CM67" s="64"/>
      <c r="CN67" s="64"/>
      <c r="CO67" s="64"/>
      <c r="CP67" s="64"/>
      <c r="CQ67" s="64"/>
      <c r="CR67" s="64"/>
      <c r="CS67" s="64"/>
      <c r="CT67" s="64"/>
      <c r="CU67" s="64"/>
      <c r="CV67" s="64"/>
      <c r="CW67" s="64"/>
      <c r="CX67" s="64"/>
      <c r="CY67" s="64"/>
      <c r="CZ67" s="64"/>
      <c r="DA67" s="64"/>
      <c r="DB67" s="64"/>
      <c r="DC67" s="64"/>
      <c r="DD67" s="64"/>
      <c r="DE67" s="64"/>
      <c r="DF67" s="64"/>
      <c r="DG67" s="64"/>
      <c r="DH67" s="64"/>
      <c r="DI67" s="64"/>
      <c r="DJ67" s="64"/>
      <c r="DK67" s="64"/>
    </row>
    <row r="68" spans="14:115" x14ac:dyDescent="0.2">
      <c r="N68" s="64"/>
      <c r="O68" s="64"/>
      <c r="P68" s="68"/>
      <c r="Q68" s="67"/>
      <c r="R68" s="67"/>
      <c r="S68" s="67"/>
      <c r="T68" s="70"/>
      <c r="U68" s="66"/>
      <c r="V68" s="68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  <c r="BO68" s="64"/>
      <c r="BP68" s="64"/>
      <c r="BQ68" s="64"/>
      <c r="BR68" s="64"/>
      <c r="BS68" s="64"/>
      <c r="BT68" s="64"/>
      <c r="BU68" s="64"/>
      <c r="BV68" s="64"/>
      <c r="BW68" s="64"/>
      <c r="BX68" s="64"/>
      <c r="BY68" s="64"/>
      <c r="BZ68" s="64"/>
      <c r="CA68" s="64"/>
      <c r="CB68" s="64"/>
      <c r="CC68" s="64"/>
      <c r="CD68" s="64"/>
      <c r="CE68" s="64"/>
      <c r="CF68" s="64"/>
      <c r="CG68" s="64"/>
      <c r="CH68" s="64"/>
      <c r="CI68" s="64"/>
      <c r="CJ68" s="64"/>
      <c r="CK68" s="64"/>
      <c r="CL68" s="64"/>
      <c r="CM68" s="64"/>
      <c r="CN68" s="64"/>
      <c r="CO68" s="64"/>
      <c r="CP68" s="64"/>
      <c r="CQ68" s="64"/>
      <c r="CR68" s="64"/>
      <c r="CS68" s="64"/>
      <c r="CT68" s="64"/>
      <c r="CU68" s="64"/>
      <c r="CV68" s="64"/>
      <c r="CW68" s="64"/>
      <c r="CX68" s="64"/>
      <c r="CY68" s="64"/>
      <c r="CZ68" s="64"/>
      <c r="DA68" s="64"/>
      <c r="DB68" s="64"/>
      <c r="DC68" s="64"/>
      <c r="DD68" s="64"/>
      <c r="DE68" s="64"/>
      <c r="DF68" s="64"/>
      <c r="DG68" s="64"/>
      <c r="DH68" s="64"/>
      <c r="DI68" s="64"/>
      <c r="DJ68" s="64"/>
      <c r="DK68" s="64"/>
    </row>
    <row r="69" spans="14:115" x14ac:dyDescent="0.2">
      <c r="N69" s="64"/>
      <c r="O69" s="64"/>
      <c r="P69" s="68"/>
      <c r="Q69" s="67"/>
      <c r="R69" s="67"/>
      <c r="S69" s="67"/>
      <c r="T69" s="70"/>
      <c r="U69" s="66"/>
      <c r="V69" s="68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  <c r="BO69" s="64"/>
      <c r="BP69" s="64"/>
      <c r="BQ69" s="64"/>
      <c r="BR69" s="64"/>
      <c r="BS69" s="64"/>
      <c r="BT69" s="64"/>
      <c r="BU69" s="64"/>
      <c r="BV69" s="64"/>
      <c r="BW69" s="64"/>
      <c r="BX69" s="64"/>
      <c r="BY69" s="64"/>
      <c r="BZ69" s="64"/>
      <c r="CA69" s="64"/>
      <c r="CB69" s="64"/>
      <c r="CC69" s="64"/>
      <c r="CD69" s="64"/>
      <c r="CE69" s="64"/>
      <c r="CF69" s="64"/>
      <c r="CG69" s="64"/>
      <c r="CH69" s="64"/>
      <c r="CI69" s="64"/>
      <c r="CJ69" s="64"/>
      <c r="CK69" s="64"/>
      <c r="CL69" s="64"/>
      <c r="CM69" s="64"/>
      <c r="CN69" s="64"/>
      <c r="CO69" s="64"/>
      <c r="CP69" s="64"/>
      <c r="CQ69" s="64"/>
      <c r="CR69" s="64"/>
      <c r="CS69" s="64"/>
      <c r="CT69" s="64"/>
      <c r="CU69" s="64"/>
      <c r="CV69" s="64"/>
      <c r="CW69" s="64"/>
      <c r="CX69" s="64"/>
      <c r="CY69" s="64"/>
      <c r="CZ69" s="64"/>
      <c r="DA69" s="64"/>
      <c r="DB69" s="64"/>
      <c r="DC69" s="64"/>
      <c r="DD69" s="64"/>
      <c r="DE69" s="64"/>
      <c r="DF69" s="64"/>
      <c r="DG69" s="64"/>
      <c r="DH69" s="64"/>
      <c r="DI69" s="64"/>
      <c r="DJ69" s="64"/>
      <c r="DK69" s="64"/>
    </row>
    <row r="70" spans="14:115" x14ac:dyDescent="0.2">
      <c r="N70" s="64"/>
      <c r="O70" s="64"/>
      <c r="P70" s="68"/>
      <c r="Q70" s="67"/>
      <c r="R70" s="67"/>
      <c r="S70" s="67"/>
      <c r="T70" s="70"/>
      <c r="U70" s="66"/>
      <c r="V70" s="68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  <c r="BO70" s="64"/>
      <c r="BP70" s="64"/>
      <c r="BQ70" s="64"/>
      <c r="BR70" s="64"/>
      <c r="BS70" s="64"/>
      <c r="BT70" s="64"/>
      <c r="BU70" s="64"/>
      <c r="BV70" s="64"/>
      <c r="BW70" s="64"/>
      <c r="BX70" s="64"/>
      <c r="BY70" s="64"/>
      <c r="BZ70" s="64"/>
      <c r="CA70" s="64"/>
      <c r="CB70" s="64"/>
      <c r="CC70" s="64"/>
      <c r="CD70" s="64"/>
      <c r="CE70" s="64"/>
      <c r="CF70" s="64"/>
      <c r="CG70" s="64"/>
      <c r="CH70" s="64"/>
      <c r="CI70" s="64"/>
      <c r="CJ70" s="64"/>
      <c r="CK70" s="64"/>
      <c r="CL70" s="64"/>
      <c r="CM70" s="64"/>
      <c r="CN70" s="64"/>
      <c r="CO70" s="64"/>
      <c r="CP70" s="64"/>
      <c r="CQ70" s="64"/>
      <c r="CR70" s="64"/>
      <c r="CS70" s="64"/>
      <c r="CT70" s="64"/>
      <c r="CU70" s="64"/>
      <c r="CV70" s="64"/>
      <c r="CW70" s="64"/>
      <c r="CX70" s="64"/>
      <c r="CY70" s="64"/>
      <c r="CZ70" s="64"/>
      <c r="DA70" s="64"/>
      <c r="DB70" s="64"/>
      <c r="DC70" s="64"/>
      <c r="DD70" s="64"/>
      <c r="DE70" s="64"/>
      <c r="DF70" s="64"/>
      <c r="DG70" s="64"/>
      <c r="DH70" s="64"/>
      <c r="DI70" s="64"/>
      <c r="DJ70" s="64"/>
      <c r="DK70" s="64"/>
    </row>
    <row r="71" spans="14:115" x14ac:dyDescent="0.2">
      <c r="N71" s="64"/>
      <c r="O71" s="67"/>
      <c r="P71" s="68"/>
      <c r="Q71" s="67"/>
      <c r="R71" s="67"/>
      <c r="S71" s="67"/>
      <c r="T71" s="70"/>
      <c r="U71" s="66"/>
      <c r="V71" s="68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  <c r="BO71" s="64"/>
      <c r="BP71" s="64"/>
      <c r="BQ71" s="64"/>
      <c r="BR71" s="64"/>
      <c r="BS71" s="64"/>
      <c r="BT71" s="64"/>
      <c r="BU71" s="64"/>
      <c r="BV71" s="64"/>
      <c r="BW71" s="64"/>
      <c r="BX71" s="64"/>
      <c r="BY71" s="64"/>
      <c r="BZ71" s="64"/>
      <c r="CA71" s="64"/>
      <c r="CB71" s="64"/>
      <c r="CC71" s="64"/>
      <c r="CD71" s="64"/>
      <c r="CE71" s="64"/>
      <c r="CF71" s="64"/>
      <c r="CG71" s="64"/>
      <c r="CH71" s="64"/>
      <c r="CI71" s="64"/>
      <c r="CJ71" s="64"/>
      <c r="CK71" s="64"/>
      <c r="CL71" s="64"/>
      <c r="CM71" s="64"/>
      <c r="CN71" s="64"/>
      <c r="CO71" s="64"/>
      <c r="CP71" s="64"/>
      <c r="CQ71" s="64"/>
      <c r="CR71" s="64"/>
      <c r="CS71" s="64"/>
      <c r="CT71" s="64"/>
      <c r="CU71" s="64"/>
      <c r="CV71" s="64"/>
      <c r="CW71" s="64"/>
      <c r="CX71" s="64"/>
      <c r="CY71" s="64"/>
      <c r="CZ71" s="64"/>
      <c r="DA71" s="64"/>
      <c r="DB71" s="64"/>
      <c r="DC71" s="64"/>
      <c r="DD71" s="64"/>
      <c r="DE71" s="64"/>
      <c r="DF71" s="64"/>
      <c r="DG71" s="64"/>
      <c r="DH71" s="64"/>
      <c r="DI71" s="64"/>
      <c r="DJ71" s="64"/>
      <c r="DK71" s="64"/>
    </row>
    <row r="72" spans="14:115" x14ac:dyDescent="0.2">
      <c r="N72" s="64"/>
      <c r="O72" s="67"/>
      <c r="P72" s="68"/>
      <c r="Q72" s="67"/>
      <c r="R72" s="67"/>
      <c r="S72" s="67"/>
      <c r="T72" s="70"/>
      <c r="U72" s="66"/>
      <c r="V72" s="68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  <c r="BO72" s="64"/>
      <c r="BP72" s="64"/>
      <c r="BQ72" s="64"/>
      <c r="BR72" s="64"/>
      <c r="BS72" s="64"/>
      <c r="BT72" s="64"/>
      <c r="BU72" s="64"/>
      <c r="BV72" s="64"/>
      <c r="BW72" s="64"/>
      <c r="BX72" s="64"/>
      <c r="BY72" s="64"/>
      <c r="BZ72" s="64"/>
      <c r="CA72" s="64"/>
      <c r="CB72" s="64"/>
      <c r="CC72" s="64"/>
      <c r="CD72" s="64"/>
      <c r="CE72" s="64"/>
      <c r="CF72" s="64"/>
      <c r="CG72" s="64"/>
      <c r="CH72" s="64"/>
      <c r="CI72" s="64"/>
      <c r="CJ72" s="64"/>
      <c r="CK72" s="64"/>
      <c r="CL72" s="64"/>
      <c r="CM72" s="64"/>
      <c r="CN72" s="64"/>
      <c r="CO72" s="64"/>
      <c r="CP72" s="64"/>
      <c r="CQ72" s="64"/>
      <c r="CR72" s="64"/>
      <c r="CS72" s="64"/>
      <c r="CT72" s="64"/>
      <c r="CU72" s="64"/>
      <c r="CV72" s="64"/>
      <c r="CW72" s="64"/>
      <c r="CX72" s="64"/>
      <c r="CY72" s="64"/>
      <c r="CZ72" s="64"/>
      <c r="DA72" s="64"/>
      <c r="DB72" s="64"/>
      <c r="DC72" s="64"/>
      <c r="DD72" s="64"/>
      <c r="DE72" s="64"/>
      <c r="DF72" s="64"/>
      <c r="DG72" s="64"/>
      <c r="DH72" s="64"/>
      <c r="DI72" s="64"/>
      <c r="DJ72" s="64"/>
      <c r="DK72" s="64"/>
    </row>
    <row r="73" spans="14:115" x14ac:dyDescent="0.2">
      <c r="N73" s="64"/>
      <c r="O73" s="67"/>
      <c r="P73" s="68"/>
      <c r="Q73" s="67"/>
      <c r="R73" s="67"/>
      <c r="S73" s="67"/>
      <c r="T73" s="70"/>
      <c r="U73" s="66"/>
      <c r="V73" s="68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  <c r="BO73" s="64"/>
      <c r="BP73" s="64"/>
      <c r="BQ73" s="64"/>
      <c r="BR73" s="64"/>
      <c r="BS73" s="64"/>
      <c r="BT73" s="64"/>
      <c r="BU73" s="64"/>
      <c r="BV73" s="64"/>
      <c r="BW73" s="64"/>
      <c r="BX73" s="64"/>
      <c r="BY73" s="64"/>
      <c r="BZ73" s="64"/>
      <c r="CA73" s="64"/>
      <c r="CB73" s="64"/>
      <c r="CC73" s="64"/>
      <c r="CD73" s="64"/>
      <c r="CE73" s="64"/>
      <c r="CF73" s="64"/>
      <c r="CG73" s="64"/>
      <c r="CH73" s="64"/>
      <c r="CI73" s="64"/>
      <c r="CJ73" s="64"/>
      <c r="CK73" s="64"/>
      <c r="CL73" s="64"/>
      <c r="CM73" s="64"/>
      <c r="CN73" s="64"/>
      <c r="CO73" s="64"/>
      <c r="CP73" s="64"/>
      <c r="CQ73" s="64"/>
      <c r="CR73" s="64"/>
      <c r="CS73" s="64"/>
      <c r="CT73" s="64"/>
      <c r="CU73" s="64"/>
      <c r="CV73" s="64"/>
      <c r="CW73" s="64"/>
      <c r="CX73" s="64"/>
      <c r="CY73" s="64"/>
      <c r="CZ73" s="64"/>
      <c r="DA73" s="64"/>
      <c r="DB73" s="64"/>
      <c r="DC73" s="64"/>
      <c r="DD73" s="64"/>
      <c r="DE73" s="64"/>
      <c r="DF73" s="64"/>
      <c r="DG73" s="64"/>
      <c r="DH73" s="64"/>
      <c r="DI73" s="64"/>
      <c r="DJ73" s="64"/>
      <c r="DK73" s="64"/>
    </row>
    <row r="74" spans="14:115" x14ac:dyDescent="0.2">
      <c r="N74" s="64"/>
      <c r="O74" s="67"/>
      <c r="P74" s="68"/>
      <c r="Q74" s="67"/>
      <c r="R74" s="67"/>
      <c r="S74" s="67"/>
      <c r="T74" s="70"/>
      <c r="U74" s="70"/>
      <c r="V74" s="68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  <c r="BO74" s="64"/>
      <c r="BP74" s="64"/>
      <c r="BQ74" s="64"/>
      <c r="BR74" s="64"/>
      <c r="BS74" s="64"/>
      <c r="BT74" s="64"/>
      <c r="BU74" s="64"/>
      <c r="BV74" s="64"/>
      <c r="BW74" s="64"/>
      <c r="BX74" s="64"/>
      <c r="BY74" s="64"/>
      <c r="BZ74" s="64"/>
      <c r="CA74" s="64"/>
      <c r="CB74" s="64"/>
      <c r="CC74" s="64"/>
      <c r="CD74" s="64"/>
      <c r="CE74" s="64"/>
      <c r="CF74" s="64"/>
      <c r="CG74" s="64"/>
      <c r="CH74" s="64"/>
      <c r="CI74" s="64"/>
      <c r="CJ74" s="64"/>
      <c r="CK74" s="64"/>
      <c r="CL74" s="64"/>
      <c r="CM74" s="64"/>
      <c r="CN74" s="64"/>
      <c r="CO74" s="64"/>
      <c r="CP74" s="64"/>
      <c r="CQ74" s="64"/>
      <c r="CR74" s="64"/>
      <c r="CS74" s="64"/>
      <c r="CT74" s="64"/>
      <c r="CU74" s="64"/>
      <c r="CV74" s="64"/>
      <c r="CW74" s="64"/>
      <c r="CX74" s="64"/>
      <c r="CY74" s="64"/>
      <c r="CZ74" s="64"/>
      <c r="DA74" s="64"/>
      <c r="DB74" s="64"/>
      <c r="DC74" s="64"/>
      <c r="DD74" s="64"/>
      <c r="DE74" s="64"/>
      <c r="DF74" s="64"/>
      <c r="DG74" s="64"/>
      <c r="DH74" s="64"/>
      <c r="DI74" s="64"/>
      <c r="DJ74" s="64"/>
      <c r="DK74" s="64"/>
    </row>
    <row r="75" spans="14:115" x14ac:dyDescent="0.2">
      <c r="N75" s="64"/>
      <c r="O75" s="68"/>
      <c r="P75" s="68"/>
      <c r="Q75" s="67"/>
      <c r="R75" s="67"/>
      <c r="S75" s="67"/>
      <c r="T75" s="70"/>
      <c r="U75" s="70"/>
      <c r="V75" s="68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  <c r="BO75" s="64"/>
      <c r="BP75" s="64"/>
      <c r="BQ75" s="64"/>
      <c r="BR75" s="64"/>
      <c r="BS75" s="64"/>
      <c r="BT75" s="64"/>
      <c r="BU75" s="64"/>
      <c r="BV75" s="64"/>
      <c r="BW75" s="64"/>
      <c r="BX75" s="64"/>
      <c r="BY75" s="64"/>
      <c r="BZ75" s="64"/>
      <c r="CA75" s="64"/>
      <c r="CB75" s="64"/>
      <c r="CC75" s="64"/>
      <c r="CD75" s="64"/>
      <c r="CE75" s="64"/>
      <c r="CF75" s="64"/>
      <c r="CG75" s="64"/>
      <c r="CH75" s="64"/>
      <c r="CI75" s="64"/>
      <c r="CJ75" s="64"/>
      <c r="CK75" s="64"/>
      <c r="CL75" s="64"/>
      <c r="CM75" s="64"/>
      <c r="CN75" s="64"/>
      <c r="CO75" s="64"/>
      <c r="CP75" s="64"/>
      <c r="CQ75" s="64"/>
      <c r="CR75" s="64"/>
      <c r="CS75" s="64"/>
      <c r="CT75" s="64"/>
      <c r="CU75" s="64"/>
      <c r="CV75" s="64"/>
      <c r="CW75" s="64"/>
      <c r="CX75" s="64"/>
      <c r="CY75" s="64"/>
      <c r="CZ75" s="64"/>
      <c r="DA75" s="64"/>
      <c r="DB75" s="64"/>
      <c r="DC75" s="64"/>
      <c r="DD75" s="64"/>
      <c r="DE75" s="64"/>
      <c r="DF75" s="64"/>
      <c r="DG75" s="64"/>
      <c r="DH75" s="64"/>
      <c r="DI75" s="64"/>
      <c r="DJ75" s="64"/>
      <c r="DK75" s="64"/>
    </row>
    <row r="76" spans="14:115" x14ac:dyDescent="0.2">
      <c r="N76" s="64"/>
      <c r="O76" s="68"/>
      <c r="P76" s="68"/>
      <c r="Q76" s="67"/>
      <c r="R76" s="67"/>
      <c r="S76" s="67"/>
      <c r="T76" s="70"/>
      <c r="U76" s="70"/>
      <c r="V76" s="68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  <c r="BO76" s="64"/>
      <c r="BP76" s="64"/>
      <c r="BQ76" s="64"/>
      <c r="BR76" s="64"/>
      <c r="BS76" s="64"/>
      <c r="BT76" s="64"/>
      <c r="BU76" s="64"/>
      <c r="BV76" s="64"/>
      <c r="BW76" s="64"/>
      <c r="BX76" s="64"/>
      <c r="BY76" s="64"/>
      <c r="BZ76" s="64"/>
      <c r="CA76" s="64"/>
      <c r="CB76" s="64"/>
      <c r="CC76" s="64"/>
      <c r="CD76" s="64"/>
      <c r="CE76" s="64"/>
      <c r="CF76" s="64"/>
      <c r="CG76" s="64"/>
      <c r="CH76" s="64"/>
      <c r="CI76" s="64"/>
      <c r="CJ76" s="64"/>
      <c r="CK76" s="64"/>
      <c r="CL76" s="64"/>
      <c r="CM76" s="64"/>
      <c r="CN76" s="64"/>
      <c r="CO76" s="64"/>
      <c r="CP76" s="64"/>
      <c r="CQ76" s="64"/>
      <c r="CR76" s="64"/>
      <c r="CS76" s="64"/>
      <c r="CT76" s="64"/>
      <c r="CU76" s="64"/>
      <c r="CV76" s="64"/>
      <c r="CW76" s="64"/>
      <c r="CX76" s="64"/>
      <c r="CY76" s="64"/>
      <c r="CZ76" s="64"/>
      <c r="DA76" s="64"/>
      <c r="DB76" s="64"/>
      <c r="DC76" s="64"/>
      <c r="DD76" s="64"/>
      <c r="DE76" s="64"/>
      <c r="DF76" s="64"/>
      <c r="DG76" s="64"/>
      <c r="DH76" s="64"/>
      <c r="DI76" s="64"/>
      <c r="DJ76" s="64"/>
      <c r="DK76" s="64"/>
    </row>
    <row r="77" spans="14:115" x14ac:dyDescent="0.2">
      <c r="N77" s="64"/>
      <c r="O77" s="68"/>
      <c r="P77" s="68"/>
      <c r="Q77" s="67"/>
      <c r="R77" s="67"/>
      <c r="S77" s="67"/>
      <c r="T77" s="70"/>
      <c r="U77" s="70"/>
      <c r="V77" s="68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  <c r="BO77" s="64"/>
      <c r="BP77" s="64"/>
      <c r="BQ77" s="64"/>
      <c r="BR77" s="64"/>
      <c r="BS77" s="64"/>
      <c r="BT77" s="64"/>
      <c r="BU77" s="64"/>
      <c r="BV77" s="64"/>
      <c r="BW77" s="64"/>
      <c r="BX77" s="64"/>
      <c r="BY77" s="64"/>
      <c r="BZ77" s="64"/>
      <c r="CA77" s="64"/>
      <c r="CB77" s="64"/>
      <c r="CC77" s="64"/>
      <c r="CD77" s="64"/>
      <c r="CE77" s="64"/>
      <c r="CF77" s="64"/>
      <c r="CG77" s="64"/>
      <c r="CH77" s="64"/>
      <c r="CI77" s="64"/>
      <c r="CJ77" s="64"/>
      <c r="CK77" s="64"/>
      <c r="CL77" s="64"/>
      <c r="CM77" s="64"/>
      <c r="CN77" s="64"/>
      <c r="CO77" s="64"/>
      <c r="CP77" s="64"/>
      <c r="CQ77" s="64"/>
      <c r="CR77" s="64"/>
      <c r="CS77" s="64"/>
      <c r="CT77" s="64"/>
      <c r="CU77" s="64"/>
      <c r="CV77" s="64"/>
      <c r="CW77" s="64"/>
      <c r="CX77" s="64"/>
      <c r="CY77" s="64"/>
      <c r="CZ77" s="64"/>
      <c r="DA77" s="64"/>
      <c r="DB77" s="64"/>
      <c r="DC77" s="64"/>
      <c r="DD77" s="64"/>
      <c r="DE77" s="64"/>
      <c r="DF77" s="64"/>
      <c r="DG77" s="64"/>
      <c r="DH77" s="64"/>
      <c r="DI77" s="64"/>
      <c r="DJ77" s="64"/>
      <c r="DK77" s="64"/>
    </row>
    <row r="78" spans="14:115" x14ac:dyDescent="0.2">
      <c r="N78" s="64"/>
      <c r="O78" s="68"/>
      <c r="P78" s="68"/>
      <c r="Q78" s="67"/>
      <c r="R78" s="67"/>
      <c r="S78" s="67"/>
      <c r="T78" s="70"/>
      <c r="U78" s="70"/>
      <c r="V78" s="68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  <c r="BN78" s="64"/>
      <c r="BO78" s="64"/>
      <c r="BP78" s="64"/>
      <c r="BQ78" s="64"/>
      <c r="BR78" s="64"/>
      <c r="BS78" s="64"/>
      <c r="BT78" s="64"/>
      <c r="BU78" s="64"/>
      <c r="BV78" s="64"/>
      <c r="BW78" s="64"/>
      <c r="BX78" s="64"/>
      <c r="BY78" s="64"/>
      <c r="BZ78" s="64"/>
      <c r="CA78" s="64"/>
      <c r="CB78" s="64"/>
      <c r="CC78" s="64"/>
      <c r="CD78" s="64"/>
      <c r="CE78" s="64"/>
      <c r="CF78" s="64"/>
      <c r="CG78" s="64"/>
      <c r="CH78" s="64"/>
      <c r="CI78" s="64"/>
      <c r="CJ78" s="64"/>
      <c r="CK78" s="64"/>
      <c r="CL78" s="64"/>
      <c r="CM78" s="64"/>
      <c r="CN78" s="64"/>
      <c r="CO78" s="64"/>
      <c r="CP78" s="64"/>
      <c r="CQ78" s="64"/>
      <c r="CR78" s="64"/>
      <c r="CS78" s="64"/>
      <c r="CT78" s="64"/>
      <c r="CU78" s="64"/>
      <c r="CV78" s="64"/>
      <c r="CW78" s="64"/>
      <c r="CX78" s="64"/>
      <c r="CY78" s="64"/>
      <c r="CZ78" s="64"/>
      <c r="DA78" s="64"/>
      <c r="DB78" s="64"/>
      <c r="DC78" s="64"/>
      <c r="DD78" s="64"/>
      <c r="DE78" s="64"/>
      <c r="DF78" s="64"/>
      <c r="DG78" s="64"/>
      <c r="DH78" s="64"/>
      <c r="DI78" s="64"/>
      <c r="DJ78" s="64"/>
      <c r="DK78" s="64"/>
    </row>
    <row r="79" spans="14:115" x14ac:dyDescent="0.2">
      <c r="N79" s="64"/>
      <c r="O79" s="68"/>
      <c r="P79" s="68"/>
      <c r="Q79" s="67"/>
      <c r="R79" s="67"/>
      <c r="S79" s="67"/>
      <c r="T79" s="70"/>
      <c r="U79" s="70"/>
      <c r="V79" s="68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64"/>
      <c r="CA79" s="64"/>
      <c r="CB79" s="64"/>
      <c r="CC79" s="64"/>
      <c r="CD79" s="64"/>
      <c r="CE79" s="64"/>
      <c r="CF79" s="64"/>
      <c r="CG79" s="64"/>
      <c r="CH79" s="64"/>
      <c r="CI79" s="64"/>
      <c r="CJ79" s="64"/>
      <c r="CK79" s="64"/>
      <c r="CL79" s="64"/>
      <c r="CM79" s="64"/>
      <c r="CN79" s="64"/>
      <c r="CO79" s="64"/>
      <c r="CP79" s="64"/>
      <c r="CQ79" s="64"/>
      <c r="CR79" s="64"/>
      <c r="CS79" s="64"/>
      <c r="CT79" s="64"/>
      <c r="CU79" s="64"/>
      <c r="CV79" s="64"/>
      <c r="CW79" s="64"/>
      <c r="CX79" s="64"/>
      <c r="CY79" s="64"/>
      <c r="CZ79" s="64"/>
      <c r="DA79" s="64"/>
      <c r="DB79" s="64"/>
      <c r="DC79" s="64"/>
      <c r="DD79" s="64"/>
      <c r="DE79" s="64"/>
      <c r="DF79" s="64"/>
      <c r="DG79" s="64"/>
      <c r="DH79" s="64"/>
      <c r="DI79" s="64"/>
      <c r="DJ79" s="64"/>
      <c r="DK79" s="64"/>
    </row>
    <row r="80" spans="14:115" x14ac:dyDescent="0.2">
      <c r="N80" s="64"/>
      <c r="O80" s="68"/>
      <c r="P80" s="68"/>
      <c r="Q80" s="67"/>
      <c r="R80" s="67"/>
      <c r="S80" s="67"/>
      <c r="T80" s="70"/>
      <c r="U80" s="70"/>
      <c r="V80" s="68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64"/>
      <c r="BM80" s="64"/>
      <c r="BN80" s="64"/>
      <c r="BO80" s="64"/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64"/>
      <c r="CA80" s="64"/>
      <c r="CB80" s="64"/>
      <c r="CC80" s="64"/>
      <c r="CD80" s="64"/>
      <c r="CE80" s="64"/>
      <c r="CF80" s="64"/>
      <c r="CG80" s="64"/>
      <c r="CH80" s="64"/>
      <c r="CI80" s="64"/>
      <c r="CJ80" s="64"/>
      <c r="CK80" s="64"/>
      <c r="CL80" s="64"/>
      <c r="CM80" s="64"/>
      <c r="CN80" s="64"/>
      <c r="CO80" s="64"/>
      <c r="CP80" s="64"/>
      <c r="CQ80" s="64"/>
      <c r="CR80" s="64"/>
      <c r="CS80" s="64"/>
      <c r="CT80" s="64"/>
      <c r="CU80" s="64"/>
      <c r="CV80" s="64"/>
      <c r="CW80" s="64"/>
      <c r="CX80" s="64"/>
      <c r="CY80" s="64"/>
      <c r="CZ80" s="64"/>
      <c r="DA80" s="64"/>
      <c r="DB80" s="64"/>
      <c r="DC80" s="64"/>
      <c r="DD80" s="64"/>
      <c r="DE80" s="64"/>
      <c r="DF80" s="64"/>
      <c r="DG80" s="64"/>
      <c r="DH80" s="64"/>
      <c r="DI80" s="64"/>
      <c r="DJ80" s="64"/>
      <c r="DK80" s="64"/>
    </row>
    <row r="81" spans="1:115" x14ac:dyDescent="0.2">
      <c r="N81" s="64"/>
      <c r="O81" s="68"/>
      <c r="P81" s="68"/>
      <c r="Q81" s="67"/>
      <c r="R81" s="67"/>
      <c r="S81" s="67"/>
      <c r="T81" s="70"/>
      <c r="U81" s="70"/>
      <c r="V81" s="68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64"/>
      <c r="CA81" s="64"/>
      <c r="CB81" s="64"/>
      <c r="CC81" s="64"/>
      <c r="CD81" s="64"/>
      <c r="CE81" s="64"/>
      <c r="CF81" s="64"/>
      <c r="CG81" s="64"/>
      <c r="CH81" s="64"/>
      <c r="CI81" s="64"/>
      <c r="CJ81" s="64"/>
      <c r="CK81" s="64"/>
      <c r="CL81" s="64"/>
      <c r="CM81" s="64"/>
      <c r="CN81" s="64"/>
      <c r="CO81" s="64"/>
      <c r="CP81" s="64"/>
      <c r="CQ81" s="64"/>
      <c r="CR81" s="64"/>
      <c r="CS81" s="64"/>
      <c r="CT81" s="64"/>
      <c r="CU81" s="64"/>
      <c r="CV81" s="64"/>
      <c r="CW81" s="64"/>
      <c r="CX81" s="64"/>
      <c r="CY81" s="64"/>
      <c r="CZ81" s="64"/>
      <c r="DA81" s="64"/>
      <c r="DB81" s="64"/>
      <c r="DC81" s="64"/>
      <c r="DD81" s="64"/>
      <c r="DE81" s="64"/>
      <c r="DF81" s="64"/>
      <c r="DG81" s="64"/>
      <c r="DH81" s="64"/>
      <c r="DI81" s="64"/>
      <c r="DJ81" s="64"/>
      <c r="DK81" s="64"/>
    </row>
    <row r="82" spans="1:115" x14ac:dyDescent="0.2">
      <c r="N82" s="64"/>
      <c r="O82" s="68"/>
      <c r="P82" s="68"/>
      <c r="Q82" s="67"/>
      <c r="R82" s="67"/>
      <c r="S82" s="67"/>
      <c r="T82" s="70"/>
      <c r="U82" s="70"/>
      <c r="V82" s="68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64"/>
      <c r="CA82" s="64"/>
      <c r="CB82" s="64"/>
      <c r="CC82" s="64"/>
      <c r="CD82" s="64"/>
      <c r="CE82" s="64"/>
      <c r="CF82" s="64"/>
      <c r="CG82" s="64"/>
      <c r="CH82" s="64"/>
      <c r="CI82" s="64"/>
      <c r="CJ82" s="64"/>
      <c r="CK82" s="64"/>
      <c r="CL82" s="64"/>
      <c r="CM82" s="64"/>
      <c r="CN82" s="64"/>
      <c r="CO82" s="64"/>
      <c r="CP82" s="64"/>
      <c r="CQ82" s="64"/>
      <c r="CR82" s="64"/>
      <c r="CS82" s="64"/>
      <c r="CT82" s="64"/>
      <c r="CU82" s="64"/>
      <c r="CV82" s="64"/>
      <c r="CW82" s="64"/>
      <c r="CX82" s="64"/>
      <c r="CY82" s="64"/>
      <c r="CZ82" s="64"/>
      <c r="DA82" s="64"/>
      <c r="DB82" s="64"/>
      <c r="DC82" s="64"/>
      <c r="DD82" s="64"/>
      <c r="DE82" s="64"/>
      <c r="DF82" s="64"/>
      <c r="DG82" s="64"/>
      <c r="DH82" s="64"/>
      <c r="DI82" s="64"/>
      <c r="DJ82" s="64"/>
      <c r="DK82" s="64"/>
    </row>
    <row r="83" spans="1:115" x14ac:dyDescent="0.2">
      <c r="N83" s="64"/>
      <c r="O83" s="68"/>
      <c r="P83" s="68"/>
      <c r="Q83" s="67"/>
      <c r="R83" s="67"/>
      <c r="S83" s="67"/>
      <c r="T83" s="70"/>
      <c r="U83" s="70"/>
      <c r="V83" s="68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64"/>
      <c r="CA83" s="64"/>
      <c r="CB83" s="64"/>
      <c r="CC83" s="64"/>
      <c r="CD83" s="64"/>
      <c r="CE83" s="64"/>
      <c r="CF83" s="64"/>
      <c r="CG83" s="64"/>
      <c r="CH83" s="64"/>
      <c r="CI83" s="64"/>
      <c r="CJ83" s="64"/>
      <c r="CK83" s="64"/>
      <c r="CL83" s="64"/>
      <c r="CM83" s="64"/>
      <c r="CN83" s="64"/>
      <c r="CO83" s="64"/>
      <c r="CP83" s="64"/>
      <c r="CQ83" s="64"/>
      <c r="CR83" s="64"/>
      <c r="CS83" s="64"/>
      <c r="CT83" s="64"/>
      <c r="CU83" s="64"/>
      <c r="CV83" s="64"/>
      <c r="CW83" s="64"/>
      <c r="CX83" s="64"/>
      <c r="CY83" s="64"/>
      <c r="CZ83" s="64"/>
      <c r="DA83" s="64"/>
      <c r="DB83" s="64"/>
      <c r="DC83" s="64"/>
      <c r="DD83" s="64"/>
      <c r="DE83" s="64"/>
      <c r="DF83" s="64"/>
      <c r="DG83" s="64"/>
      <c r="DH83" s="64"/>
      <c r="DI83" s="64"/>
      <c r="DJ83" s="64"/>
      <c r="DK83" s="64"/>
    </row>
    <row r="84" spans="1:115" x14ac:dyDescent="0.2">
      <c r="N84" s="64"/>
      <c r="O84" s="68"/>
      <c r="P84" s="68"/>
      <c r="Q84" s="67"/>
      <c r="R84" s="67"/>
      <c r="S84" s="67"/>
      <c r="T84" s="70"/>
      <c r="U84" s="70"/>
      <c r="V84" s="68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64"/>
      <c r="CA84" s="64"/>
      <c r="CB84" s="64"/>
      <c r="CC84" s="64"/>
      <c r="CD84" s="64"/>
      <c r="CE84" s="64"/>
      <c r="CF84" s="64"/>
      <c r="CG84" s="64"/>
      <c r="CH84" s="64"/>
      <c r="CI84" s="64"/>
      <c r="CJ84" s="64"/>
      <c r="CK84" s="64"/>
      <c r="CL84" s="64"/>
      <c r="CM84" s="64"/>
      <c r="CN84" s="64"/>
      <c r="CO84" s="64"/>
      <c r="CP84" s="64"/>
      <c r="CQ84" s="64"/>
      <c r="CR84" s="64"/>
      <c r="CS84" s="64"/>
      <c r="CT84" s="64"/>
      <c r="CU84" s="64"/>
      <c r="CV84" s="64"/>
      <c r="CW84" s="64"/>
      <c r="CX84" s="64"/>
      <c r="CY84" s="64"/>
      <c r="CZ84" s="64"/>
      <c r="DA84" s="64"/>
      <c r="DB84" s="64"/>
      <c r="DC84" s="64"/>
      <c r="DD84" s="64"/>
      <c r="DE84" s="64"/>
      <c r="DF84" s="64"/>
      <c r="DG84" s="64"/>
      <c r="DH84" s="64"/>
      <c r="DI84" s="64"/>
      <c r="DJ84" s="64"/>
      <c r="DK84" s="64"/>
    </row>
    <row r="85" spans="1:115" x14ac:dyDescent="0.2">
      <c r="N85" s="64"/>
      <c r="O85" s="68"/>
      <c r="P85" s="68"/>
      <c r="Q85" s="67"/>
      <c r="R85" s="67"/>
      <c r="S85" s="67"/>
      <c r="T85" s="70"/>
      <c r="U85" s="70"/>
      <c r="V85" s="68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  <c r="CA85" s="64"/>
      <c r="CB85" s="64"/>
      <c r="CC85" s="64"/>
      <c r="CD85" s="64"/>
      <c r="CE85" s="64"/>
      <c r="CF85" s="64"/>
      <c r="CG85" s="64"/>
      <c r="CH85" s="64"/>
      <c r="CI85" s="64"/>
      <c r="CJ85" s="64"/>
      <c r="CK85" s="64"/>
      <c r="CL85" s="64"/>
      <c r="CM85" s="64"/>
      <c r="CN85" s="64"/>
      <c r="CO85" s="64"/>
      <c r="CP85" s="64"/>
      <c r="CQ85" s="64"/>
      <c r="CR85" s="64"/>
      <c r="CS85" s="64"/>
      <c r="CT85" s="64"/>
      <c r="CU85" s="64"/>
      <c r="CV85" s="64"/>
      <c r="CW85" s="64"/>
      <c r="CX85" s="64"/>
      <c r="CY85" s="64"/>
      <c r="CZ85" s="64"/>
      <c r="DA85" s="64"/>
      <c r="DB85" s="64"/>
      <c r="DC85" s="64"/>
      <c r="DD85" s="64"/>
      <c r="DE85" s="64"/>
      <c r="DF85" s="64"/>
      <c r="DG85" s="64"/>
      <c r="DH85" s="64"/>
      <c r="DI85" s="64"/>
      <c r="DJ85" s="64"/>
      <c r="DK85" s="64"/>
    </row>
    <row r="86" spans="1:115" x14ac:dyDescent="0.2">
      <c r="N86" s="64"/>
      <c r="O86" s="68"/>
      <c r="P86" s="68"/>
      <c r="Q86" s="67"/>
      <c r="R86" s="67"/>
      <c r="S86" s="67"/>
      <c r="T86" s="70"/>
      <c r="U86" s="70"/>
      <c r="V86" s="68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4"/>
      <c r="BN86" s="64"/>
      <c r="BO86" s="64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64"/>
      <c r="CA86" s="64"/>
      <c r="CB86" s="64"/>
      <c r="CC86" s="64"/>
      <c r="CD86" s="64"/>
      <c r="CE86" s="64"/>
      <c r="CF86" s="64"/>
      <c r="CG86" s="64"/>
      <c r="CH86" s="64"/>
      <c r="CI86" s="64"/>
      <c r="CJ86" s="64"/>
      <c r="CK86" s="64"/>
      <c r="CL86" s="64"/>
      <c r="CM86" s="64"/>
      <c r="CN86" s="64"/>
      <c r="CO86" s="64"/>
      <c r="CP86" s="64"/>
      <c r="CQ86" s="64"/>
      <c r="CR86" s="64"/>
      <c r="CS86" s="64"/>
      <c r="CT86" s="64"/>
      <c r="CU86" s="64"/>
      <c r="CV86" s="64"/>
      <c r="CW86" s="64"/>
      <c r="CX86" s="64"/>
      <c r="CY86" s="64"/>
      <c r="CZ86" s="64"/>
      <c r="DA86" s="64"/>
      <c r="DB86" s="64"/>
      <c r="DC86" s="64"/>
      <c r="DD86" s="64"/>
      <c r="DE86" s="64"/>
      <c r="DF86" s="64"/>
      <c r="DG86" s="64"/>
      <c r="DH86" s="64"/>
      <c r="DI86" s="64"/>
      <c r="DJ86" s="64"/>
      <c r="DK86" s="64"/>
    </row>
    <row r="87" spans="1:115" x14ac:dyDescent="0.2">
      <c r="N87" s="64"/>
      <c r="O87" s="68"/>
      <c r="P87" s="68"/>
      <c r="Q87" s="67"/>
      <c r="R87" s="67"/>
      <c r="S87" s="67"/>
      <c r="T87" s="70"/>
      <c r="U87" s="70"/>
      <c r="V87" s="68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  <c r="CA87" s="64"/>
      <c r="CB87" s="64"/>
      <c r="CC87" s="64"/>
      <c r="CD87" s="64"/>
      <c r="CE87" s="64"/>
      <c r="CF87" s="64"/>
      <c r="CG87" s="64"/>
      <c r="CH87" s="64"/>
      <c r="CI87" s="64"/>
      <c r="CJ87" s="64"/>
      <c r="CK87" s="64"/>
      <c r="CL87" s="64"/>
      <c r="CM87" s="64"/>
      <c r="CN87" s="64"/>
      <c r="CO87" s="64"/>
      <c r="CP87" s="64"/>
      <c r="CQ87" s="64"/>
      <c r="CR87" s="64"/>
      <c r="CS87" s="64"/>
      <c r="CT87" s="64"/>
      <c r="CU87" s="64"/>
      <c r="CV87" s="64"/>
      <c r="CW87" s="64"/>
      <c r="CX87" s="64"/>
      <c r="CY87" s="64"/>
      <c r="CZ87" s="64"/>
      <c r="DA87" s="64"/>
      <c r="DB87" s="64"/>
      <c r="DC87" s="64"/>
      <c r="DD87" s="64"/>
      <c r="DE87" s="64"/>
      <c r="DF87" s="64"/>
      <c r="DG87" s="64"/>
      <c r="DH87" s="64"/>
      <c r="DI87" s="64"/>
      <c r="DJ87" s="64"/>
      <c r="DK87" s="64"/>
    </row>
    <row r="88" spans="1:115" x14ac:dyDescent="0.2">
      <c r="N88" s="64"/>
      <c r="O88" s="68"/>
      <c r="P88" s="68"/>
      <c r="Q88" s="67"/>
      <c r="R88" s="67"/>
      <c r="S88" s="67"/>
      <c r="T88" s="70"/>
      <c r="U88" s="70"/>
      <c r="V88" s="68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64"/>
      <c r="CA88" s="64"/>
      <c r="CB88" s="64"/>
      <c r="CC88" s="64"/>
      <c r="CD88" s="64"/>
      <c r="CE88" s="64"/>
      <c r="CF88" s="64"/>
      <c r="CG88" s="64"/>
      <c r="CH88" s="64"/>
      <c r="CI88" s="64"/>
      <c r="CJ88" s="64"/>
      <c r="CK88" s="64"/>
      <c r="CL88" s="64"/>
      <c r="CM88" s="64"/>
      <c r="CN88" s="64"/>
      <c r="CO88" s="64"/>
      <c r="CP88" s="64"/>
      <c r="CQ88" s="64"/>
      <c r="CR88" s="64"/>
      <c r="CS88" s="64"/>
      <c r="CT88" s="64"/>
      <c r="CU88" s="64"/>
      <c r="CV88" s="64"/>
      <c r="CW88" s="64"/>
      <c r="CX88" s="64"/>
      <c r="CY88" s="64"/>
      <c r="CZ88" s="64"/>
      <c r="DA88" s="64"/>
      <c r="DB88" s="64"/>
      <c r="DC88" s="64"/>
      <c r="DD88" s="64"/>
      <c r="DE88" s="64"/>
      <c r="DF88" s="64"/>
      <c r="DG88" s="64"/>
      <c r="DH88" s="64"/>
      <c r="DI88" s="64"/>
      <c r="DJ88" s="64"/>
      <c r="DK88" s="64"/>
    </row>
    <row r="89" spans="1:115" x14ac:dyDescent="0.2">
      <c r="N89" s="64"/>
      <c r="O89" s="68"/>
      <c r="P89" s="68"/>
      <c r="Q89" s="67"/>
      <c r="R89" s="67"/>
      <c r="S89" s="67"/>
      <c r="T89" s="70"/>
      <c r="U89" s="70"/>
      <c r="V89" s="68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64"/>
      <c r="CA89" s="64"/>
      <c r="CB89" s="64"/>
      <c r="CC89" s="64"/>
      <c r="CD89" s="64"/>
      <c r="CE89" s="64"/>
      <c r="CF89" s="64"/>
      <c r="CG89" s="64"/>
      <c r="CH89" s="64"/>
      <c r="CI89" s="64"/>
      <c r="CJ89" s="64"/>
      <c r="CK89" s="64"/>
      <c r="CL89" s="64"/>
      <c r="CM89" s="64"/>
      <c r="CN89" s="64"/>
      <c r="CO89" s="64"/>
      <c r="CP89" s="64"/>
      <c r="CQ89" s="64"/>
      <c r="CR89" s="64"/>
      <c r="CS89" s="64"/>
      <c r="CT89" s="64"/>
      <c r="CU89" s="64"/>
      <c r="CV89" s="64"/>
      <c r="CW89" s="64"/>
      <c r="CX89" s="64"/>
      <c r="CY89" s="64"/>
      <c r="CZ89" s="64"/>
      <c r="DA89" s="64"/>
      <c r="DB89" s="64"/>
      <c r="DC89" s="64"/>
      <c r="DD89" s="64"/>
      <c r="DE89" s="64"/>
      <c r="DF89" s="64"/>
      <c r="DG89" s="64"/>
      <c r="DH89" s="64"/>
      <c r="DI89" s="64"/>
      <c r="DJ89" s="64"/>
      <c r="DK89" s="64"/>
    </row>
    <row r="90" spans="1:115" x14ac:dyDescent="0.2">
      <c r="N90" s="64"/>
      <c r="O90" s="68"/>
      <c r="P90" s="68"/>
      <c r="Q90" s="67"/>
      <c r="R90" s="67"/>
      <c r="S90" s="67"/>
      <c r="T90" s="70"/>
      <c r="U90" s="70"/>
      <c r="V90" s="68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  <c r="CA90" s="64"/>
      <c r="CB90" s="64"/>
      <c r="CC90" s="64"/>
      <c r="CD90" s="64"/>
      <c r="CE90" s="64"/>
      <c r="CF90" s="64"/>
      <c r="CG90" s="64"/>
      <c r="CH90" s="64"/>
      <c r="CI90" s="64"/>
      <c r="CJ90" s="64"/>
      <c r="CK90" s="64"/>
      <c r="CL90" s="64"/>
      <c r="CM90" s="64"/>
      <c r="CN90" s="64"/>
      <c r="CO90" s="64"/>
      <c r="CP90" s="64"/>
      <c r="CQ90" s="64"/>
      <c r="CR90" s="64"/>
      <c r="CS90" s="64"/>
      <c r="CT90" s="64"/>
      <c r="CU90" s="64"/>
      <c r="CV90" s="64"/>
      <c r="CW90" s="64"/>
      <c r="CX90" s="64"/>
      <c r="CY90" s="64"/>
      <c r="CZ90" s="64"/>
      <c r="DA90" s="64"/>
      <c r="DB90" s="64"/>
      <c r="DC90" s="64"/>
      <c r="DD90" s="64"/>
      <c r="DE90" s="64"/>
      <c r="DF90" s="64"/>
      <c r="DG90" s="64"/>
      <c r="DH90" s="64"/>
      <c r="DI90" s="64"/>
      <c r="DJ90" s="64"/>
      <c r="DK90" s="64"/>
    </row>
    <row r="91" spans="1:115" x14ac:dyDescent="0.2">
      <c r="N91" s="64"/>
      <c r="O91" s="68"/>
      <c r="P91" s="68"/>
      <c r="Q91" s="67"/>
      <c r="R91" s="67"/>
      <c r="S91" s="67"/>
      <c r="T91" s="70"/>
      <c r="U91" s="70"/>
      <c r="V91" s="68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  <c r="CA91" s="64"/>
      <c r="CB91" s="64"/>
      <c r="CC91" s="64"/>
      <c r="CD91" s="64"/>
      <c r="CE91" s="64"/>
      <c r="CF91" s="64"/>
      <c r="CG91" s="64"/>
      <c r="CH91" s="64"/>
      <c r="CI91" s="64"/>
      <c r="CJ91" s="64"/>
      <c r="CK91" s="64"/>
      <c r="CL91" s="64"/>
      <c r="CM91" s="64"/>
      <c r="CN91" s="64"/>
      <c r="CO91" s="64"/>
      <c r="CP91" s="64"/>
      <c r="CQ91" s="64"/>
      <c r="CR91" s="64"/>
      <c r="CS91" s="64"/>
      <c r="CT91" s="64"/>
      <c r="CU91" s="64"/>
      <c r="CV91" s="64"/>
      <c r="CW91" s="64"/>
      <c r="CX91" s="64"/>
      <c r="CY91" s="64"/>
      <c r="CZ91" s="64"/>
      <c r="DA91" s="64"/>
      <c r="DB91" s="64"/>
      <c r="DC91" s="64"/>
      <c r="DD91" s="64"/>
      <c r="DE91" s="64"/>
      <c r="DF91" s="64"/>
      <c r="DG91" s="64"/>
      <c r="DH91" s="64"/>
      <c r="DI91" s="64"/>
      <c r="DJ91" s="64"/>
      <c r="DK91" s="64"/>
    </row>
    <row r="92" spans="1:115" x14ac:dyDescent="0.2">
      <c r="N92" s="64"/>
      <c r="O92" s="68"/>
      <c r="P92" s="68"/>
      <c r="Q92" s="67"/>
      <c r="R92" s="67"/>
      <c r="S92" s="67"/>
      <c r="T92" s="70"/>
      <c r="U92" s="70"/>
      <c r="V92" s="68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  <c r="CA92" s="64"/>
      <c r="CB92" s="64"/>
      <c r="CC92" s="64"/>
      <c r="CD92" s="64"/>
      <c r="CE92" s="64"/>
      <c r="CF92" s="64"/>
      <c r="CG92" s="64"/>
      <c r="CH92" s="64"/>
      <c r="CI92" s="64"/>
      <c r="CJ92" s="64"/>
      <c r="CK92" s="64"/>
      <c r="CL92" s="64"/>
      <c r="CM92" s="64"/>
      <c r="CN92" s="64"/>
      <c r="CO92" s="64"/>
      <c r="CP92" s="64"/>
      <c r="CQ92" s="64"/>
      <c r="CR92" s="64"/>
      <c r="CS92" s="64"/>
      <c r="CT92" s="64"/>
      <c r="CU92" s="64"/>
      <c r="CV92" s="64"/>
      <c r="CW92" s="64"/>
      <c r="CX92" s="64"/>
      <c r="CY92" s="64"/>
      <c r="CZ92" s="64"/>
      <c r="DA92" s="64"/>
      <c r="DB92" s="64"/>
      <c r="DC92" s="64"/>
      <c r="DD92" s="64"/>
      <c r="DE92" s="64"/>
      <c r="DF92" s="64"/>
      <c r="DG92" s="64"/>
      <c r="DH92" s="64"/>
      <c r="DI92" s="64"/>
      <c r="DJ92" s="64"/>
      <c r="DK92" s="64"/>
    </row>
    <row r="93" spans="1:115" x14ac:dyDescent="0.2">
      <c r="N93" s="64"/>
      <c r="O93" s="68"/>
      <c r="P93" s="68"/>
      <c r="Q93" s="67"/>
      <c r="R93" s="67"/>
      <c r="S93" s="67"/>
      <c r="T93" s="70"/>
      <c r="U93" s="70"/>
      <c r="V93" s="68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  <c r="CC93" s="64"/>
      <c r="CD93" s="64"/>
      <c r="CE93" s="64"/>
      <c r="CF93" s="64"/>
      <c r="CG93" s="64"/>
      <c r="CH93" s="64"/>
      <c r="CI93" s="64"/>
      <c r="CJ93" s="64"/>
      <c r="CK93" s="64"/>
      <c r="CL93" s="64"/>
      <c r="CM93" s="64"/>
      <c r="CN93" s="64"/>
      <c r="CO93" s="64"/>
      <c r="CP93" s="64"/>
      <c r="CQ93" s="64"/>
      <c r="CR93" s="64"/>
      <c r="CS93" s="64"/>
      <c r="CT93" s="64"/>
      <c r="CU93" s="64"/>
      <c r="CV93" s="64"/>
      <c r="CW93" s="64"/>
      <c r="CX93" s="64"/>
      <c r="CY93" s="64"/>
      <c r="CZ93" s="64"/>
      <c r="DA93" s="64"/>
      <c r="DB93" s="64"/>
      <c r="DC93" s="64"/>
      <c r="DD93" s="64"/>
      <c r="DE93" s="64"/>
      <c r="DF93" s="64"/>
      <c r="DG93" s="64"/>
      <c r="DH93" s="64"/>
      <c r="DI93" s="64"/>
      <c r="DJ93" s="64"/>
      <c r="DK93" s="64"/>
    </row>
    <row r="94" spans="1:115" x14ac:dyDescent="0.2">
      <c r="A94" s="64"/>
      <c r="B94" s="68"/>
      <c r="C94" s="68"/>
      <c r="D94" s="68"/>
      <c r="E94" s="68"/>
      <c r="F94" s="68"/>
      <c r="G94" s="68"/>
      <c r="H94" s="68"/>
      <c r="I94" s="68"/>
      <c r="J94" s="64"/>
      <c r="K94" s="64"/>
      <c r="L94" s="64"/>
      <c r="M94" s="64"/>
      <c r="N94" s="64"/>
      <c r="O94" s="68"/>
      <c r="P94" s="68"/>
      <c r="Q94" s="67"/>
      <c r="R94" s="67"/>
      <c r="S94" s="67"/>
      <c r="T94" s="70"/>
      <c r="U94" s="70"/>
      <c r="V94" s="68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  <c r="CA94" s="64"/>
      <c r="CB94" s="64"/>
      <c r="CC94" s="64"/>
      <c r="CD94" s="64"/>
      <c r="CE94" s="64"/>
      <c r="CF94" s="64"/>
      <c r="CG94" s="64"/>
      <c r="CH94" s="64"/>
      <c r="CI94" s="64"/>
      <c r="CJ94" s="64"/>
      <c r="CK94" s="64"/>
      <c r="CL94" s="64"/>
      <c r="CM94" s="64"/>
      <c r="CN94" s="64"/>
      <c r="CO94" s="64"/>
      <c r="CP94" s="64"/>
      <c r="CQ94" s="64"/>
      <c r="CR94" s="64"/>
      <c r="CS94" s="64"/>
      <c r="CT94" s="64"/>
      <c r="CU94" s="64"/>
      <c r="CV94" s="64"/>
      <c r="CW94" s="64"/>
      <c r="CX94" s="64"/>
      <c r="CY94" s="64"/>
      <c r="CZ94" s="64"/>
      <c r="DA94" s="64"/>
      <c r="DB94" s="64"/>
      <c r="DC94" s="64"/>
      <c r="DD94" s="64"/>
      <c r="DE94" s="64"/>
      <c r="DF94" s="64"/>
      <c r="DG94" s="64"/>
      <c r="DH94" s="64"/>
      <c r="DI94" s="64"/>
      <c r="DJ94" s="64"/>
      <c r="DK94" s="64"/>
    </row>
    <row r="95" spans="1:115" x14ac:dyDescent="0.2">
      <c r="A95" s="64"/>
      <c r="B95" s="68"/>
      <c r="C95" s="68"/>
      <c r="D95" s="68"/>
      <c r="E95" s="68"/>
      <c r="F95" s="68"/>
      <c r="G95" s="68"/>
      <c r="H95" s="68"/>
      <c r="I95" s="68"/>
      <c r="J95" s="64"/>
      <c r="K95" s="64"/>
      <c r="L95" s="64"/>
      <c r="M95" s="64"/>
      <c r="N95" s="64"/>
      <c r="O95" s="68"/>
      <c r="P95" s="68"/>
      <c r="Q95" s="67"/>
      <c r="R95" s="67"/>
      <c r="S95" s="67"/>
      <c r="T95" s="70"/>
      <c r="U95" s="70"/>
      <c r="V95" s="68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  <c r="CA95" s="64"/>
      <c r="CB95" s="64"/>
      <c r="CC95" s="64"/>
      <c r="CD95" s="64"/>
      <c r="CE95" s="64"/>
      <c r="CF95" s="64"/>
      <c r="CG95" s="64"/>
      <c r="CH95" s="64"/>
      <c r="CI95" s="64"/>
      <c r="CJ95" s="64"/>
      <c r="CK95" s="64"/>
      <c r="CL95" s="64"/>
      <c r="CM95" s="64"/>
      <c r="CN95" s="64"/>
      <c r="CO95" s="64"/>
      <c r="CP95" s="64"/>
      <c r="CQ95" s="64"/>
      <c r="CR95" s="64"/>
      <c r="CS95" s="64"/>
      <c r="CT95" s="64"/>
      <c r="CU95" s="64"/>
      <c r="CV95" s="64"/>
      <c r="CW95" s="64"/>
      <c r="CX95" s="64"/>
      <c r="CY95" s="64"/>
      <c r="CZ95" s="64"/>
      <c r="DA95" s="64"/>
      <c r="DB95" s="64"/>
      <c r="DC95" s="64"/>
      <c r="DD95" s="64"/>
      <c r="DE95" s="64"/>
      <c r="DF95" s="64"/>
      <c r="DG95" s="64"/>
      <c r="DH95" s="64"/>
      <c r="DI95" s="64"/>
      <c r="DJ95" s="64"/>
      <c r="DK95" s="64"/>
    </row>
    <row r="96" spans="1:115" x14ac:dyDescent="0.2">
      <c r="A96" s="64"/>
      <c r="B96" s="68"/>
      <c r="C96" s="68"/>
      <c r="D96" s="68"/>
      <c r="E96" s="68"/>
      <c r="F96" s="68"/>
      <c r="G96" s="68"/>
      <c r="H96" s="68"/>
      <c r="I96" s="68"/>
      <c r="J96" s="64"/>
      <c r="K96" s="64"/>
      <c r="L96" s="64"/>
      <c r="M96" s="64"/>
      <c r="N96" s="64"/>
      <c r="O96" s="68"/>
      <c r="P96" s="68"/>
      <c r="Q96" s="67"/>
      <c r="R96" s="67"/>
      <c r="S96" s="67"/>
      <c r="T96" s="70"/>
      <c r="U96" s="70"/>
      <c r="V96" s="68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64"/>
      <c r="CA96" s="64"/>
      <c r="CB96" s="64"/>
      <c r="CC96" s="64"/>
      <c r="CD96" s="64"/>
      <c r="CE96" s="64"/>
      <c r="CF96" s="64"/>
      <c r="CG96" s="64"/>
      <c r="CH96" s="64"/>
      <c r="CI96" s="64"/>
      <c r="CJ96" s="64"/>
      <c r="CK96" s="64"/>
      <c r="CL96" s="64"/>
      <c r="CM96" s="64"/>
      <c r="CN96" s="64"/>
      <c r="CO96" s="64"/>
      <c r="CP96" s="64"/>
      <c r="CQ96" s="64"/>
      <c r="CR96" s="64"/>
      <c r="CS96" s="64"/>
      <c r="CT96" s="64"/>
      <c r="CU96" s="64"/>
      <c r="CV96" s="64"/>
      <c r="CW96" s="64"/>
      <c r="CX96" s="64"/>
      <c r="CY96" s="64"/>
      <c r="CZ96" s="64"/>
      <c r="DA96" s="64"/>
      <c r="DB96" s="64"/>
      <c r="DC96" s="64"/>
      <c r="DD96" s="64"/>
      <c r="DE96" s="64"/>
      <c r="DF96" s="64"/>
      <c r="DG96" s="64"/>
      <c r="DH96" s="64"/>
      <c r="DI96" s="64"/>
      <c r="DJ96" s="64"/>
      <c r="DK96" s="64"/>
    </row>
    <row r="97" spans="1:115" x14ac:dyDescent="0.2">
      <c r="A97" s="64"/>
      <c r="B97" s="68"/>
      <c r="C97" s="68"/>
      <c r="D97" s="68"/>
      <c r="E97" s="68"/>
      <c r="F97" s="68"/>
      <c r="G97" s="68"/>
      <c r="H97" s="68"/>
      <c r="I97" s="68"/>
      <c r="J97" s="64"/>
      <c r="K97" s="64"/>
      <c r="L97" s="64"/>
      <c r="M97" s="64"/>
      <c r="N97" s="64"/>
      <c r="O97" s="68"/>
      <c r="P97" s="68"/>
      <c r="Q97" s="67"/>
      <c r="R97" s="67"/>
      <c r="S97" s="67"/>
      <c r="T97" s="70"/>
      <c r="U97" s="70"/>
      <c r="V97" s="68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  <c r="CA97" s="64"/>
      <c r="CB97" s="64"/>
      <c r="CC97" s="64"/>
      <c r="CD97" s="64"/>
      <c r="CE97" s="64"/>
      <c r="CF97" s="64"/>
      <c r="CG97" s="64"/>
      <c r="CH97" s="64"/>
      <c r="CI97" s="64"/>
      <c r="CJ97" s="64"/>
      <c r="CK97" s="64"/>
      <c r="CL97" s="64"/>
      <c r="CM97" s="64"/>
      <c r="CN97" s="64"/>
      <c r="CO97" s="64"/>
      <c r="CP97" s="64"/>
      <c r="CQ97" s="64"/>
      <c r="CR97" s="64"/>
      <c r="CS97" s="64"/>
      <c r="CT97" s="64"/>
      <c r="CU97" s="64"/>
      <c r="CV97" s="64"/>
      <c r="CW97" s="64"/>
      <c r="CX97" s="64"/>
      <c r="CY97" s="64"/>
      <c r="CZ97" s="64"/>
      <c r="DA97" s="64"/>
      <c r="DB97" s="64"/>
      <c r="DC97" s="64"/>
      <c r="DD97" s="64"/>
      <c r="DE97" s="64"/>
      <c r="DF97" s="64"/>
      <c r="DG97" s="64"/>
      <c r="DH97" s="64"/>
      <c r="DI97" s="64"/>
      <c r="DJ97" s="64"/>
      <c r="DK97" s="64"/>
    </row>
    <row r="98" spans="1:115" x14ac:dyDescent="0.2">
      <c r="A98" s="64"/>
      <c r="B98" s="68"/>
      <c r="C98" s="68"/>
      <c r="D98" s="68"/>
      <c r="E98" s="68"/>
      <c r="F98" s="68"/>
      <c r="G98" s="68"/>
      <c r="H98" s="68"/>
      <c r="I98" s="68"/>
      <c r="J98" s="64"/>
      <c r="K98" s="64"/>
      <c r="L98" s="64"/>
      <c r="M98" s="64"/>
      <c r="N98" s="64"/>
      <c r="O98" s="68"/>
      <c r="P98" s="68"/>
      <c r="Q98" s="67"/>
      <c r="R98" s="67"/>
      <c r="S98" s="67"/>
      <c r="T98" s="70"/>
      <c r="U98" s="70"/>
      <c r="V98" s="68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64"/>
      <c r="CA98" s="64"/>
      <c r="CB98" s="64"/>
      <c r="CC98" s="64"/>
      <c r="CD98" s="64"/>
      <c r="CE98" s="64"/>
      <c r="CF98" s="64"/>
      <c r="CG98" s="64"/>
      <c r="CH98" s="64"/>
      <c r="CI98" s="64"/>
      <c r="CJ98" s="64"/>
      <c r="CK98" s="64"/>
      <c r="CL98" s="64"/>
      <c r="CM98" s="64"/>
      <c r="CN98" s="64"/>
      <c r="CO98" s="64"/>
      <c r="CP98" s="64"/>
      <c r="CQ98" s="64"/>
      <c r="CR98" s="64"/>
      <c r="CS98" s="64"/>
      <c r="CT98" s="64"/>
      <c r="CU98" s="64"/>
      <c r="CV98" s="64"/>
      <c r="CW98" s="64"/>
      <c r="CX98" s="64"/>
      <c r="CY98" s="64"/>
      <c r="CZ98" s="64"/>
      <c r="DA98" s="64"/>
      <c r="DB98" s="64"/>
      <c r="DC98" s="64"/>
      <c r="DD98" s="64"/>
      <c r="DE98" s="64"/>
      <c r="DF98" s="64"/>
      <c r="DG98" s="64"/>
      <c r="DH98" s="64"/>
      <c r="DI98" s="64"/>
      <c r="DJ98" s="64"/>
      <c r="DK98" s="64"/>
    </row>
    <row r="99" spans="1:115" x14ac:dyDescent="0.2">
      <c r="A99" s="64"/>
      <c r="B99" s="68"/>
      <c r="C99" s="68"/>
      <c r="D99" s="68"/>
      <c r="E99" s="68"/>
      <c r="F99" s="68"/>
      <c r="G99" s="68"/>
      <c r="H99" s="68"/>
      <c r="I99" s="68"/>
      <c r="J99" s="64"/>
      <c r="K99" s="64"/>
      <c r="L99" s="64"/>
      <c r="M99" s="64"/>
      <c r="N99" s="64"/>
      <c r="O99" s="68"/>
      <c r="P99" s="68"/>
      <c r="Q99" s="67"/>
      <c r="R99" s="67"/>
      <c r="S99" s="67"/>
      <c r="T99" s="70"/>
      <c r="U99" s="70"/>
      <c r="V99" s="68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64"/>
      <c r="CA99" s="64"/>
      <c r="CB99" s="64"/>
      <c r="CC99" s="64"/>
      <c r="CD99" s="64"/>
      <c r="CE99" s="64"/>
      <c r="CF99" s="64"/>
      <c r="CG99" s="64"/>
      <c r="CH99" s="64"/>
      <c r="CI99" s="64"/>
      <c r="CJ99" s="64"/>
      <c r="CK99" s="64"/>
      <c r="CL99" s="64"/>
      <c r="CM99" s="64"/>
      <c r="CN99" s="64"/>
      <c r="CO99" s="64"/>
      <c r="CP99" s="64"/>
      <c r="CQ99" s="64"/>
      <c r="CR99" s="64"/>
      <c r="CS99" s="64"/>
      <c r="CT99" s="64"/>
      <c r="CU99" s="64"/>
      <c r="CV99" s="64"/>
      <c r="CW99" s="64"/>
      <c r="CX99" s="64"/>
      <c r="CY99" s="64"/>
      <c r="CZ99" s="64"/>
      <c r="DA99" s="64"/>
      <c r="DB99" s="64"/>
      <c r="DC99" s="64"/>
      <c r="DD99" s="64"/>
      <c r="DE99" s="64"/>
      <c r="DF99" s="64"/>
      <c r="DG99" s="64"/>
      <c r="DH99" s="64"/>
      <c r="DI99" s="64"/>
      <c r="DJ99" s="64"/>
      <c r="DK99" s="64"/>
    </row>
    <row r="100" spans="1:115" ht="15" x14ac:dyDescent="0.25">
      <c r="A100" s="64"/>
      <c r="B100" s="74"/>
      <c r="C100" s="68"/>
      <c r="D100" s="68"/>
      <c r="E100" s="68"/>
      <c r="F100" s="68"/>
      <c r="G100" s="68"/>
      <c r="H100" s="68"/>
      <c r="I100" s="68"/>
      <c r="J100" s="64"/>
      <c r="K100" s="64"/>
      <c r="L100" s="64"/>
      <c r="M100" s="64"/>
      <c r="N100" s="64"/>
      <c r="O100" s="68"/>
      <c r="P100" s="68"/>
      <c r="Q100" s="67"/>
      <c r="R100" s="67"/>
      <c r="S100" s="67"/>
      <c r="T100" s="70"/>
      <c r="U100" s="70"/>
      <c r="V100" s="68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64"/>
      <c r="CA100" s="64"/>
      <c r="CB100" s="64"/>
      <c r="CC100" s="64"/>
      <c r="CD100" s="64"/>
      <c r="CE100" s="64"/>
      <c r="CF100" s="64"/>
      <c r="CG100" s="64"/>
      <c r="CH100" s="64"/>
      <c r="CI100" s="64"/>
      <c r="CJ100" s="64"/>
      <c r="CK100" s="64"/>
      <c r="CL100" s="64"/>
      <c r="CM100" s="64"/>
      <c r="CN100" s="64"/>
      <c r="CO100" s="64"/>
      <c r="CP100" s="64"/>
      <c r="CQ100" s="64"/>
      <c r="CR100" s="64"/>
      <c r="CS100" s="64"/>
      <c r="CT100" s="64"/>
      <c r="CU100" s="64"/>
      <c r="CV100" s="64"/>
      <c r="CW100" s="64"/>
      <c r="CX100" s="64"/>
      <c r="CY100" s="64"/>
      <c r="CZ100" s="64"/>
      <c r="DA100" s="64"/>
      <c r="DB100" s="64"/>
      <c r="DC100" s="64"/>
      <c r="DD100" s="64"/>
      <c r="DE100" s="64"/>
      <c r="DF100" s="64"/>
      <c r="DG100" s="64"/>
      <c r="DH100" s="64"/>
      <c r="DI100" s="64"/>
      <c r="DJ100" s="64"/>
      <c r="DK100" s="64"/>
    </row>
    <row r="101" spans="1:115" x14ac:dyDescent="0.2">
      <c r="A101" s="64"/>
      <c r="B101" s="68"/>
      <c r="C101" s="68"/>
      <c r="D101" s="68"/>
      <c r="E101" s="68"/>
      <c r="F101" s="68"/>
      <c r="G101" s="68"/>
      <c r="H101" s="68"/>
      <c r="I101" s="68"/>
      <c r="J101" s="64"/>
      <c r="K101" s="64"/>
      <c r="L101" s="64"/>
      <c r="M101" s="64"/>
      <c r="N101" s="64"/>
      <c r="O101" s="68"/>
      <c r="P101" s="68"/>
      <c r="Q101" s="67"/>
      <c r="R101" s="67"/>
      <c r="S101" s="67"/>
      <c r="T101" s="70"/>
      <c r="U101" s="70"/>
      <c r="V101" s="68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64"/>
      <c r="CA101" s="64"/>
      <c r="CB101" s="64"/>
      <c r="CC101" s="64"/>
      <c r="CD101" s="64"/>
      <c r="CE101" s="64"/>
      <c r="CF101" s="64"/>
      <c r="CG101" s="64"/>
      <c r="CH101" s="64"/>
      <c r="CI101" s="64"/>
      <c r="CJ101" s="64"/>
      <c r="CK101" s="64"/>
      <c r="CL101" s="64"/>
      <c r="CM101" s="64"/>
      <c r="CN101" s="64"/>
      <c r="CO101" s="64"/>
      <c r="CP101" s="64"/>
      <c r="CQ101" s="64"/>
      <c r="CR101" s="64"/>
      <c r="CS101" s="64"/>
      <c r="CT101" s="64"/>
      <c r="CU101" s="64"/>
      <c r="CV101" s="64"/>
      <c r="CW101" s="64"/>
      <c r="CX101" s="64"/>
      <c r="CY101" s="64"/>
      <c r="CZ101" s="64"/>
      <c r="DA101" s="64"/>
      <c r="DB101" s="64"/>
      <c r="DC101" s="64"/>
      <c r="DD101" s="64"/>
      <c r="DE101" s="64"/>
      <c r="DF101" s="64"/>
      <c r="DG101" s="64"/>
      <c r="DH101" s="64"/>
      <c r="DI101" s="64"/>
      <c r="DJ101" s="64"/>
      <c r="DK101" s="64"/>
    </row>
    <row r="102" spans="1:115" x14ac:dyDescent="0.2">
      <c r="A102" s="64"/>
      <c r="B102" s="68"/>
      <c r="C102" s="68"/>
      <c r="D102" s="68"/>
      <c r="E102" s="68"/>
      <c r="F102" s="68"/>
      <c r="G102" s="68"/>
      <c r="H102" s="68"/>
      <c r="I102" s="68"/>
      <c r="J102" s="64"/>
      <c r="K102" s="64"/>
      <c r="L102" s="64"/>
      <c r="M102" s="64"/>
      <c r="N102" s="64"/>
      <c r="O102" s="68"/>
      <c r="P102" s="68"/>
      <c r="Q102" s="67"/>
      <c r="R102" s="67"/>
      <c r="S102" s="67"/>
      <c r="T102" s="70"/>
      <c r="U102" s="70"/>
      <c r="V102" s="68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64"/>
      <c r="CA102" s="64"/>
      <c r="CB102" s="64"/>
      <c r="CC102" s="64"/>
      <c r="CD102" s="64"/>
      <c r="CE102" s="64"/>
      <c r="CF102" s="64"/>
      <c r="CG102" s="64"/>
      <c r="CH102" s="64"/>
      <c r="CI102" s="64"/>
      <c r="CJ102" s="64"/>
      <c r="CK102" s="64"/>
      <c r="CL102" s="64"/>
      <c r="CM102" s="64"/>
      <c r="CN102" s="64"/>
      <c r="CO102" s="64"/>
      <c r="CP102" s="64"/>
      <c r="CQ102" s="64"/>
      <c r="CR102" s="64"/>
      <c r="CS102" s="64"/>
      <c r="CT102" s="64"/>
      <c r="CU102" s="64"/>
      <c r="CV102" s="64"/>
      <c r="CW102" s="64"/>
      <c r="CX102" s="64"/>
      <c r="CY102" s="64"/>
      <c r="CZ102" s="64"/>
      <c r="DA102" s="64"/>
      <c r="DB102" s="64"/>
      <c r="DC102" s="64"/>
      <c r="DD102" s="64"/>
      <c r="DE102" s="64"/>
      <c r="DF102" s="64"/>
      <c r="DG102" s="64"/>
      <c r="DH102" s="64"/>
      <c r="DI102" s="64"/>
      <c r="DJ102" s="64"/>
      <c r="DK102" s="64"/>
    </row>
    <row r="103" spans="1:115" x14ac:dyDescent="0.2">
      <c r="A103" s="65"/>
      <c r="B103" s="68"/>
      <c r="C103" s="68"/>
      <c r="D103" s="68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8"/>
      <c r="P103" s="68"/>
      <c r="Q103" s="67"/>
      <c r="R103" s="67"/>
      <c r="S103" s="67"/>
      <c r="T103" s="70"/>
      <c r="U103" s="70"/>
      <c r="V103" s="68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64"/>
      <c r="CA103" s="64"/>
      <c r="CB103" s="64"/>
      <c r="CC103" s="64"/>
      <c r="CD103" s="64"/>
      <c r="CE103" s="64"/>
      <c r="CF103" s="64"/>
      <c r="CG103" s="64"/>
      <c r="CH103" s="64"/>
      <c r="CI103" s="64"/>
      <c r="CJ103" s="64"/>
      <c r="CK103" s="64"/>
      <c r="CL103" s="64"/>
      <c r="CM103" s="64"/>
      <c r="CN103" s="64"/>
      <c r="CO103" s="64"/>
      <c r="CP103" s="64"/>
      <c r="CQ103" s="64"/>
      <c r="CR103" s="64"/>
      <c r="CS103" s="64"/>
      <c r="CT103" s="64"/>
      <c r="CU103" s="64"/>
      <c r="CV103" s="64"/>
      <c r="CW103" s="64"/>
      <c r="CX103" s="64"/>
      <c r="CY103" s="64"/>
      <c r="CZ103" s="64"/>
      <c r="DA103" s="64"/>
      <c r="DB103" s="64"/>
      <c r="DC103" s="64"/>
      <c r="DD103" s="64"/>
      <c r="DE103" s="64"/>
      <c r="DF103" s="64"/>
      <c r="DG103" s="64"/>
      <c r="DH103" s="64"/>
      <c r="DI103" s="64"/>
      <c r="DJ103" s="64"/>
      <c r="DK103" s="64"/>
    </row>
    <row r="104" spans="1:115" x14ac:dyDescent="0.2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8"/>
      <c r="P104" s="68"/>
      <c r="Q104" s="67"/>
      <c r="R104" s="67"/>
      <c r="S104" s="67"/>
      <c r="T104" s="70"/>
      <c r="U104" s="70"/>
      <c r="V104" s="68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64"/>
      <c r="CA104" s="64"/>
      <c r="CB104" s="64"/>
      <c r="CC104" s="64"/>
      <c r="CD104" s="64"/>
      <c r="CE104" s="64"/>
      <c r="CF104" s="64"/>
      <c r="CG104" s="64"/>
      <c r="CH104" s="64"/>
      <c r="CI104" s="64"/>
      <c r="CJ104" s="64"/>
      <c r="CK104" s="64"/>
      <c r="CL104" s="64"/>
      <c r="CM104" s="64"/>
      <c r="CN104" s="64"/>
      <c r="CO104" s="64"/>
      <c r="CP104" s="64"/>
      <c r="CQ104" s="64"/>
      <c r="CR104" s="64"/>
      <c r="CS104" s="64"/>
      <c r="CT104" s="64"/>
      <c r="CU104" s="64"/>
      <c r="CV104" s="64"/>
      <c r="CW104" s="64"/>
      <c r="CX104" s="64"/>
      <c r="CY104" s="64"/>
      <c r="CZ104" s="64"/>
      <c r="DA104" s="64"/>
      <c r="DB104" s="64"/>
      <c r="DC104" s="64"/>
      <c r="DD104" s="64"/>
      <c r="DE104" s="64"/>
      <c r="DF104" s="64"/>
      <c r="DG104" s="64"/>
      <c r="DH104" s="64"/>
      <c r="DI104" s="64"/>
      <c r="DJ104" s="64"/>
      <c r="DK104" s="64"/>
    </row>
    <row r="105" spans="1:115" x14ac:dyDescent="0.2">
      <c r="A105" s="64"/>
      <c r="B105" s="64"/>
      <c r="C105" s="68"/>
      <c r="D105" s="68"/>
      <c r="E105" s="68"/>
      <c r="F105" s="68"/>
      <c r="G105" s="68"/>
      <c r="H105" s="68"/>
      <c r="I105" s="68"/>
      <c r="J105" s="64"/>
      <c r="K105" s="64"/>
      <c r="L105" s="64"/>
      <c r="M105" s="64"/>
      <c r="N105" s="64"/>
      <c r="O105" s="68"/>
      <c r="P105" s="68"/>
      <c r="Q105" s="67"/>
      <c r="R105" s="67"/>
      <c r="S105" s="67"/>
      <c r="T105" s="70"/>
      <c r="U105" s="70"/>
      <c r="V105" s="68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  <c r="CA105" s="64"/>
      <c r="CB105" s="64"/>
      <c r="CC105" s="64"/>
      <c r="CD105" s="64"/>
      <c r="CE105" s="64"/>
      <c r="CF105" s="64"/>
      <c r="CG105" s="64"/>
      <c r="CH105" s="64"/>
      <c r="CI105" s="64"/>
      <c r="CJ105" s="64"/>
      <c r="CK105" s="64"/>
      <c r="CL105" s="64"/>
      <c r="CM105" s="64"/>
      <c r="CN105" s="64"/>
      <c r="CO105" s="64"/>
      <c r="CP105" s="64"/>
      <c r="CQ105" s="64"/>
      <c r="CR105" s="64"/>
      <c r="CS105" s="64"/>
      <c r="CT105" s="64"/>
      <c r="CU105" s="64"/>
      <c r="CV105" s="64"/>
      <c r="CW105" s="64"/>
      <c r="CX105" s="64"/>
      <c r="CY105" s="64"/>
      <c r="CZ105" s="64"/>
      <c r="DA105" s="64"/>
      <c r="DB105" s="64"/>
      <c r="DC105" s="64"/>
      <c r="DD105" s="64"/>
      <c r="DE105" s="64"/>
      <c r="DF105" s="64"/>
      <c r="DG105" s="64"/>
      <c r="DH105" s="64"/>
      <c r="DI105" s="64"/>
      <c r="DJ105" s="64"/>
      <c r="DK105" s="64"/>
    </row>
    <row r="106" spans="1:115" ht="15" x14ac:dyDescent="0.25">
      <c r="A106" s="64"/>
      <c r="B106" s="71"/>
      <c r="C106" s="68"/>
      <c r="D106" s="68"/>
      <c r="E106" s="71"/>
      <c r="F106" s="72"/>
      <c r="G106" s="68"/>
      <c r="H106" s="68"/>
      <c r="I106" s="68"/>
      <c r="J106" s="64"/>
      <c r="K106" s="64"/>
      <c r="L106" s="64"/>
      <c r="M106" s="64"/>
      <c r="N106" s="64"/>
      <c r="O106" s="68"/>
      <c r="P106" s="68"/>
      <c r="Q106" s="67"/>
      <c r="R106" s="67"/>
      <c r="S106" s="67"/>
      <c r="T106" s="70"/>
      <c r="U106" s="70"/>
      <c r="V106" s="68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64"/>
      <c r="CA106" s="64"/>
      <c r="CB106" s="64"/>
      <c r="CC106" s="64"/>
      <c r="CD106" s="64"/>
      <c r="CE106" s="64"/>
      <c r="CF106" s="64"/>
      <c r="CG106" s="64"/>
      <c r="CH106" s="64"/>
      <c r="CI106" s="64"/>
      <c r="CJ106" s="64"/>
      <c r="CK106" s="64"/>
      <c r="CL106" s="64"/>
      <c r="CM106" s="64"/>
      <c r="CN106" s="64"/>
      <c r="CO106" s="64"/>
      <c r="CP106" s="64"/>
      <c r="CQ106" s="64"/>
      <c r="CR106" s="64"/>
      <c r="CS106" s="64"/>
      <c r="CT106" s="64"/>
      <c r="CU106" s="64"/>
      <c r="CV106" s="64"/>
      <c r="CW106" s="64"/>
      <c r="CX106" s="64"/>
      <c r="CY106" s="64"/>
      <c r="CZ106" s="64"/>
      <c r="DA106" s="64"/>
      <c r="DB106" s="64"/>
      <c r="DC106" s="64"/>
      <c r="DD106" s="64"/>
      <c r="DE106" s="64"/>
      <c r="DF106" s="64"/>
      <c r="DG106" s="64"/>
      <c r="DH106" s="64"/>
      <c r="DI106" s="64"/>
      <c r="DJ106" s="64"/>
      <c r="DK106" s="64"/>
    </row>
    <row r="107" spans="1:115" x14ac:dyDescent="0.2">
      <c r="A107" s="64"/>
      <c r="B107" s="68"/>
      <c r="C107" s="68"/>
      <c r="D107" s="68"/>
      <c r="E107" s="68"/>
      <c r="F107" s="68"/>
      <c r="G107" s="68"/>
      <c r="H107" s="68"/>
      <c r="I107" s="68"/>
      <c r="J107" s="64"/>
      <c r="K107" s="64"/>
      <c r="L107" s="64"/>
      <c r="M107" s="64"/>
      <c r="N107" s="64"/>
      <c r="O107" s="68"/>
      <c r="P107" s="68"/>
      <c r="Q107" s="67"/>
      <c r="R107" s="67"/>
      <c r="S107" s="67"/>
      <c r="T107" s="70"/>
      <c r="U107" s="70"/>
      <c r="V107" s="68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64"/>
      <c r="CA107" s="64"/>
      <c r="CB107" s="64"/>
      <c r="CC107" s="64"/>
      <c r="CD107" s="64"/>
      <c r="CE107" s="64"/>
      <c r="CF107" s="64"/>
      <c r="CG107" s="64"/>
      <c r="CH107" s="64"/>
      <c r="CI107" s="64"/>
      <c r="CJ107" s="64"/>
      <c r="CK107" s="64"/>
      <c r="CL107" s="64"/>
      <c r="CM107" s="64"/>
      <c r="CN107" s="64"/>
      <c r="CO107" s="64"/>
      <c r="CP107" s="64"/>
      <c r="CQ107" s="64"/>
      <c r="CR107" s="64"/>
      <c r="CS107" s="64"/>
      <c r="CT107" s="64"/>
      <c r="CU107" s="64"/>
      <c r="CV107" s="64"/>
      <c r="CW107" s="64"/>
      <c r="CX107" s="64"/>
      <c r="CY107" s="64"/>
      <c r="CZ107" s="64"/>
      <c r="DA107" s="64"/>
      <c r="DB107" s="64"/>
      <c r="DC107" s="64"/>
      <c r="DD107" s="64"/>
      <c r="DE107" s="64"/>
      <c r="DF107" s="64"/>
      <c r="DG107" s="64"/>
      <c r="DH107" s="64"/>
      <c r="DI107" s="64"/>
      <c r="DJ107" s="64"/>
      <c r="DK107" s="64"/>
    </row>
    <row r="108" spans="1:115" ht="15" x14ac:dyDescent="0.25">
      <c r="A108" s="64"/>
      <c r="B108" s="71"/>
      <c r="C108" s="68"/>
      <c r="D108" s="68"/>
      <c r="E108" s="68"/>
      <c r="F108" s="68"/>
      <c r="G108" s="68"/>
      <c r="H108" s="68"/>
      <c r="I108" s="68"/>
      <c r="J108" s="64"/>
      <c r="K108" s="64"/>
      <c r="L108" s="64"/>
      <c r="M108" s="64"/>
      <c r="N108" s="64"/>
      <c r="O108" s="68"/>
      <c r="P108" s="68"/>
      <c r="Q108" s="67"/>
      <c r="R108" s="67"/>
      <c r="S108" s="67"/>
      <c r="T108" s="70"/>
      <c r="U108" s="70"/>
      <c r="V108" s="68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  <c r="CA108" s="64"/>
      <c r="CB108" s="64"/>
      <c r="CC108" s="64"/>
      <c r="CD108" s="64"/>
      <c r="CE108" s="64"/>
      <c r="CF108" s="64"/>
      <c r="CG108" s="64"/>
      <c r="CH108" s="64"/>
      <c r="CI108" s="64"/>
      <c r="CJ108" s="64"/>
      <c r="CK108" s="64"/>
      <c r="CL108" s="64"/>
      <c r="CM108" s="64"/>
      <c r="CN108" s="64"/>
      <c r="CO108" s="64"/>
      <c r="CP108" s="64"/>
      <c r="CQ108" s="64"/>
      <c r="CR108" s="64"/>
      <c r="CS108" s="64"/>
      <c r="CT108" s="64"/>
      <c r="CU108" s="64"/>
      <c r="CV108" s="64"/>
      <c r="CW108" s="64"/>
      <c r="CX108" s="64"/>
      <c r="CY108" s="64"/>
      <c r="CZ108" s="64"/>
      <c r="DA108" s="64"/>
      <c r="DB108" s="64"/>
      <c r="DC108" s="64"/>
      <c r="DD108" s="64"/>
      <c r="DE108" s="64"/>
      <c r="DF108" s="64"/>
      <c r="DG108" s="64"/>
      <c r="DH108" s="64"/>
      <c r="DI108" s="64"/>
      <c r="DJ108" s="64"/>
      <c r="DK108" s="64"/>
    </row>
    <row r="109" spans="1:115" x14ac:dyDescent="0.2">
      <c r="A109" s="64"/>
      <c r="B109" s="75"/>
      <c r="C109" s="68"/>
      <c r="D109" s="68"/>
      <c r="E109" s="68"/>
      <c r="F109" s="68"/>
      <c r="G109" s="68"/>
      <c r="H109" s="68"/>
      <c r="I109" s="68"/>
      <c r="J109" s="64"/>
      <c r="K109" s="64"/>
      <c r="L109" s="64"/>
      <c r="M109" s="64"/>
      <c r="N109" s="64"/>
      <c r="O109" s="68"/>
      <c r="P109" s="68"/>
      <c r="Q109" s="67"/>
      <c r="R109" s="67"/>
      <c r="S109" s="67"/>
      <c r="T109" s="70"/>
      <c r="U109" s="70"/>
      <c r="V109" s="68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64"/>
      <c r="CC109" s="64"/>
      <c r="CD109" s="64"/>
      <c r="CE109" s="64"/>
      <c r="CF109" s="64"/>
      <c r="CG109" s="64"/>
      <c r="CH109" s="64"/>
      <c r="CI109" s="64"/>
      <c r="CJ109" s="64"/>
      <c r="CK109" s="64"/>
      <c r="CL109" s="64"/>
      <c r="CM109" s="64"/>
      <c r="CN109" s="64"/>
      <c r="CO109" s="64"/>
      <c r="CP109" s="64"/>
      <c r="CQ109" s="64"/>
      <c r="CR109" s="64"/>
      <c r="CS109" s="64"/>
      <c r="CT109" s="64"/>
      <c r="CU109" s="64"/>
      <c r="CV109" s="64"/>
      <c r="CW109" s="64"/>
      <c r="CX109" s="64"/>
      <c r="CY109" s="64"/>
      <c r="CZ109" s="64"/>
      <c r="DA109" s="64"/>
      <c r="DB109" s="64"/>
      <c r="DC109" s="64"/>
      <c r="DD109" s="64"/>
      <c r="DE109" s="64"/>
      <c r="DF109" s="64"/>
      <c r="DG109" s="64"/>
      <c r="DH109" s="64"/>
      <c r="DI109" s="64"/>
      <c r="DJ109" s="64"/>
      <c r="DK109" s="64"/>
    </row>
    <row r="110" spans="1:115" x14ac:dyDescent="0.2">
      <c r="A110" s="64"/>
      <c r="B110" s="68"/>
      <c r="C110" s="68"/>
      <c r="D110" s="68"/>
      <c r="E110" s="68"/>
      <c r="F110" s="68"/>
      <c r="G110" s="68"/>
      <c r="H110" s="68"/>
      <c r="I110" s="68"/>
      <c r="J110" s="64"/>
      <c r="K110" s="64"/>
      <c r="L110" s="64"/>
      <c r="M110" s="64"/>
      <c r="N110" s="64"/>
      <c r="O110" s="68"/>
      <c r="P110" s="68"/>
      <c r="Q110" s="67"/>
      <c r="R110" s="67"/>
      <c r="S110" s="67"/>
      <c r="T110" s="70"/>
      <c r="U110" s="70"/>
      <c r="V110" s="68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64"/>
      <c r="CA110" s="64"/>
      <c r="CB110" s="64"/>
      <c r="CC110" s="64"/>
      <c r="CD110" s="64"/>
      <c r="CE110" s="64"/>
      <c r="CF110" s="64"/>
      <c r="CG110" s="64"/>
      <c r="CH110" s="64"/>
      <c r="CI110" s="64"/>
      <c r="CJ110" s="64"/>
      <c r="CK110" s="64"/>
      <c r="CL110" s="64"/>
      <c r="CM110" s="64"/>
      <c r="CN110" s="64"/>
      <c r="CO110" s="64"/>
      <c r="CP110" s="64"/>
      <c r="CQ110" s="64"/>
      <c r="CR110" s="64"/>
      <c r="CS110" s="64"/>
      <c r="CT110" s="64"/>
      <c r="CU110" s="64"/>
      <c r="CV110" s="64"/>
      <c r="CW110" s="64"/>
      <c r="CX110" s="64"/>
      <c r="CY110" s="64"/>
      <c r="CZ110" s="64"/>
      <c r="DA110" s="64"/>
      <c r="DB110" s="64"/>
      <c r="DC110" s="64"/>
      <c r="DD110" s="64"/>
      <c r="DE110" s="64"/>
      <c r="DF110" s="64"/>
      <c r="DG110" s="64"/>
      <c r="DH110" s="64"/>
      <c r="DI110" s="64"/>
      <c r="DJ110" s="64"/>
      <c r="DK110" s="64"/>
    </row>
    <row r="111" spans="1:115" x14ac:dyDescent="0.2">
      <c r="A111" s="64"/>
      <c r="B111" s="67"/>
      <c r="C111" s="67"/>
      <c r="D111" s="67"/>
      <c r="E111" s="67"/>
      <c r="F111" s="67"/>
      <c r="G111" s="67"/>
      <c r="H111" s="67"/>
      <c r="I111" s="68"/>
      <c r="J111" s="64"/>
      <c r="K111" s="64"/>
      <c r="L111" s="64"/>
      <c r="M111" s="64"/>
      <c r="N111" s="64"/>
      <c r="O111" s="68"/>
      <c r="P111" s="68"/>
      <c r="Q111" s="67"/>
      <c r="R111" s="67"/>
      <c r="S111" s="67"/>
      <c r="T111" s="70"/>
      <c r="U111" s="70"/>
      <c r="V111" s="68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64"/>
      <c r="CA111" s="64"/>
      <c r="CB111" s="64"/>
      <c r="CC111" s="64"/>
      <c r="CD111" s="64"/>
      <c r="CE111" s="64"/>
      <c r="CF111" s="64"/>
      <c r="CG111" s="64"/>
      <c r="CH111" s="64"/>
      <c r="CI111" s="64"/>
      <c r="CJ111" s="64"/>
      <c r="CK111" s="64"/>
      <c r="CL111" s="64"/>
      <c r="CM111" s="64"/>
      <c r="CN111" s="64"/>
      <c r="CO111" s="64"/>
      <c r="CP111" s="64"/>
      <c r="CQ111" s="64"/>
      <c r="CR111" s="64"/>
      <c r="CS111" s="64"/>
      <c r="CT111" s="64"/>
      <c r="CU111" s="64"/>
      <c r="CV111" s="64"/>
      <c r="CW111" s="64"/>
      <c r="CX111" s="64"/>
      <c r="CY111" s="64"/>
      <c r="CZ111" s="64"/>
      <c r="DA111" s="64"/>
      <c r="DB111" s="64"/>
      <c r="DC111" s="64"/>
      <c r="DD111" s="64"/>
      <c r="DE111" s="64"/>
      <c r="DF111" s="64"/>
      <c r="DG111" s="64"/>
      <c r="DH111" s="64"/>
      <c r="DI111" s="64"/>
      <c r="DJ111" s="64"/>
      <c r="DK111" s="64"/>
    </row>
    <row r="112" spans="1:115" ht="15" x14ac:dyDescent="0.25">
      <c r="A112" s="64"/>
      <c r="B112" s="68"/>
      <c r="C112" s="73"/>
      <c r="D112" s="73"/>
      <c r="E112" s="73"/>
      <c r="F112" s="73"/>
      <c r="G112" s="73"/>
      <c r="H112" s="73"/>
      <c r="I112" s="71"/>
      <c r="J112" s="64"/>
      <c r="K112" s="64"/>
      <c r="L112" s="64"/>
      <c r="M112" s="64"/>
      <c r="N112" s="64"/>
      <c r="O112" s="64"/>
      <c r="P112" s="68"/>
      <c r="Q112" s="67"/>
      <c r="R112" s="67"/>
      <c r="S112" s="67"/>
      <c r="T112" s="70"/>
      <c r="U112" s="70"/>
      <c r="V112" s="68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64"/>
      <c r="CA112" s="64"/>
      <c r="CB112" s="64"/>
      <c r="CC112" s="64"/>
      <c r="CD112" s="64"/>
      <c r="CE112" s="64"/>
      <c r="CF112" s="64"/>
      <c r="CG112" s="64"/>
      <c r="CH112" s="64"/>
      <c r="CI112" s="64"/>
      <c r="CJ112" s="64"/>
      <c r="CK112" s="64"/>
      <c r="CL112" s="64"/>
      <c r="CM112" s="64"/>
      <c r="CN112" s="64"/>
      <c r="CO112" s="64"/>
      <c r="CP112" s="64"/>
      <c r="CQ112" s="64"/>
      <c r="CR112" s="64"/>
      <c r="CS112" s="64"/>
      <c r="CT112" s="64"/>
      <c r="CU112" s="64"/>
      <c r="CV112" s="64"/>
      <c r="CW112" s="64"/>
      <c r="CX112" s="64"/>
      <c r="CY112" s="64"/>
      <c r="CZ112" s="64"/>
      <c r="DA112" s="64"/>
      <c r="DB112" s="64"/>
      <c r="DC112" s="64"/>
      <c r="DD112" s="64"/>
      <c r="DE112" s="64"/>
      <c r="DF112" s="64"/>
      <c r="DG112" s="64"/>
      <c r="DH112" s="64"/>
      <c r="DI112" s="64"/>
      <c r="DJ112" s="64"/>
      <c r="DK112" s="64"/>
    </row>
    <row r="113" spans="1:115" x14ac:dyDescent="0.2">
      <c r="A113" s="64"/>
      <c r="B113" s="68"/>
      <c r="C113" s="68"/>
      <c r="D113" s="68"/>
      <c r="E113" s="68"/>
      <c r="F113" s="68"/>
      <c r="G113" s="68"/>
      <c r="H113" s="68"/>
      <c r="I113" s="68"/>
      <c r="J113" s="64"/>
      <c r="K113" s="64"/>
      <c r="L113" s="64"/>
      <c r="M113" s="64"/>
      <c r="N113" s="64"/>
      <c r="O113" s="64"/>
      <c r="P113" s="68"/>
      <c r="Q113" s="67"/>
      <c r="R113" s="67"/>
      <c r="S113" s="67"/>
      <c r="T113" s="70"/>
      <c r="U113" s="70"/>
      <c r="V113" s="68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64"/>
      <c r="CA113" s="64"/>
      <c r="CB113" s="64"/>
      <c r="CC113" s="64"/>
      <c r="CD113" s="64"/>
      <c r="CE113" s="64"/>
      <c r="CF113" s="64"/>
      <c r="CG113" s="64"/>
      <c r="CH113" s="64"/>
      <c r="CI113" s="64"/>
      <c r="CJ113" s="64"/>
      <c r="CK113" s="64"/>
      <c r="CL113" s="64"/>
      <c r="CM113" s="64"/>
      <c r="CN113" s="64"/>
      <c r="CO113" s="64"/>
      <c r="CP113" s="64"/>
      <c r="CQ113" s="64"/>
      <c r="CR113" s="64"/>
      <c r="CS113" s="64"/>
      <c r="CT113" s="64"/>
      <c r="CU113" s="64"/>
      <c r="CV113" s="64"/>
      <c r="CW113" s="64"/>
      <c r="CX113" s="64"/>
      <c r="CY113" s="64"/>
      <c r="CZ113" s="64"/>
      <c r="DA113" s="64"/>
      <c r="DB113" s="64"/>
      <c r="DC113" s="64"/>
      <c r="DD113" s="64"/>
      <c r="DE113" s="64"/>
      <c r="DF113" s="64"/>
      <c r="DG113" s="64"/>
      <c r="DH113" s="64"/>
      <c r="DI113" s="64"/>
      <c r="DJ113" s="64"/>
      <c r="DK113" s="64"/>
    </row>
    <row r="114" spans="1:115" x14ac:dyDescent="0.2">
      <c r="A114" s="64"/>
      <c r="B114" s="68"/>
      <c r="C114" s="68"/>
      <c r="D114" s="68"/>
      <c r="E114" s="68"/>
      <c r="F114" s="68"/>
      <c r="G114" s="68"/>
      <c r="H114" s="68"/>
      <c r="I114" s="68"/>
      <c r="J114" s="64"/>
      <c r="K114" s="64"/>
      <c r="L114" s="64"/>
      <c r="M114" s="64"/>
      <c r="N114" s="64"/>
      <c r="O114" s="64"/>
      <c r="P114" s="68"/>
      <c r="Q114" s="67"/>
      <c r="R114" s="67"/>
      <c r="S114" s="67"/>
      <c r="T114" s="70"/>
      <c r="U114" s="70"/>
      <c r="V114" s="68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64"/>
      <c r="CA114" s="64"/>
      <c r="CB114" s="64"/>
      <c r="CC114" s="64"/>
      <c r="CD114" s="64"/>
      <c r="CE114" s="64"/>
      <c r="CF114" s="64"/>
      <c r="CG114" s="64"/>
      <c r="CH114" s="64"/>
      <c r="CI114" s="64"/>
      <c r="CJ114" s="64"/>
      <c r="CK114" s="64"/>
      <c r="CL114" s="64"/>
      <c r="CM114" s="64"/>
      <c r="CN114" s="64"/>
      <c r="CO114" s="64"/>
      <c r="CP114" s="64"/>
      <c r="CQ114" s="64"/>
      <c r="CR114" s="64"/>
      <c r="CS114" s="64"/>
      <c r="CT114" s="64"/>
      <c r="CU114" s="64"/>
      <c r="CV114" s="64"/>
      <c r="CW114" s="64"/>
      <c r="CX114" s="64"/>
      <c r="CY114" s="64"/>
      <c r="CZ114" s="64"/>
      <c r="DA114" s="64"/>
      <c r="DB114" s="64"/>
      <c r="DC114" s="64"/>
      <c r="DD114" s="64"/>
      <c r="DE114" s="64"/>
      <c r="DF114" s="64"/>
      <c r="DG114" s="64"/>
      <c r="DH114" s="64"/>
      <c r="DI114" s="64"/>
      <c r="DJ114" s="64"/>
      <c r="DK114" s="64"/>
    </row>
    <row r="115" spans="1:115" x14ac:dyDescent="0.2">
      <c r="A115" s="64"/>
      <c r="B115" s="68"/>
      <c r="C115" s="68"/>
      <c r="D115" s="68"/>
      <c r="E115" s="68"/>
      <c r="F115" s="68"/>
      <c r="G115" s="68"/>
      <c r="H115" s="68"/>
      <c r="I115" s="68"/>
      <c r="J115" s="64"/>
      <c r="K115" s="64"/>
      <c r="L115" s="64"/>
      <c r="M115" s="64"/>
      <c r="N115" s="64"/>
      <c r="O115" s="64"/>
      <c r="P115" s="68"/>
      <c r="Q115" s="67"/>
      <c r="R115" s="67"/>
      <c r="S115" s="67"/>
      <c r="T115" s="70"/>
      <c r="U115" s="70"/>
      <c r="V115" s="68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64"/>
      <c r="CA115" s="64"/>
      <c r="CB115" s="64"/>
      <c r="CC115" s="64"/>
      <c r="CD115" s="64"/>
      <c r="CE115" s="64"/>
      <c r="CF115" s="64"/>
      <c r="CG115" s="64"/>
      <c r="CH115" s="64"/>
      <c r="CI115" s="64"/>
      <c r="CJ115" s="64"/>
      <c r="CK115" s="64"/>
      <c r="CL115" s="64"/>
      <c r="CM115" s="64"/>
      <c r="CN115" s="64"/>
      <c r="CO115" s="64"/>
      <c r="CP115" s="64"/>
      <c r="CQ115" s="64"/>
      <c r="CR115" s="64"/>
      <c r="CS115" s="64"/>
      <c r="CT115" s="64"/>
      <c r="CU115" s="64"/>
      <c r="CV115" s="64"/>
      <c r="CW115" s="64"/>
      <c r="CX115" s="64"/>
      <c r="CY115" s="64"/>
      <c r="CZ115" s="64"/>
      <c r="DA115" s="64"/>
      <c r="DB115" s="64"/>
      <c r="DC115" s="64"/>
      <c r="DD115" s="64"/>
      <c r="DE115" s="64"/>
      <c r="DF115" s="64"/>
      <c r="DG115" s="64"/>
      <c r="DH115" s="64"/>
      <c r="DI115" s="64"/>
      <c r="DJ115" s="64"/>
      <c r="DK115" s="64"/>
    </row>
    <row r="116" spans="1:115" x14ac:dyDescent="0.2">
      <c r="A116" s="64"/>
      <c r="B116" s="68"/>
      <c r="C116" s="68"/>
      <c r="D116" s="68"/>
      <c r="E116" s="68"/>
      <c r="F116" s="68"/>
      <c r="G116" s="68"/>
      <c r="H116" s="68"/>
      <c r="I116" s="68"/>
      <c r="J116" s="64"/>
      <c r="K116" s="64"/>
      <c r="L116" s="64"/>
      <c r="M116" s="64"/>
      <c r="N116" s="64"/>
      <c r="O116" s="64"/>
      <c r="P116" s="68"/>
      <c r="Q116" s="67"/>
      <c r="R116" s="67"/>
      <c r="S116" s="67"/>
      <c r="T116" s="70"/>
      <c r="U116" s="70"/>
      <c r="V116" s="68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64"/>
      <c r="CA116" s="64"/>
      <c r="CB116" s="64"/>
      <c r="CC116" s="64"/>
      <c r="CD116" s="64"/>
      <c r="CE116" s="64"/>
      <c r="CF116" s="64"/>
      <c r="CG116" s="64"/>
      <c r="CH116" s="64"/>
      <c r="CI116" s="64"/>
      <c r="CJ116" s="64"/>
      <c r="CK116" s="64"/>
      <c r="CL116" s="64"/>
      <c r="CM116" s="64"/>
      <c r="CN116" s="64"/>
      <c r="CO116" s="64"/>
      <c r="CP116" s="64"/>
      <c r="CQ116" s="64"/>
      <c r="CR116" s="64"/>
      <c r="CS116" s="64"/>
      <c r="CT116" s="64"/>
      <c r="CU116" s="64"/>
      <c r="CV116" s="64"/>
      <c r="CW116" s="64"/>
      <c r="CX116" s="64"/>
      <c r="CY116" s="64"/>
      <c r="CZ116" s="64"/>
      <c r="DA116" s="64"/>
      <c r="DB116" s="64"/>
      <c r="DC116" s="64"/>
      <c r="DD116" s="64"/>
      <c r="DE116" s="64"/>
      <c r="DF116" s="64"/>
      <c r="DG116" s="64"/>
      <c r="DH116" s="64"/>
      <c r="DI116" s="64"/>
      <c r="DJ116" s="64"/>
      <c r="DK116" s="64"/>
    </row>
    <row r="117" spans="1:115" x14ac:dyDescent="0.2">
      <c r="A117" s="64"/>
      <c r="B117" s="68"/>
      <c r="C117" s="68"/>
      <c r="D117" s="68"/>
      <c r="E117" s="68"/>
      <c r="F117" s="68"/>
      <c r="G117" s="68"/>
      <c r="H117" s="68"/>
      <c r="I117" s="68"/>
      <c r="J117" s="64"/>
      <c r="K117" s="64"/>
      <c r="L117" s="64"/>
      <c r="M117" s="64"/>
      <c r="N117" s="64"/>
      <c r="O117" s="64"/>
      <c r="P117" s="68"/>
      <c r="Q117" s="67"/>
      <c r="R117" s="67"/>
      <c r="S117" s="67"/>
      <c r="T117" s="70"/>
      <c r="U117" s="70"/>
      <c r="V117" s="68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64"/>
      <c r="CA117" s="64"/>
      <c r="CB117" s="64"/>
      <c r="CC117" s="64"/>
      <c r="CD117" s="64"/>
      <c r="CE117" s="64"/>
      <c r="CF117" s="64"/>
      <c r="CG117" s="64"/>
      <c r="CH117" s="64"/>
      <c r="CI117" s="64"/>
      <c r="CJ117" s="64"/>
      <c r="CK117" s="64"/>
      <c r="CL117" s="64"/>
      <c r="CM117" s="64"/>
      <c r="CN117" s="64"/>
      <c r="CO117" s="64"/>
      <c r="CP117" s="64"/>
      <c r="CQ117" s="64"/>
      <c r="CR117" s="64"/>
      <c r="CS117" s="64"/>
      <c r="CT117" s="64"/>
      <c r="CU117" s="64"/>
      <c r="CV117" s="64"/>
      <c r="CW117" s="64"/>
      <c r="CX117" s="64"/>
      <c r="CY117" s="64"/>
      <c r="CZ117" s="64"/>
      <c r="DA117" s="64"/>
      <c r="DB117" s="64"/>
      <c r="DC117" s="64"/>
      <c r="DD117" s="64"/>
      <c r="DE117" s="64"/>
      <c r="DF117" s="64"/>
      <c r="DG117" s="64"/>
      <c r="DH117" s="64"/>
      <c r="DI117" s="64"/>
      <c r="DJ117" s="64"/>
      <c r="DK117" s="64"/>
    </row>
    <row r="118" spans="1:115" x14ac:dyDescent="0.2">
      <c r="A118" s="64"/>
      <c r="B118" s="68"/>
      <c r="C118" s="68"/>
      <c r="D118" s="68"/>
      <c r="E118" s="68"/>
      <c r="F118" s="68"/>
      <c r="G118" s="68"/>
      <c r="H118" s="68"/>
      <c r="I118" s="68"/>
      <c r="J118" s="64"/>
      <c r="K118" s="64"/>
      <c r="L118" s="64"/>
      <c r="M118" s="64"/>
      <c r="N118" s="64"/>
      <c r="O118" s="64"/>
      <c r="P118" s="68"/>
      <c r="Q118" s="67"/>
      <c r="R118" s="67"/>
      <c r="S118" s="67"/>
      <c r="T118" s="70"/>
      <c r="U118" s="70"/>
      <c r="V118" s="68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64"/>
      <c r="CA118" s="64"/>
      <c r="CB118" s="64"/>
      <c r="CC118" s="64"/>
      <c r="CD118" s="64"/>
      <c r="CE118" s="64"/>
      <c r="CF118" s="64"/>
      <c r="CG118" s="64"/>
      <c r="CH118" s="64"/>
      <c r="CI118" s="64"/>
      <c r="CJ118" s="64"/>
      <c r="CK118" s="64"/>
      <c r="CL118" s="64"/>
      <c r="CM118" s="64"/>
      <c r="CN118" s="64"/>
      <c r="CO118" s="64"/>
      <c r="CP118" s="64"/>
      <c r="CQ118" s="64"/>
      <c r="CR118" s="64"/>
      <c r="CS118" s="64"/>
      <c r="CT118" s="64"/>
      <c r="CU118" s="64"/>
      <c r="CV118" s="64"/>
      <c r="CW118" s="64"/>
      <c r="CX118" s="64"/>
      <c r="CY118" s="64"/>
      <c r="CZ118" s="64"/>
      <c r="DA118" s="64"/>
      <c r="DB118" s="64"/>
      <c r="DC118" s="64"/>
      <c r="DD118" s="64"/>
      <c r="DE118" s="64"/>
      <c r="DF118" s="64"/>
      <c r="DG118" s="64"/>
      <c r="DH118" s="64"/>
      <c r="DI118" s="64"/>
      <c r="DJ118" s="64"/>
      <c r="DK118" s="64"/>
    </row>
    <row r="119" spans="1:115" x14ac:dyDescent="0.2">
      <c r="A119" s="64"/>
      <c r="B119" s="68"/>
      <c r="C119" s="68"/>
      <c r="D119" s="68"/>
      <c r="E119" s="68"/>
      <c r="F119" s="68"/>
      <c r="G119" s="68"/>
      <c r="H119" s="68"/>
      <c r="I119" s="68"/>
      <c r="J119" s="64"/>
      <c r="K119" s="64"/>
      <c r="L119" s="64"/>
      <c r="M119" s="64"/>
      <c r="N119" s="64"/>
      <c r="O119" s="64"/>
      <c r="P119" s="68"/>
      <c r="Q119" s="67"/>
      <c r="R119" s="67"/>
      <c r="S119" s="67"/>
      <c r="T119" s="70"/>
      <c r="U119" s="70"/>
      <c r="V119" s="68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64"/>
      <c r="CA119" s="64"/>
      <c r="CB119" s="64"/>
      <c r="CC119" s="64"/>
      <c r="CD119" s="64"/>
      <c r="CE119" s="64"/>
      <c r="CF119" s="64"/>
      <c r="CG119" s="64"/>
      <c r="CH119" s="64"/>
      <c r="CI119" s="64"/>
      <c r="CJ119" s="64"/>
      <c r="CK119" s="64"/>
      <c r="CL119" s="64"/>
      <c r="CM119" s="64"/>
      <c r="CN119" s="64"/>
      <c r="CO119" s="64"/>
      <c r="CP119" s="64"/>
      <c r="CQ119" s="64"/>
      <c r="CR119" s="64"/>
      <c r="CS119" s="64"/>
      <c r="CT119" s="64"/>
      <c r="CU119" s="64"/>
      <c r="CV119" s="64"/>
      <c r="CW119" s="64"/>
      <c r="CX119" s="64"/>
      <c r="CY119" s="64"/>
      <c r="CZ119" s="64"/>
      <c r="DA119" s="64"/>
      <c r="DB119" s="64"/>
      <c r="DC119" s="64"/>
      <c r="DD119" s="64"/>
      <c r="DE119" s="64"/>
      <c r="DF119" s="64"/>
      <c r="DG119" s="64"/>
      <c r="DH119" s="64"/>
      <c r="DI119" s="64"/>
      <c r="DJ119" s="64"/>
      <c r="DK119" s="64"/>
    </row>
    <row r="120" spans="1:115" ht="15" x14ac:dyDescent="0.25">
      <c r="A120" s="64"/>
      <c r="B120" s="74"/>
      <c r="C120" s="68"/>
      <c r="D120" s="68"/>
      <c r="E120" s="68"/>
      <c r="F120" s="68"/>
      <c r="G120" s="68"/>
      <c r="H120" s="68"/>
      <c r="I120" s="68"/>
      <c r="J120" s="64"/>
      <c r="K120" s="64"/>
      <c r="L120" s="64"/>
      <c r="M120" s="64"/>
      <c r="N120" s="64"/>
      <c r="O120" s="64"/>
      <c r="P120" s="68"/>
      <c r="Q120" s="67"/>
      <c r="R120" s="67"/>
      <c r="S120" s="67"/>
      <c r="T120" s="70"/>
      <c r="U120" s="70"/>
      <c r="V120" s="68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64"/>
      <c r="CA120" s="64"/>
      <c r="CB120" s="64"/>
      <c r="CC120" s="64"/>
      <c r="CD120" s="64"/>
      <c r="CE120" s="64"/>
      <c r="CF120" s="64"/>
      <c r="CG120" s="64"/>
      <c r="CH120" s="64"/>
      <c r="CI120" s="64"/>
      <c r="CJ120" s="64"/>
      <c r="CK120" s="64"/>
      <c r="CL120" s="64"/>
      <c r="CM120" s="64"/>
      <c r="CN120" s="64"/>
      <c r="CO120" s="64"/>
      <c r="CP120" s="64"/>
      <c r="CQ120" s="64"/>
      <c r="CR120" s="64"/>
      <c r="CS120" s="64"/>
      <c r="CT120" s="64"/>
      <c r="CU120" s="64"/>
      <c r="CV120" s="64"/>
      <c r="CW120" s="64"/>
      <c r="CX120" s="64"/>
      <c r="CY120" s="64"/>
      <c r="CZ120" s="64"/>
      <c r="DA120" s="64"/>
      <c r="DB120" s="64"/>
      <c r="DC120" s="64"/>
      <c r="DD120" s="64"/>
      <c r="DE120" s="64"/>
      <c r="DF120" s="64"/>
      <c r="DG120" s="64"/>
      <c r="DH120" s="64"/>
      <c r="DI120" s="64"/>
      <c r="DJ120" s="64"/>
      <c r="DK120" s="64"/>
    </row>
    <row r="121" spans="1:115" x14ac:dyDescent="0.2">
      <c r="B121" s="62"/>
      <c r="C121" s="62"/>
      <c r="D121" s="62"/>
      <c r="E121" s="62"/>
      <c r="F121" s="62"/>
      <c r="G121" s="62"/>
      <c r="H121" s="62"/>
      <c r="I121" s="62"/>
      <c r="P121" s="62">
        <v>4</v>
      </c>
      <c r="Q121" s="61" t="e">
        <f>-(S121+#REF!)</f>
        <v>#REF!</v>
      </c>
      <c r="R121" s="61">
        <f t="shared" ref="R121:R145" si="1">V120</f>
        <v>0</v>
      </c>
      <c r="S121" s="61" t="e">
        <f>-PMT(#REF!,60,$R$86)</f>
        <v>#REF!</v>
      </c>
      <c r="T121" s="63" t="e">
        <f>R121*#REF!</f>
        <v>#REF!</v>
      </c>
      <c r="U121" s="63" t="e">
        <f t="shared" ref="U121:U145" si="2">IF(S121&gt;T121,S121-T121,0)</f>
        <v>#REF!</v>
      </c>
      <c r="V121" s="62" t="e">
        <f t="shared" ref="V121:V145" si="3">IF(S121&gt;T121,R121-U121,R121+T121-S121)</f>
        <v>#REF!</v>
      </c>
      <c r="W121" s="59">
        <v>56</v>
      </c>
      <c r="X121" s="59">
        <v>25</v>
      </c>
    </row>
    <row r="122" spans="1:115" x14ac:dyDescent="0.2">
      <c r="P122" s="62" t="s">
        <v>3</v>
      </c>
      <c r="Q122" s="61" t="e">
        <f>-(S122+#REF!)</f>
        <v>#REF!</v>
      </c>
      <c r="R122" s="61" t="e">
        <f t="shared" si="1"/>
        <v>#REF!</v>
      </c>
      <c r="S122" s="61" t="e">
        <f>-PMT(#REF!,60,$R$86)</f>
        <v>#REF!</v>
      </c>
      <c r="T122" s="63" t="e">
        <f>R122*#REF!</f>
        <v>#REF!</v>
      </c>
      <c r="U122" s="63" t="e">
        <f t="shared" si="2"/>
        <v>#REF!</v>
      </c>
      <c r="V122" s="62" t="e">
        <f t="shared" si="3"/>
        <v>#REF!</v>
      </c>
      <c r="W122" s="59">
        <v>57</v>
      </c>
      <c r="X122" s="59">
        <v>24</v>
      </c>
    </row>
    <row r="123" spans="1:115" x14ac:dyDescent="0.2">
      <c r="P123" s="62">
        <v>2</v>
      </c>
      <c r="Q123" s="61" t="e">
        <f>-(S123+#REF!)</f>
        <v>#REF!</v>
      </c>
      <c r="R123" s="61" t="e">
        <f t="shared" si="1"/>
        <v>#REF!</v>
      </c>
      <c r="S123" s="61" t="e">
        <f>-PMT(#REF!,60,$R$86)</f>
        <v>#REF!</v>
      </c>
      <c r="T123" s="63" t="e">
        <f>R123*#REF!</f>
        <v>#REF!</v>
      </c>
      <c r="U123" s="63" t="e">
        <f t="shared" si="2"/>
        <v>#REF!</v>
      </c>
      <c r="V123" s="62" t="e">
        <f t="shared" si="3"/>
        <v>#REF!</v>
      </c>
      <c r="W123" s="59">
        <v>58</v>
      </c>
      <c r="X123" s="59">
        <v>23</v>
      </c>
    </row>
    <row r="124" spans="1:115" x14ac:dyDescent="0.2">
      <c r="P124" s="62">
        <v>3</v>
      </c>
      <c r="Q124" s="61" t="e">
        <f>-(S124+#REF!)</f>
        <v>#REF!</v>
      </c>
      <c r="R124" s="61" t="e">
        <f t="shared" si="1"/>
        <v>#REF!</v>
      </c>
      <c r="S124" s="61" t="e">
        <f>-PMT(#REF!,60,$R$86)</f>
        <v>#REF!</v>
      </c>
      <c r="T124" s="63" t="e">
        <f>R124*#REF!</f>
        <v>#REF!</v>
      </c>
      <c r="U124" s="63" t="e">
        <f t="shared" si="2"/>
        <v>#REF!</v>
      </c>
      <c r="V124" s="62" t="e">
        <f t="shared" si="3"/>
        <v>#REF!</v>
      </c>
      <c r="W124" s="59">
        <v>59</v>
      </c>
      <c r="X124" s="59">
        <v>22</v>
      </c>
    </row>
    <row r="125" spans="1:115" x14ac:dyDescent="0.2">
      <c r="P125" s="62">
        <v>4</v>
      </c>
      <c r="Q125" s="61" t="e">
        <f>-(S125+#REF!)</f>
        <v>#REF!</v>
      </c>
      <c r="R125" s="61" t="e">
        <f t="shared" si="1"/>
        <v>#REF!</v>
      </c>
      <c r="S125" s="61" t="e">
        <f>-PMT(#REF!,60,$R$86)</f>
        <v>#REF!</v>
      </c>
      <c r="T125" s="63" t="e">
        <f>R125*#REF!</f>
        <v>#REF!</v>
      </c>
      <c r="U125" s="63" t="e">
        <f t="shared" si="2"/>
        <v>#REF!</v>
      </c>
      <c r="V125" s="62" t="e">
        <f t="shared" si="3"/>
        <v>#REF!</v>
      </c>
      <c r="W125" s="59">
        <v>60</v>
      </c>
      <c r="X125" s="59">
        <v>21</v>
      </c>
    </row>
    <row r="126" spans="1:115" x14ac:dyDescent="0.2">
      <c r="P126" s="62" t="s">
        <v>5</v>
      </c>
      <c r="Q126" s="61" t="e">
        <f>-(S126+#REF!)</f>
        <v>#REF!</v>
      </c>
      <c r="R126" s="61" t="e">
        <f t="shared" si="1"/>
        <v>#REF!</v>
      </c>
      <c r="S126" s="61" t="e">
        <f>-PMT(#REF!,60,$R$86)</f>
        <v>#REF!</v>
      </c>
      <c r="T126" s="63" t="e">
        <f>R126*#REF!</f>
        <v>#REF!</v>
      </c>
      <c r="U126" s="63" t="e">
        <f t="shared" si="2"/>
        <v>#REF!</v>
      </c>
      <c r="V126" s="62" t="e">
        <f t="shared" si="3"/>
        <v>#REF!</v>
      </c>
      <c r="W126" s="59">
        <v>61</v>
      </c>
      <c r="X126" s="59">
        <v>20</v>
      </c>
    </row>
    <row r="127" spans="1:115" x14ac:dyDescent="0.2">
      <c r="P127" s="62">
        <v>2</v>
      </c>
      <c r="Q127" s="61" t="e">
        <f>-(S127+#REF!)</f>
        <v>#REF!</v>
      </c>
      <c r="R127" s="61" t="e">
        <f t="shared" si="1"/>
        <v>#REF!</v>
      </c>
      <c r="S127" s="61" t="e">
        <f>-PMT(#REF!,60,$R$86)</f>
        <v>#REF!</v>
      </c>
      <c r="T127" s="63" t="e">
        <f>R127*#REF!</f>
        <v>#REF!</v>
      </c>
      <c r="U127" s="63" t="e">
        <f t="shared" si="2"/>
        <v>#REF!</v>
      </c>
      <c r="V127" s="62" t="e">
        <f t="shared" si="3"/>
        <v>#REF!</v>
      </c>
      <c r="W127" s="59">
        <v>62</v>
      </c>
      <c r="X127" s="59">
        <v>19</v>
      </c>
    </row>
    <row r="128" spans="1:115" x14ac:dyDescent="0.2">
      <c r="P128" s="62">
        <v>3</v>
      </c>
      <c r="Q128" s="61" t="e">
        <f>-(S128+#REF!)</f>
        <v>#REF!</v>
      </c>
      <c r="R128" s="61" t="e">
        <f t="shared" si="1"/>
        <v>#REF!</v>
      </c>
      <c r="S128" s="61" t="e">
        <f>-PMT(#REF!,60,$R$86)</f>
        <v>#REF!</v>
      </c>
      <c r="T128" s="63" t="e">
        <f>R128*#REF!</f>
        <v>#REF!</v>
      </c>
      <c r="U128" s="63" t="e">
        <f t="shared" si="2"/>
        <v>#REF!</v>
      </c>
      <c r="V128" s="62" t="e">
        <f t="shared" si="3"/>
        <v>#REF!</v>
      </c>
      <c r="W128" s="59">
        <v>63</v>
      </c>
      <c r="X128" s="59">
        <v>18</v>
      </c>
    </row>
    <row r="129" spans="16:24" x14ac:dyDescent="0.2">
      <c r="P129" s="62">
        <v>4</v>
      </c>
      <c r="Q129" s="61" t="e">
        <f>-(S129+#REF!)</f>
        <v>#REF!</v>
      </c>
      <c r="R129" s="61" t="e">
        <f t="shared" si="1"/>
        <v>#REF!</v>
      </c>
      <c r="S129" s="61" t="e">
        <f>-PMT(#REF!,60,$R$86)</f>
        <v>#REF!</v>
      </c>
      <c r="T129" s="63" t="e">
        <f>R129*#REF!</f>
        <v>#REF!</v>
      </c>
      <c r="U129" s="63" t="e">
        <f t="shared" si="2"/>
        <v>#REF!</v>
      </c>
      <c r="V129" s="62" t="e">
        <f t="shared" si="3"/>
        <v>#REF!</v>
      </c>
      <c r="W129" s="59">
        <v>64</v>
      </c>
      <c r="X129" s="59">
        <v>17</v>
      </c>
    </row>
    <row r="130" spans="16:24" x14ac:dyDescent="0.2">
      <c r="P130" s="62" t="s">
        <v>6</v>
      </c>
      <c r="Q130" s="61" t="e">
        <f>-(S130+#REF!)</f>
        <v>#REF!</v>
      </c>
      <c r="R130" s="61" t="e">
        <f t="shared" si="1"/>
        <v>#REF!</v>
      </c>
      <c r="S130" s="61" t="e">
        <f>-PMT(#REF!,60,$R$86)</f>
        <v>#REF!</v>
      </c>
      <c r="T130" s="63" t="e">
        <f>R130*#REF!</f>
        <v>#REF!</v>
      </c>
      <c r="U130" s="63" t="e">
        <f t="shared" si="2"/>
        <v>#REF!</v>
      </c>
      <c r="V130" s="62" t="e">
        <f t="shared" si="3"/>
        <v>#REF!</v>
      </c>
      <c r="W130" s="59">
        <v>65</v>
      </c>
      <c r="X130" s="59">
        <v>16</v>
      </c>
    </row>
    <row r="131" spans="16:24" x14ac:dyDescent="0.2">
      <c r="P131" s="62">
        <v>2</v>
      </c>
      <c r="Q131" s="61" t="e">
        <f>-(S131+#REF!)</f>
        <v>#REF!</v>
      </c>
      <c r="R131" s="61" t="e">
        <f t="shared" si="1"/>
        <v>#REF!</v>
      </c>
      <c r="S131" s="61" t="e">
        <f>-PMT(#REF!,60,$R$86)</f>
        <v>#REF!</v>
      </c>
      <c r="T131" s="63" t="e">
        <f>R131*#REF!</f>
        <v>#REF!</v>
      </c>
      <c r="U131" s="63" t="e">
        <f t="shared" si="2"/>
        <v>#REF!</v>
      </c>
      <c r="V131" s="62" t="e">
        <f t="shared" si="3"/>
        <v>#REF!</v>
      </c>
      <c r="W131" s="59">
        <v>66</v>
      </c>
      <c r="X131" s="59">
        <v>15</v>
      </c>
    </row>
    <row r="132" spans="16:24" x14ac:dyDescent="0.2">
      <c r="P132" s="62">
        <v>3</v>
      </c>
      <c r="Q132" s="61" t="e">
        <f>-(S132+#REF!)</f>
        <v>#REF!</v>
      </c>
      <c r="R132" s="61" t="e">
        <f t="shared" si="1"/>
        <v>#REF!</v>
      </c>
      <c r="S132" s="61" t="e">
        <f>-PMT(#REF!,60,$R$86)</f>
        <v>#REF!</v>
      </c>
      <c r="T132" s="63" t="e">
        <f>R132*#REF!</f>
        <v>#REF!</v>
      </c>
      <c r="U132" s="63" t="e">
        <f t="shared" si="2"/>
        <v>#REF!</v>
      </c>
      <c r="V132" s="62" t="e">
        <f t="shared" si="3"/>
        <v>#REF!</v>
      </c>
      <c r="W132" s="59">
        <v>67</v>
      </c>
      <c r="X132" s="59">
        <v>14</v>
      </c>
    </row>
    <row r="133" spans="16:24" x14ac:dyDescent="0.2">
      <c r="P133" s="62">
        <v>4</v>
      </c>
      <c r="Q133" s="61" t="e">
        <f>-(S133+#REF!)</f>
        <v>#REF!</v>
      </c>
      <c r="R133" s="61" t="e">
        <f t="shared" si="1"/>
        <v>#REF!</v>
      </c>
      <c r="S133" s="61" t="e">
        <f>-PMT(#REF!,60,$R$86)</f>
        <v>#REF!</v>
      </c>
      <c r="T133" s="63" t="e">
        <f>R133*#REF!</f>
        <v>#REF!</v>
      </c>
      <c r="U133" s="63" t="e">
        <f t="shared" si="2"/>
        <v>#REF!</v>
      </c>
      <c r="V133" s="62" t="e">
        <f t="shared" si="3"/>
        <v>#REF!</v>
      </c>
      <c r="W133" s="59">
        <v>68</v>
      </c>
      <c r="X133" s="59">
        <v>13</v>
      </c>
    </row>
    <row r="134" spans="16:24" x14ac:dyDescent="0.2">
      <c r="P134" s="62" t="s">
        <v>7</v>
      </c>
      <c r="Q134" s="61" t="e">
        <f>-(S134+#REF!)</f>
        <v>#REF!</v>
      </c>
      <c r="R134" s="61" t="e">
        <f t="shared" si="1"/>
        <v>#REF!</v>
      </c>
      <c r="S134" s="61" t="e">
        <f>-PMT(#REF!,60,$R$86)</f>
        <v>#REF!</v>
      </c>
      <c r="T134" s="63" t="e">
        <f>R134*#REF!</f>
        <v>#REF!</v>
      </c>
      <c r="U134" s="63" t="e">
        <f t="shared" si="2"/>
        <v>#REF!</v>
      </c>
      <c r="V134" s="62" t="e">
        <f t="shared" si="3"/>
        <v>#REF!</v>
      </c>
      <c r="W134" s="59">
        <v>69</v>
      </c>
      <c r="X134" s="59">
        <v>12</v>
      </c>
    </row>
    <row r="135" spans="16:24" x14ac:dyDescent="0.2">
      <c r="P135" s="62">
        <v>2</v>
      </c>
      <c r="Q135" s="61" t="e">
        <f>-(S135+#REF!)</f>
        <v>#REF!</v>
      </c>
      <c r="R135" s="61" t="e">
        <f t="shared" si="1"/>
        <v>#REF!</v>
      </c>
      <c r="S135" s="61" t="e">
        <f>-PMT(#REF!,60,$R$86)</f>
        <v>#REF!</v>
      </c>
      <c r="T135" s="63" t="e">
        <f>R135*#REF!</f>
        <v>#REF!</v>
      </c>
      <c r="U135" s="63" t="e">
        <f t="shared" si="2"/>
        <v>#REF!</v>
      </c>
      <c r="V135" s="62" t="e">
        <f t="shared" si="3"/>
        <v>#REF!</v>
      </c>
      <c r="W135" s="59">
        <v>70</v>
      </c>
      <c r="X135" s="59">
        <v>11</v>
      </c>
    </row>
    <row r="136" spans="16:24" x14ac:dyDescent="0.2">
      <c r="P136" s="62">
        <v>3</v>
      </c>
      <c r="Q136" s="61" t="e">
        <f>-(S136+#REF!)</f>
        <v>#REF!</v>
      </c>
      <c r="R136" s="61" t="e">
        <f t="shared" si="1"/>
        <v>#REF!</v>
      </c>
      <c r="S136" s="61" t="e">
        <f>-PMT(#REF!,60,$R$86)</f>
        <v>#REF!</v>
      </c>
      <c r="T136" s="63" t="e">
        <f>R136*#REF!</f>
        <v>#REF!</v>
      </c>
      <c r="U136" s="63" t="e">
        <f t="shared" si="2"/>
        <v>#REF!</v>
      </c>
      <c r="V136" s="62" t="e">
        <f t="shared" si="3"/>
        <v>#REF!</v>
      </c>
      <c r="W136" s="59">
        <v>71</v>
      </c>
      <c r="X136" s="59">
        <v>10</v>
      </c>
    </row>
    <row r="137" spans="16:24" x14ac:dyDescent="0.2">
      <c r="P137" s="62">
        <v>4</v>
      </c>
      <c r="Q137" s="61" t="e">
        <f>-(S137+#REF!)</f>
        <v>#REF!</v>
      </c>
      <c r="R137" s="61" t="e">
        <f t="shared" si="1"/>
        <v>#REF!</v>
      </c>
      <c r="S137" s="61" t="e">
        <f>-PMT(#REF!,60,$R$86)</f>
        <v>#REF!</v>
      </c>
      <c r="T137" s="63" t="e">
        <f>R137*#REF!</f>
        <v>#REF!</v>
      </c>
      <c r="U137" s="63" t="e">
        <f t="shared" si="2"/>
        <v>#REF!</v>
      </c>
      <c r="V137" s="62" t="e">
        <f t="shared" si="3"/>
        <v>#REF!</v>
      </c>
      <c r="W137" s="59">
        <v>72</v>
      </c>
      <c r="X137" s="59">
        <v>9</v>
      </c>
    </row>
    <row r="138" spans="16:24" x14ac:dyDescent="0.2">
      <c r="P138" s="62" t="s">
        <v>8</v>
      </c>
      <c r="Q138" s="61" t="e">
        <f>-(S138+#REF!)</f>
        <v>#REF!</v>
      </c>
      <c r="R138" s="61" t="e">
        <f t="shared" si="1"/>
        <v>#REF!</v>
      </c>
      <c r="S138" s="61" t="e">
        <f>-PMT(#REF!,60,$R$86)</f>
        <v>#REF!</v>
      </c>
      <c r="T138" s="63" t="e">
        <f>R138*#REF!</f>
        <v>#REF!</v>
      </c>
      <c r="U138" s="63" t="e">
        <f t="shared" si="2"/>
        <v>#REF!</v>
      </c>
      <c r="V138" s="62" t="e">
        <f t="shared" si="3"/>
        <v>#REF!</v>
      </c>
      <c r="W138" s="59">
        <v>73</v>
      </c>
      <c r="X138" s="59">
        <v>8</v>
      </c>
    </row>
    <row r="139" spans="16:24" x14ac:dyDescent="0.2">
      <c r="P139" s="62">
        <v>2</v>
      </c>
      <c r="Q139" s="61" t="e">
        <f>-(S139+#REF!)</f>
        <v>#REF!</v>
      </c>
      <c r="R139" s="61" t="e">
        <f t="shared" si="1"/>
        <v>#REF!</v>
      </c>
      <c r="S139" s="61" t="e">
        <f>-PMT(#REF!,60,$R$86)</f>
        <v>#REF!</v>
      </c>
      <c r="T139" s="63" t="e">
        <f>R139*#REF!</f>
        <v>#REF!</v>
      </c>
      <c r="U139" s="63" t="e">
        <f t="shared" si="2"/>
        <v>#REF!</v>
      </c>
      <c r="V139" s="62" t="e">
        <f t="shared" si="3"/>
        <v>#REF!</v>
      </c>
      <c r="W139" s="59">
        <v>74</v>
      </c>
      <c r="X139" s="59">
        <v>7</v>
      </c>
    </row>
    <row r="140" spans="16:24" x14ac:dyDescent="0.2">
      <c r="P140" s="62">
        <v>3</v>
      </c>
      <c r="Q140" s="61" t="e">
        <f>-(S140+#REF!)</f>
        <v>#REF!</v>
      </c>
      <c r="R140" s="61" t="e">
        <f t="shared" si="1"/>
        <v>#REF!</v>
      </c>
      <c r="S140" s="61" t="e">
        <f>-PMT(#REF!,60,$R$86)</f>
        <v>#REF!</v>
      </c>
      <c r="T140" s="63" t="e">
        <f>R140*#REF!</f>
        <v>#REF!</v>
      </c>
      <c r="U140" s="63" t="e">
        <f t="shared" si="2"/>
        <v>#REF!</v>
      </c>
      <c r="V140" s="62" t="e">
        <f t="shared" si="3"/>
        <v>#REF!</v>
      </c>
      <c r="W140" s="59">
        <v>75</v>
      </c>
      <c r="X140" s="59">
        <v>6</v>
      </c>
    </row>
    <row r="141" spans="16:24" x14ac:dyDescent="0.2">
      <c r="P141" s="62">
        <v>4</v>
      </c>
      <c r="Q141" s="61" t="e">
        <f>-(S141+#REF!)</f>
        <v>#REF!</v>
      </c>
      <c r="R141" s="61" t="e">
        <f t="shared" si="1"/>
        <v>#REF!</v>
      </c>
      <c r="S141" s="61" t="e">
        <f>-PMT(#REF!,60,$R$86)</f>
        <v>#REF!</v>
      </c>
      <c r="T141" s="63" t="e">
        <f>R141*#REF!</f>
        <v>#REF!</v>
      </c>
      <c r="U141" s="63" t="e">
        <f t="shared" si="2"/>
        <v>#REF!</v>
      </c>
      <c r="V141" s="62" t="e">
        <f t="shared" si="3"/>
        <v>#REF!</v>
      </c>
      <c r="W141" s="59">
        <v>76</v>
      </c>
      <c r="X141" s="59">
        <v>5</v>
      </c>
    </row>
    <row r="142" spans="16:24" x14ac:dyDescent="0.2">
      <c r="P142" s="62" t="s">
        <v>9</v>
      </c>
      <c r="Q142" s="61" t="e">
        <f>-(S142+#REF!)</f>
        <v>#REF!</v>
      </c>
      <c r="R142" s="61" t="e">
        <f t="shared" si="1"/>
        <v>#REF!</v>
      </c>
      <c r="S142" s="61" t="e">
        <f>-PMT(#REF!,60,$R$86)</f>
        <v>#REF!</v>
      </c>
      <c r="T142" s="63" t="e">
        <f>R142*#REF!</f>
        <v>#REF!</v>
      </c>
      <c r="U142" s="63" t="e">
        <f t="shared" si="2"/>
        <v>#REF!</v>
      </c>
      <c r="V142" s="62" t="e">
        <f t="shared" si="3"/>
        <v>#REF!</v>
      </c>
      <c r="W142" s="59">
        <v>77</v>
      </c>
      <c r="X142" s="59">
        <v>4</v>
      </c>
    </row>
    <row r="143" spans="16:24" x14ac:dyDescent="0.2">
      <c r="P143" s="62">
        <v>2</v>
      </c>
      <c r="Q143" s="61" t="e">
        <f>-(S143+#REF!)</f>
        <v>#REF!</v>
      </c>
      <c r="R143" s="61" t="e">
        <f t="shared" si="1"/>
        <v>#REF!</v>
      </c>
      <c r="S143" s="61" t="e">
        <f>-PMT(#REF!,60,$R$86)</f>
        <v>#REF!</v>
      </c>
      <c r="T143" s="63" t="e">
        <f>R143*#REF!</f>
        <v>#REF!</v>
      </c>
      <c r="U143" s="63" t="e">
        <f t="shared" si="2"/>
        <v>#REF!</v>
      </c>
      <c r="V143" s="62" t="e">
        <f t="shared" si="3"/>
        <v>#REF!</v>
      </c>
      <c r="W143" s="59">
        <v>78</v>
      </c>
      <c r="X143" s="59">
        <v>3</v>
      </c>
    </row>
    <row r="144" spans="16:24" x14ac:dyDescent="0.2">
      <c r="P144" s="62">
        <v>3</v>
      </c>
      <c r="Q144" s="61" t="e">
        <f>-(S144+#REF!)</f>
        <v>#REF!</v>
      </c>
      <c r="R144" s="61" t="e">
        <f t="shared" si="1"/>
        <v>#REF!</v>
      </c>
      <c r="S144" s="61" t="e">
        <f>-PMT(#REF!,60,$R$86)</f>
        <v>#REF!</v>
      </c>
      <c r="T144" s="63" t="e">
        <f>R144*#REF!</f>
        <v>#REF!</v>
      </c>
      <c r="U144" s="63" t="e">
        <f t="shared" si="2"/>
        <v>#REF!</v>
      </c>
      <c r="V144" s="62" t="e">
        <f t="shared" si="3"/>
        <v>#REF!</v>
      </c>
      <c r="W144" s="59">
        <v>79</v>
      </c>
      <c r="X144" s="59">
        <v>2</v>
      </c>
    </row>
    <row r="145" spans="16:24" x14ac:dyDescent="0.2">
      <c r="P145" s="62">
        <v>4</v>
      </c>
      <c r="Q145" s="61" t="e">
        <f>-(S145+#REF!)</f>
        <v>#REF!</v>
      </c>
      <c r="R145" s="61" t="e">
        <f t="shared" si="1"/>
        <v>#REF!</v>
      </c>
      <c r="S145" s="61" t="e">
        <f>-PMT(#REF!,60,$R$86)</f>
        <v>#REF!</v>
      </c>
      <c r="T145" s="63" t="e">
        <f>R145*#REF!</f>
        <v>#REF!</v>
      </c>
      <c r="U145" s="63" t="e">
        <f t="shared" si="2"/>
        <v>#REF!</v>
      </c>
      <c r="V145" s="62" t="e">
        <f t="shared" si="3"/>
        <v>#REF!</v>
      </c>
      <c r="W145" s="59">
        <v>80</v>
      </c>
      <c r="X145" s="59">
        <v>1</v>
      </c>
    </row>
    <row r="146" spans="16:24" x14ac:dyDescent="0.2">
      <c r="Q146" s="61"/>
      <c r="S146" s="61"/>
      <c r="T146" s="63"/>
      <c r="U146" s="63"/>
      <c r="V146" s="62"/>
    </row>
    <row r="147" spans="16:24" x14ac:dyDescent="0.2">
      <c r="S147" s="61"/>
      <c r="T147" s="63"/>
      <c r="U147" s="63"/>
      <c r="V147" s="62"/>
    </row>
    <row r="148" spans="16:24" x14ac:dyDescent="0.2">
      <c r="S148" s="61"/>
    </row>
    <row r="149" spans="16:24" x14ac:dyDescent="0.2">
      <c r="S149" s="61"/>
    </row>
    <row r="150" spans="16:24" x14ac:dyDescent="0.2">
      <c r="S150" s="61"/>
    </row>
    <row r="151" spans="16:24" x14ac:dyDescent="0.2">
      <c r="S151" s="61"/>
    </row>
    <row r="152" spans="16:24" x14ac:dyDescent="0.2">
      <c r="S152" s="61"/>
    </row>
    <row r="153" spans="16:24" x14ac:dyDescent="0.2">
      <c r="S153" s="61"/>
    </row>
  </sheetData>
  <pageMargins left="0.78740157499999996" right="0.78740157499999996" top="0.984251969" bottom="0.984251969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zoomScale="110" zoomScaleNormal="110" workbookViewId="0">
      <selection activeCell="A2" sqref="A2"/>
    </sheetView>
  </sheetViews>
  <sheetFormatPr baseColWidth="10" defaultColWidth="11.42578125" defaultRowHeight="15" x14ac:dyDescent="0.25"/>
  <cols>
    <col min="1" max="1" width="24" customWidth="1"/>
    <col min="2" max="2" width="12.42578125" customWidth="1"/>
    <col min="3" max="3" width="10.42578125" customWidth="1"/>
    <col min="4" max="7" width="8.7109375" customWidth="1"/>
    <col min="8" max="8" width="9.85546875" customWidth="1"/>
    <col min="9" max="9" width="10.7109375" customWidth="1"/>
  </cols>
  <sheetData>
    <row r="1" spans="1:13" x14ac:dyDescent="0.25">
      <c r="A1" s="1" t="s">
        <v>22</v>
      </c>
    </row>
    <row r="3" spans="1:13" x14ac:dyDescent="0.25">
      <c r="A3" t="s">
        <v>13</v>
      </c>
      <c r="B3" s="45">
        <v>1000</v>
      </c>
      <c r="C3" s="2"/>
      <c r="D3" s="2"/>
      <c r="K3" s="2"/>
      <c r="L3" s="2"/>
      <c r="M3" s="2"/>
    </row>
    <row r="4" spans="1:13" x14ac:dyDescent="0.25">
      <c r="A4" t="s">
        <v>14</v>
      </c>
      <c r="B4" s="46">
        <v>0.08</v>
      </c>
      <c r="C4" s="2"/>
      <c r="K4" s="2"/>
      <c r="L4" s="2"/>
      <c r="M4" s="2"/>
    </row>
    <row r="5" spans="1:13" x14ac:dyDescent="0.25">
      <c r="A5" t="s">
        <v>15</v>
      </c>
      <c r="B5" s="45">
        <v>7</v>
      </c>
      <c r="C5" s="2"/>
      <c r="D5" s="2"/>
      <c r="K5" s="2"/>
      <c r="L5" s="2"/>
      <c r="M5" s="2"/>
    </row>
    <row r="6" spans="1:13" x14ac:dyDescent="0.25">
      <c r="A6" t="s">
        <v>19</v>
      </c>
      <c r="B6" s="45">
        <v>953</v>
      </c>
      <c r="C6" s="2"/>
      <c r="K6" s="2"/>
      <c r="L6" s="2"/>
      <c r="M6" s="2"/>
    </row>
    <row r="7" spans="1:13" x14ac:dyDescent="0.25">
      <c r="C7" s="2"/>
      <c r="D7" s="2"/>
      <c r="E7" s="2"/>
      <c r="F7" s="2"/>
      <c r="G7" s="2"/>
      <c r="H7" s="2"/>
      <c r="K7" s="2"/>
      <c r="L7" s="2"/>
      <c r="M7" s="2"/>
    </row>
    <row r="8" spans="1:13" x14ac:dyDescent="0.25">
      <c r="B8" s="3"/>
      <c r="C8" s="2"/>
      <c r="D8" s="2"/>
      <c r="E8" s="2"/>
      <c r="F8" s="2"/>
      <c r="G8" s="2"/>
      <c r="H8" s="2"/>
      <c r="I8" s="2"/>
      <c r="K8" s="2"/>
      <c r="L8" s="2"/>
      <c r="M8" s="2"/>
    </row>
    <row r="9" spans="1:13" x14ac:dyDescent="0.25">
      <c r="B9" s="4"/>
      <c r="C9" s="2"/>
      <c r="D9" s="2"/>
      <c r="E9" s="2"/>
      <c r="F9" s="2"/>
      <c r="G9" s="2"/>
      <c r="H9" s="5"/>
      <c r="I9" s="2"/>
      <c r="K9" s="2"/>
      <c r="L9" s="2"/>
      <c r="M9" s="2"/>
    </row>
    <row r="10" spans="1:13" x14ac:dyDescent="0.25">
      <c r="A10" t="s">
        <v>20</v>
      </c>
      <c r="B10" s="51">
        <f>RATE(B5,B4*B3,-B6,B3)</f>
        <v>8.931706556946295E-2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t="s">
        <v>21</v>
      </c>
      <c r="B13" s="118">
        <v>0</v>
      </c>
      <c r="C13" s="118">
        <v>1</v>
      </c>
      <c r="D13" s="118">
        <v>2</v>
      </c>
      <c r="E13" s="118">
        <v>3</v>
      </c>
      <c r="F13" s="118">
        <v>4</v>
      </c>
      <c r="G13" s="118">
        <v>5</v>
      </c>
      <c r="H13" s="118">
        <v>6</v>
      </c>
      <c r="I13" s="118">
        <v>7</v>
      </c>
      <c r="J13" s="2"/>
      <c r="K13" s="2"/>
      <c r="L13" s="2"/>
      <c r="M13" s="2"/>
    </row>
    <row r="14" spans="1:13" x14ac:dyDescent="0.25">
      <c r="B14" s="2">
        <f>-B6</f>
        <v>-953</v>
      </c>
      <c r="C14" s="2">
        <f>$B$4*$B$3</f>
        <v>80</v>
      </c>
      <c r="D14" s="2">
        <f t="shared" ref="D14:H14" si="0">$B$4*$B$3</f>
        <v>80</v>
      </c>
      <c r="E14" s="2">
        <f t="shared" si="0"/>
        <v>80</v>
      </c>
      <c r="F14" s="2">
        <f t="shared" si="0"/>
        <v>80</v>
      </c>
      <c r="G14" s="2">
        <f t="shared" si="0"/>
        <v>80</v>
      </c>
      <c r="H14" s="2">
        <f t="shared" si="0"/>
        <v>80</v>
      </c>
      <c r="I14" s="2">
        <f>$B$4*$B$3+$B$3</f>
        <v>1080</v>
      </c>
      <c r="J14" s="2"/>
      <c r="K14" s="2"/>
      <c r="L14" s="2"/>
      <c r="M14" s="2"/>
    </row>
    <row r="15" spans="1:13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t="s">
        <v>20</v>
      </c>
      <c r="B16" s="3">
        <f>IRR(B14:I14)</f>
        <v>8.931706556873853E-2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3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3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3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2:13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2:13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2:13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2:13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2:13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2:13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2:13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2:13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2:13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2:13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2:13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2:13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2:13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2:13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2:13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2:13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2:13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2:13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2:13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2:13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2:13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2:13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2:13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2:13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2:13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2:13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2:13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2:13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2:13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2:13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2:13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2:13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2:13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2:13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2:13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2:13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2:13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2:13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2:13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2:13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2:13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2:13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2:13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2:13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2:13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2:13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2:13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2:13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2:13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2:13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2:13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2:13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2:13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2:13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2:13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2:13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2:13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2:13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2:13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2:13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2:13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2:13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2:13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2:13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2:13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2:13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2:13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2:13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2:13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2:13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2:13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2:13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2:13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2:13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zoomScale="110" zoomScaleNormal="110" workbookViewId="0">
      <selection activeCell="A2" sqref="A2"/>
    </sheetView>
  </sheetViews>
  <sheetFormatPr baseColWidth="10" defaultColWidth="11.42578125" defaultRowHeight="15" x14ac:dyDescent="0.25"/>
  <cols>
    <col min="1" max="1" width="24" customWidth="1"/>
    <col min="2" max="2" width="12.42578125" customWidth="1"/>
    <col min="3" max="3" width="10.42578125" customWidth="1"/>
    <col min="4" max="7" width="8.7109375" customWidth="1"/>
    <col min="8" max="8" width="9.85546875" customWidth="1"/>
    <col min="9" max="9" width="10.7109375" customWidth="1"/>
  </cols>
  <sheetData>
    <row r="1" spans="1:13" x14ac:dyDescent="0.25">
      <c r="A1" s="1" t="s">
        <v>23</v>
      </c>
    </row>
    <row r="3" spans="1:13" x14ac:dyDescent="0.25">
      <c r="A3" t="s">
        <v>13</v>
      </c>
      <c r="B3" s="45">
        <v>2000</v>
      </c>
      <c r="C3" s="2"/>
      <c r="D3" s="2"/>
      <c r="K3" s="2"/>
      <c r="L3" s="2"/>
      <c r="M3" s="2"/>
    </row>
    <row r="4" spans="1:13" x14ac:dyDescent="0.25">
      <c r="A4" t="s">
        <v>14</v>
      </c>
      <c r="B4" s="46">
        <v>0.05</v>
      </c>
      <c r="C4" s="2"/>
      <c r="K4" s="2"/>
      <c r="L4" s="2"/>
      <c r="M4" s="2"/>
    </row>
    <row r="5" spans="1:13" x14ac:dyDescent="0.25">
      <c r="A5" t="s">
        <v>15</v>
      </c>
      <c r="B5" s="45">
        <v>6</v>
      </c>
      <c r="C5" s="2"/>
      <c r="D5" s="2"/>
      <c r="K5" s="2"/>
      <c r="L5" s="2"/>
      <c r="M5" s="2"/>
    </row>
    <row r="6" spans="1:13" x14ac:dyDescent="0.25">
      <c r="A6" t="s">
        <v>19</v>
      </c>
      <c r="B6" s="45">
        <v>1825</v>
      </c>
      <c r="C6" s="2"/>
      <c r="K6" s="2"/>
      <c r="L6" s="2"/>
      <c r="M6" s="2"/>
    </row>
    <row r="7" spans="1:13" x14ac:dyDescent="0.25">
      <c r="C7" s="2"/>
      <c r="D7" s="2"/>
      <c r="E7" s="2"/>
      <c r="F7" s="2"/>
      <c r="G7" s="2"/>
      <c r="H7" s="2"/>
      <c r="K7" s="2"/>
      <c r="L7" s="2"/>
      <c r="M7" s="2"/>
    </row>
    <row r="8" spans="1:13" x14ac:dyDescent="0.25">
      <c r="B8" s="4"/>
      <c r="C8" s="2"/>
      <c r="D8" s="2"/>
      <c r="E8" s="2"/>
      <c r="F8" s="2"/>
      <c r="G8" s="2"/>
      <c r="H8" s="5"/>
      <c r="I8" s="2"/>
      <c r="K8" s="2"/>
      <c r="L8" s="2"/>
      <c r="M8" s="2"/>
    </row>
    <row r="9" spans="1:13" x14ac:dyDescent="0.25">
      <c r="A9" t="s">
        <v>20</v>
      </c>
      <c r="B9" s="51">
        <f>RATE(B5,B4*B3,-B6,B3,0)</f>
        <v>6.8258558643272807E-2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t="s">
        <v>21</v>
      </c>
      <c r="B12" s="118">
        <v>0</v>
      </c>
      <c r="C12" s="118">
        <v>1</v>
      </c>
      <c r="D12" s="118">
        <v>2</v>
      </c>
      <c r="E12" s="118">
        <v>3</v>
      </c>
      <c r="F12" s="118">
        <v>4</v>
      </c>
      <c r="G12" s="118">
        <v>5</v>
      </c>
      <c r="H12" s="118">
        <v>6</v>
      </c>
      <c r="I12" s="118"/>
      <c r="J12" s="2"/>
      <c r="K12" s="2"/>
      <c r="L12" s="2"/>
      <c r="M12" s="2"/>
    </row>
    <row r="13" spans="1:13" x14ac:dyDescent="0.25">
      <c r="B13" s="2">
        <f>-B6</f>
        <v>-1825</v>
      </c>
      <c r="C13" s="2">
        <f>$B$4*$B$3</f>
        <v>100</v>
      </c>
      <c r="D13" s="2">
        <f t="shared" ref="D13:G13" si="0">$B$4*$B$3</f>
        <v>100</v>
      </c>
      <c r="E13" s="2">
        <f t="shared" si="0"/>
        <v>100</v>
      </c>
      <c r="F13" s="2">
        <f t="shared" si="0"/>
        <v>100</v>
      </c>
      <c r="G13" s="2">
        <f t="shared" si="0"/>
        <v>100</v>
      </c>
      <c r="H13" s="2">
        <f>$B$4*$B$3+$B$3</f>
        <v>2100</v>
      </c>
      <c r="J13" s="2"/>
      <c r="K13" s="2"/>
      <c r="L13" s="2"/>
      <c r="M13" s="2"/>
    </row>
    <row r="14" spans="1:13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t="s">
        <v>20</v>
      </c>
      <c r="B15" s="3">
        <f>IRR(B13:H13)</f>
        <v>6.8258558643272016E-2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3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3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3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2:13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6" spans="2:13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2:13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2:13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2:13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2:13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2:13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2:13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2:13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2:13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2:13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2:13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2:13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2:13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2:13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2:13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2:13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2:13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2:13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2:13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2:13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2:13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2:13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2:13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2:13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2:13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2:13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2:13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2:13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2:13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2:13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2:13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2:13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2:13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2:13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2:13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2:13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2:13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2:13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2:13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2:13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2:13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2:13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2:13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2:13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2:13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2:13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2:13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2:13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2:13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2:13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2:13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2:13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2:13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2:13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2:13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2:13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2:13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2:13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2:13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2:13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2:13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2:13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2:13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2:13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2:13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2:13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2:13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2:13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2:13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2:13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2:13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2:13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2:13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4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21.140625" bestFit="1" customWidth="1"/>
    <col min="2" max="2" width="9.5703125" customWidth="1"/>
    <col min="3" max="3" width="10.140625" customWidth="1"/>
    <col min="4" max="4" width="23.28515625" bestFit="1" customWidth="1"/>
    <col min="5" max="5" width="11.7109375" customWidth="1"/>
    <col min="6" max="6" width="14.140625" customWidth="1"/>
    <col min="7" max="7" width="9.85546875" customWidth="1"/>
  </cols>
  <sheetData>
    <row r="1" spans="1:14" x14ac:dyDescent="0.25">
      <c r="A1" s="1" t="s">
        <v>24</v>
      </c>
    </row>
    <row r="2" spans="1:14" x14ac:dyDescent="0.25">
      <c r="D2" s="12" t="s">
        <v>38</v>
      </c>
    </row>
    <row r="3" spans="1:14" x14ac:dyDescent="0.25">
      <c r="A3" t="s">
        <v>25</v>
      </c>
      <c r="B3" s="45">
        <v>2000</v>
      </c>
      <c r="C3" s="18"/>
      <c r="D3" t="s">
        <v>37</v>
      </c>
      <c r="E3" s="6">
        <f>YIELD(E7,E8,B4,B5/(B3/100),100,1)</f>
        <v>6.8258558641867764E-2</v>
      </c>
      <c r="F3" s="2"/>
      <c r="G3" s="47"/>
      <c r="H3" s="2"/>
      <c r="I3" s="9"/>
      <c r="J3" s="2"/>
      <c r="K3" s="2"/>
      <c r="L3" s="2"/>
      <c r="M3" s="2"/>
      <c r="N3" s="2"/>
    </row>
    <row r="4" spans="1:14" x14ac:dyDescent="0.25">
      <c r="A4" t="s">
        <v>14</v>
      </c>
      <c r="B4" s="46">
        <v>0.05</v>
      </c>
      <c r="C4" s="2"/>
      <c r="D4" t="s">
        <v>28</v>
      </c>
      <c r="E4" s="4">
        <f>DURATION(E7,E8,B4,E3,1)</f>
        <v>5.2930882263905588</v>
      </c>
      <c r="F4" s="20"/>
      <c r="G4" s="15"/>
      <c r="H4" s="2"/>
      <c r="I4" s="9"/>
      <c r="J4" s="2"/>
      <c r="K4" s="2"/>
      <c r="L4" s="2"/>
      <c r="M4" s="2"/>
      <c r="N4" s="2"/>
    </row>
    <row r="5" spans="1:14" x14ac:dyDescent="0.25">
      <c r="A5" t="s">
        <v>26</v>
      </c>
      <c r="B5" s="45">
        <v>1825</v>
      </c>
      <c r="C5" s="2"/>
      <c r="D5" t="s">
        <v>29</v>
      </c>
      <c r="E5" s="4">
        <f>MDURATION(E7,E8,B4,E3,1)</f>
        <v>4.9548755622608205</v>
      </c>
      <c r="F5" s="2"/>
      <c r="G5" s="15"/>
      <c r="H5" s="2"/>
      <c r="I5" s="9"/>
      <c r="J5" s="2"/>
      <c r="K5" s="2"/>
      <c r="L5" s="2"/>
      <c r="M5" s="2"/>
      <c r="N5" s="2"/>
    </row>
    <row r="6" spans="1:14" x14ac:dyDescent="0.25">
      <c r="B6" s="2"/>
      <c r="C6" s="2"/>
      <c r="E6" s="17"/>
      <c r="F6" s="2"/>
      <c r="G6" s="15"/>
      <c r="H6" s="2"/>
      <c r="I6" s="9"/>
      <c r="J6" s="2"/>
      <c r="K6" s="2"/>
      <c r="L6" s="2"/>
      <c r="M6" s="2"/>
      <c r="N6" s="2"/>
    </row>
    <row r="7" spans="1:14" x14ac:dyDescent="0.25">
      <c r="A7" s="1" t="s">
        <v>30</v>
      </c>
      <c r="B7" s="2"/>
      <c r="C7" s="2"/>
      <c r="D7" s="13" t="s">
        <v>32</v>
      </c>
      <c r="E7" s="52">
        <v>36526</v>
      </c>
      <c r="F7" s="2"/>
      <c r="G7" s="15"/>
      <c r="H7" s="2"/>
      <c r="I7" s="9"/>
      <c r="J7" s="2"/>
      <c r="K7" s="2"/>
      <c r="L7" s="2"/>
      <c r="M7" s="2"/>
      <c r="N7" s="2"/>
    </row>
    <row r="8" spans="1:14" x14ac:dyDescent="0.25">
      <c r="E8" s="52">
        <v>38718</v>
      </c>
      <c r="F8" s="2"/>
      <c r="G8" s="15"/>
      <c r="H8" s="2"/>
      <c r="I8" s="9"/>
      <c r="J8" s="2"/>
      <c r="K8" s="2"/>
      <c r="L8" s="2"/>
      <c r="M8" s="2"/>
      <c r="N8" s="2"/>
    </row>
    <row r="9" spans="1:14" ht="18" x14ac:dyDescent="0.35">
      <c r="A9" s="48" t="s">
        <v>31</v>
      </c>
      <c r="B9" s="15" t="s">
        <v>1</v>
      </c>
      <c r="C9" s="15" t="s">
        <v>0</v>
      </c>
      <c r="E9" s="2"/>
      <c r="F9" s="2"/>
      <c r="G9" s="15"/>
      <c r="H9" s="2"/>
      <c r="I9" s="9"/>
      <c r="J9" s="2"/>
      <c r="K9" s="2"/>
      <c r="L9" s="2"/>
      <c r="M9" s="2"/>
      <c r="N9" s="2"/>
    </row>
    <row r="10" spans="1:14" x14ac:dyDescent="0.25">
      <c r="A10" s="48">
        <v>0</v>
      </c>
      <c r="B10" s="2">
        <f>-$B$5</f>
        <v>-1825</v>
      </c>
      <c r="C10" s="2"/>
      <c r="D10" s="2"/>
      <c r="E10" s="47"/>
      <c r="F10" s="2"/>
      <c r="G10" s="15"/>
      <c r="H10" s="2"/>
      <c r="I10" s="9"/>
      <c r="J10" s="2"/>
      <c r="K10" s="2"/>
      <c r="L10" s="2"/>
      <c r="M10" s="2"/>
      <c r="N10" s="2"/>
    </row>
    <row r="11" spans="1:14" x14ac:dyDescent="0.25">
      <c r="A11" s="48">
        <v>1</v>
      </c>
      <c r="B11" s="2">
        <f>$B$4*$B$3</f>
        <v>100</v>
      </c>
      <c r="C11" s="21">
        <f t="shared" ref="C11:C16" si="0">A11*B11/(1+$B$19)^A11</f>
        <v>93.610296113146717</v>
      </c>
      <c r="D11" s="2"/>
      <c r="E11" s="47"/>
      <c r="F11" s="2"/>
      <c r="G11" s="15"/>
      <c r="H11" s="2"/>
      <c r="I11" s="9"/>
      <c r="J11" s="2"/>
      <c r="K11" s="2"/>
      <c r="L11" s="2"/>
      <c r="M11" s="2"/>
      <c r="N11" s="2"/>
    </row>
    <row r="12" spans="1:14" x14ac:dyDescent="0.25">
      <c r="A12" s="48">
        <v>2</v>
      </c>
      <c r="B12" s="2">
        <f t="shared" ref="B12:B15" si="1">$B$4*$B$3</f>
        <v>100</v>
      </c>
      <c r="C12" s="21">
        <f t="shared" si="0"/>
        <v>175.25775076782023</v>
      </c>
      <c r="E12" s="47"/>
      <c r="F12" s="2"/>
      <c r="G12" s="15"/>
      <c r="H12" s="2"/>
      <c r="I12" s="2"/>
      <c r="J12" s="2"/>
      <c r="K12" s="2"/>
      <c r="L12" s="2"/>
      <c r="M12" s="2"/>
      <c r="N12" s="2"/>
    </row>
    <row r="13" spans="1:14" x14ac:dyDescent="0.25">
      <c r="A13" s="48">
        <v>3</v>
      </c>
      <c r="B13" s="2">
        <f t="shared" si="1"/>
        <v>100</v>
      </c>
      <c r="C13" s="21">
        <f t="shared" si="0"/>
        <v>246.08894918249575</v>
      </c>
      <c r="E13" s="47"/>
      <c r="F13" s="2"/>
      <c r="G13" s="15"/>
      <c r="H13" s="2"/>
      <c r="I13" s="2"/>
      <c r="J13" s="2"/>
      <c r="K13" s="2"/>
      <c r="L13" s="2"/>
      <c r="M13" s="2"/>
      <c r="N13" s="2"/>
    </row>
    <row r="14" spans="1:14" x14ac:dyDescent="0.25">
      <c r="A14" s="48">
        <v>4</v>
      </c>
      <c r="B14" s="2">
        <f t="shared" si="1"/>
        <v>100</v>
      </c>
      <c r="C14" s="21">
        <f t="shared" si="0"/>
        <v>307.15279204195389</v>
      </c>
      <c r="E14" s="47"/>
      <c r="F14" s="2"/>
      <c r="G14" s="9"/>
      <c r="H14" s="2"/>
      <c r="I14" s="2"/>
      <c r="J14" s="2"/>
      <c r="K14" s="2"/>
      <c r="L14" s="2"/>
      <c r="M14" s="2"/>
      <c r="N14" s="2"/>
    </row>
    <row r="15" spans="1:14" x14ac:dyDescent="0.25">
      <c r="A15" s="48">
        <v>5</v>
      </c>
      <c r="B15" s="2">
        <f t="shared" si="1"/>
        <v>100</v>
      </c>
      <c r="C15" s="21">
        <f t="shared" si="0"/>
        <v>359.40829768783846</v>
      </c>
      <c r="E15" s="47"/>
      <c r="F15" s="9"/>
      <c r="G15" s="9"/>
      <c r="H15" s="2"/>
      <c r="I15" s="2"/>
      <c r="J15" s="2"/>
      <c r="K15" s="2"/>
      <c r="L15" s="2"/>
      <c r="M15" s="2"/>
      <c r="N15" s="2"/>
    </row>
    <row r="16" spans="1:14" x14ac:dyDescent="0.25">
      <c r="A16" s="48">
        <v>6</v>
      </c>
      <c r="B16" s="2">
        <f>$B$4*$B$3+$B$3</f>
        <v>2100</v>
      </c>
      <c r="C16" s="21">
        <f t="shared" si="0"/>
        <v>8478.3679273642956</v>
      </c>
      <c r="E16" s="47"/>
      <c r="F16" s="9"/>
      <c r="G16" s="9"/>
      <c r="H16" s="2"/>
      <c r="I16" s="2"/>
      <c r="J16" s="2"/>
      <c r="K16" s="2"/>
      <c r="L16" s="2"/>
      <c r="M16" s="2"/>
      <c r="N16" s="2"/>
    </row>
    <row r="17" spans="1:14" x14ac:dyDescent="0.25">
      <c r="A17" s="48"/>
      <c r="B17" s="2"/>
      <c r="C17" s="21"/>
      <c r="F17" s="31"/>
      <c r="G17" s="9"/>
      <c r="H17" s="2"/>
      <c r="I17" s="2"/>
      <c r="J17" s="2"/>
      <c r="K17" s="2"/>
      <c r="L17" s="2"/>
      <c r="M17" s="2"/>
      <c r="N17" s="2"/>
    </row>
    <row r="18" spans="1:14" x14ac:dyDescent="0.25">
      <c r="A18" s="48"/>
      <c r="B18" s="2"/>
      <c r="C18" s="21"/>
      <c r="E18" s="2"/>
      <c r="F18" s="9"/>
      <c r="G18" s="9"/>
      <c r="H18" s="2"/>
      <c r="I18" s="2"/>
      <c r="J18" s="2"/>
      <c r="K18" s="2"/>
      <c r="L18" s="2"/>
      <c r="M18" s="2"/>
      <c r="N18" s="2"/>
    </row>
    <row r="19" spans="1:14" x14ac:dyDescent="0.25">
      <c r="A19" t="s">
        <v>33</v>
      </c>
      <c r="B19" s="3">
        <f>IRR(B10:B18)</f>
        <v>6.8258558643272016E-2</v>
      </c>
      <c r="C19" s="2"/>
      <c r="F19" s="9"/>
      <c r="G19" s="9"/>
      <c r="H19" s="2"/>
      <c r="I19" s="2"/>
      <c r="J19" s="2"/>
      <c r="K19" s="2"/>
      <c r="L19" s="2"/>
      <c r="M19" s="2"/>
      <c r="N19" s="2"/>
    </row>
    <row r="20" spans="1:14" x14ac:dyDescent="0.25">
      <c r="A20" t="s">
        <v>28</v>
      </c>
      <c r="B20" s="7">
        <f>SUM(C11:C18)/B5</f>
        <v>5.2930882263876988</v>
      </c>
      <c r="C20" s="2"/>
      <c r="F20" s="9"/>
      <c r="G20" s="9"/>
      <c r="H20" s="2"/>
      <c r="I20" s="2"/>
      <c r="J20" s="2"/>
      <c r="K20" s="2"/>
      <c r="L20" s="2"/>
      <c r="M20" s="2"/>
      <c r="N20" s="2"/>
    </row>
    <row r="21" spans="1:14" x14ac:dyDescent="0.25">
      <c r="A21" t="s">
        <v>29</v>
      </c>
      <c r="B21" s="7">
        <f>B20/(1+B19)</f>
        <v>4.9548755622516305</v>
      </c>
      <c r="C21" s="2"/>
      <c r="F21" s="16"/>
      <c r="G21" s="9"/>
      <c r="H21" s="2"/>
      <c r="I21" s="2"/>
      <c r="J21" s="2"/>
      <c r="K21" s="2"/>
      <c r="L21" s="2"/>
      <c r="M21" s="2"/>
      <c r="N21" s="2"/>
    </row>
    <row r="22" spans="1:14" x14ac:dyDescent="0.25">
      <c r="B22" s="2"/>
      <c r="C22" s="2"/>
      <c r="F22" s="9"/>
      <c r="G22" s="9"/>
      <c r="H22" s="2"/>
      <c r="I22" s="2"/>
      <c r="J22" s="2"/>
      <c r="K22" s="2"/>
      <c r="L22" s="2"/>
      <c r="M22" s="2"/>
      <c r="N22" s="2"/>
    </row>
    <row r="23" spans="1:14" x14ac:dyDescent="0.25">
      <c r="F23" s="47"/>
      <c r="G23" s="9"/>
      <c r="H23" s="2"/>
      <c r="I23" s="2"/>
      <c r="J23" s="2"/>
      <c r="K23" s="2"/>
      <c r="L23" s="2"/>
      <c r="M23" s="2"/>
      <c r="N23" s="2"/>
    </row>
    <row r="24" spans="1:14" x14ac:dyDescent="0.25">
      <c r="D24" s="2"/>
      <c r="E24" s="9"/>
      <c r="F24" s="9"/>
      <c r="G24" s="9"/>
      <c r="H24" s="2"/>
      <c r="I24" s="2"/>
      <c r="J24" s="2"/>
      <c r="K24" s="2"/>
      <c r="L24" s="2"/>
      <c r="M24" s="2"/>
      <c r="N24" s="2"/>
    </row>
    <row r="25" spans="1:14" x14ac:dyDescent="0.25">
      <c r="A25" s="8"/>
      <c r="B25" s="2"/>
      <c r="C25" s="2"/>
      <c r="D25" s="2"/>
      <c r="E25" s="9"/>
      <c r="F25" s="9"/>
      <c r="G25" s="9"/>
      <c r="H25" s="2"/>
      <c r="I25" s="2"/>
      <c r="J25" s="2"/>
      <c r="K25" s="2"/>
      <c r="L25" s="2"/>
      <c r="M25" s="2"/>
      <c r="N25" s="2"/>
    </row>
    <row r="26" spans="1:14" x14ac:dyDescent="0.25">
      <c r="A26" s="11"/>
      <c r="B26" s="9"/>
      <c r="C26" s="9"/>
      <c r="D26" s="9"/>
      <c r="E26" s="9"/>
      <c r="F26" s="9"/>
      <c r="G26" s="9"/>
      <c r="H26" s="2"/>
      <c r="I26" s="2"/>
      <c r="J26" s="2"/>
      <c r="K26" s="2"/>
      <c r="L26" s="2"/>
      <c r="M26" s="2"/>
      <c r="N26" s="2"/>
    </row>
    <row r="27" spans="1:14" x14ac:dyDescent="0.25">
      <c r="A27" s="11"/>
      <c r="B27" s="22"/>
      <c r="C27" s="22"/>
      <c r="D27" s="22"/>
      <c r="E27" s="9"/>
      <c r="F27" s="9"/>
      <c r="G27" s="9"/>
      <c r="H27" s="2"/>
      <c r="I27" s="2"/>
      <c r="J27" s="2"/>
      <c r="K27" s="2"/>
      <c r="L27" s="2"/>
      <c r="M27" s="2"/>
      <c r="N27" s="2"/>
    </row>
    <row r="28" spans="1:14" x14ac:dyDescent="0.25">
      <c r="A28" s="11"/>
      <c r="B28" s="47"/>
      <c r="C28" s="47"/>
      <c r="D28" s="9"/>
      <c r="E28" s="9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11"/>
      <c r="B29" s="47"/>
      <c r="C29" s="19"/>
      <c r="D29" s="9"/>
      <c r="E29" s="9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47"/>
      <c r="B30" s="15"/>
      <c r="C30" s="15"/>
      <c r="D30" s="15"/>
      <c r="E30" s="9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47"/>
      <c r="B31" s="9"/>
      <c r="C31" s="9"/>
      <c r="D31" s="9"/>
      <c r="E31" s="9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47"/>
      <c r="B32" s="9"/>
      <c r="C32" s="9"/>
      <c r="D32" s="9"/>
      <c r="E32" s="9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 s="47"/>
      <c r="B33" s="9"/>
      <c r="C33" s="9"/>
      <c r="D33" s="9"/>
      <c r="E33" s="9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47"/>
      <c r="B34" s="9"/>
      <c r="C34" s="9"/>
      <c r="D34" s="9"/>
      <c r="E34" s="9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47"/>
      <c r="B35" s="9"/>
      <c r="C35" s="9"/>
      <c r="D35" s="9"/>
      <c r="E35" s="9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9"/>
      <c r="B36" s="47"/>
      <c r="C36" s="9"/>
      <c r="D36" s="9"/>
      <c r="E36" s="9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9"/>
      <c r="B37" s="9"/>
      <c r="C37" s="9"/>
      <c r="D37" s="9"/>
      <c r="E37" s="9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10"/>
      <c r="B38" s="9"/>
      <c r="C38" s="16"/>
      <c r="D38" s="9"/>
      <c r="E38" s="9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9"/>
      <c r="B39" s="9"/>
      <c r="C39" s="9"/>
      <c r="D39" s="9"/>
      <c r="E39" s="9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11"/>
      <c r="B40" s="9"/>
      <c r="C40" s="47"/>
      <c r="D40" s="11"/>
      <c r="E40" s="9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9"/>
      <c r="B41" s="9"/>
      <c r="C41" s="9"/>
      <c r="D41" s="11"/>
      <c r="E41" s="9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47"/>
      <c r="B42" s="47"/>
      <c r="C42" s="9"/>
      <c r="D42" s="11"/>
      <c r="E42" s="9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9"/>
      <c r="B43" s="47"/>
      <c r="C43" s="9"/>
      <c r="D43" s="11"/>
      <c r="E43" s="9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9"/>
      <c r="B44" s="9"/>
      <c r="C44" s="9"/>
      <c r="D44" s="9"/>
      <c r="E44" s="9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9"/>
      <c r="B45" s="9"/>
      <c r="C45" s="9"/>
      <c r="D45" s="9"/>
      <c r="E45" s="9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9"/>
      <c r="B46" s="9"/>
      <c r="C46" s="9"/>
      <c r="D46" s="9"/>
      <c r="E46" s="9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x14ac:dyDescent="0.25">
      <c r="A221" s="2"/>
      <c r="B221" s="2"/>
      <c r="C221" s="2"/>
      <c r="D221" s="2"/>
      <c r="E221" s="2"/>
      <c r="F221" s="2"/>
      <c r="G221" s="2"/>
      <c r="H221" s="2"/>
      <c r="I221" s="2"/>
    </row>
    <row r="222" spans="1:14" x14ac:dyDescent="0.25">
      <c r="A222" s="2"/>
      <c r="B222" s="2"/>
      <c r="C222" s="2"/>
      <c r="D222" s="2"/>
      <c r="E222" s="2"/>
      <c r="F222" s="2"/>
      <c r="G222" s="2"/>
      <c r="H222" s="2"/>
      <c r="I222" s="2"/>
    </row>
    <row r="223" spans="1:14" x14ac:dyDescent="0.25">
      <c r="A223" s="2"/>
      <c r="B223" s="2"/>
      <c r="C223" s="2"/>
      <c r="D223" s="2"/>
      <c r="E223" s="2"/>
      <c r="F223" s="2"/>
      <c r="G223" s="2"/>
      <c r="H223" s="2"/>
      <c r="I223" s="2"/>
    </row>
    <row r="224" spans="1:14" x14ac:dyDescent="0.25">
      <c r="A224" s="2"/>
      <c r="B224" s="2"/>
      <c r="C224" s="2"/>
      <c r="D224" s="2"/>
      <c r="E224" s="2"/>
      <c r="F224" s="2"/>
      <c r="G224" s="2"/>
      <c r="H224" s="2"/>
      <c r="I224" s="2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4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19.140625" bestFit="1" customWidth="1"/>
    <col min="2" max="2" width="9.5703125" customWidth="1"/>
    <col min="3" max="3" width="10.140625" customWidth="1"/>
    <col min="4" max="4" width="15.7109375" customWidth="1"/>
    <col min="5" max="5" width="11.7109375" customWidth="1"/>
    <col min="6" max="6" width="14.140625" customWidth="1"/>
    <col min="7" max="7" width="9.85546875" customWidth="1"/>
  </cols>
  <sheetData>
    <row r="1" spans="1:14" x14ac:dyDescent="0.25">
      <c r="A1" s="1" t="s">
        <v>36</v>
      </c>
    </row>
    <row r="2" spans="1:14" x14ac:dyDescent="0.25">
      <c r="D2" s="12" t="s">
        <v>38</v>
      </c>
    </row>
    <row r="3" spans="1:14" x14ac:dyDescent="0.25">
      <c r="A3" t="s">
        <v>25</v>
      </c>
      <c r="B3" s="45">
        <v>5000</v>
      </c>
      <c r="C3" s="18"/>
      <c r="D3" t="s">
        <v>37</v>
      </c>
      <c r="E3" s="6">
        <f>YIELD(E7,E8,B4,B5/(B3/100),100,1)</f>
        <v>5.2186245769126199E-2</v>
      </c>
      <c r="F3" s="2"/>
      <c r="G3" s="47"/>
      <c r="H3" s="2"/>
      <c r="I3" s="9"/>
      <c r="J3" s="2"/>
      <c r="K3" s="2"/>
      <c r="L3" s="2"/>
      <c r="M3" s="2"/>
      <c r="N3" s="2"/>
    </row>
    <row r="4" spans="1:14" x14ac:dyDescent="0.25">
      <c r="A4" t="s">
        <v>14</v>
      </c>
      <c r="B4" s="50">
        <v>7.7499999999999999E-2</v>
      </c>
      <c r="C4" s="2"/>
      <c r="D4" t="s">
        <v>28</v>
      </c>
      <c r="E4" s="4">
        <f>DURATION(E7,E8,B4,E3,1)</f>
        <v>6.0798445865090081</v>
      </c>
      <c r="F4" s="20"/>
      <c r="G4" s="15"/>
      <c r="H4" s="2"/>
      <c r="I4" s="9"/>
      <c r="J4" s="2"/>
      <c r="K4" s="2"/>
      <c r="L4" s="2"/>
      <c r="M4" s="2"/>
      <c r="N4" s="2"/>
    </row>
    <row r="5" spans="1:14" x14ac:dyDescent="0.25">
      <c r="A5" t="s">
        <v>26</v>
      </c>
      <c r="B5" s="45">
        <v>5783</v>
      </c>
      <c r="C5" s="2"/>
      <c r="D5" t="s">
        <v>29</v>
      </c>
      <c r="E5" s="4">
        <f>MDURATION(E7,E8,B4,E3,1)</f>
        <v>5.778296961166574</v>
      </c>
      <c r="F5" s="2"/>
      <c r="G5" s="15"/>
      <c r="H5" s="2"/>
      <c r="I5" s="9"/>
      <c r="J5" s="2"/>
      <c r="K5" s="2"/>
      <c r="L5" s="2"/>
      <c r="M5" s="2"/>
      <c r="N5" s="2"/>
    </row>
    <row r="6" spans="1:14" x14ac:dyDescent="0.25">
      <c r="B6" s="2"/>
      <c r="C6" s="2"/>
      <c r="E6" s="17"/>
      <c r="F6" s="2"/>
      <c r="G6" s="15"/>
      <c r="H6" s="2"/>
      <c r="I6" s="9"/>
      <c r="J6" s="2"/>
      <c r="K6" s="2"/>
      <c r="L6" s="2"/>
      <c r="M6" s="2"/>
      <c r="N6" s="2"/>
    </row>
    <row r="7" spans="1:14" x14ac:dyDescent="0.25">
      <c r="A7" s="1"/>
      <c r="B7" s="2"/>
      <c r="C7" s="2"/>
      <c r="D7" s="13" t="s">
        <v>34</v>
      </c>
      <c r="E7" s="52">
        <v>41205</v>
      </c>
      <c r="F7" s="2"/>
      <c r="G7" s="15"/>
      <c r="H7" s="2"/>
      <c r="I7" s="9"/>
      <c r="J7" s="2"/>
      <c r="K7" s="2"/>
      <c r="L7" s="2"/>
      <c r="M7" s="2"/>
      <c r="N7" s="2"/>
    </row>
    <row r="8" spans="1:14" x14ac:dyDescent="0.25">
      <c r="D8" s="13" t="s">
        <v>35</v>
      </c>
      <c r="E8" s="52">
        <v>44013</v>
      </c>
      <c r="F8" s="2"/>
      <c r="G8" s="15"/>
      <c r="H8" s="2"/>
      <c r="I8" s="9"/>
      <c r="J8" s="2"/>
      <c r="K8" s="2"/>
      <c r="L8" s="2"/>
      <c r="M8" s="2"/>
      <c r="N8" s="2"/>
    </row>
    <row r="9" spans="1:14" x14ac:dyDescent="0.25">
      <c r="A9" s="48"/>
      <c r="B9" s="15"/>
      <c r="C9" s="15"/>
      <c r="E9" s="2"/>
      <c r="F9" s="2"/>
      <c r="G9" s="15"/>
      <c r="H9" s="2"/>
      <c r="I9" s="9"/>
      <c r="J9" s="2"/>
      <c r="K9" s="2"/>
      <c r="L9" s="2"/>
      <c r="M9" s="2"/>
      <c r="N9" s="2"/>
    </row>
    <row r="10" spans="1:14" x14ac:dyDescent="0.25">
      <c r="A10" s="48"/>
      <c r="B10" s="2"/>
      <c r="C10" s="2"/>
      <c r="D10" s="2"/>
      <c r="E10" s="47"/>
      <c r="F10" s="2"/>
      <c r="G10" s="15"/>
      <c r="H10" s="2"/>
      <c r="I10" s="9"/>
      <c r="J10" s="2"/>
      <c r="K10" s="2"/>
      <c r="L10" s="2"/>
      <c r="M10" s="2"/>
      <c r="N10" s="2"/>
    </row>
    <row r="11" spans="1:14" x14ac:dyDescent="0.25">
      <c r="A11" s="48"/>
      <c r="B11" s="2"/>
      <c r="C11" s="21"/>
      <c r="D11" s="2"/>
      <c r="E11" s="47"/>
      <c r="F11" s="2"/>
      <c r="G11" s="15"/>
      <c r="H11" s="2"/>
      <c r="I11" s="9"/>
      <c r="J11" s="2"/>
      <c r="K11" s="2"/>
      <c r="L11" s="2"/>
      <c r="M11" s="2"/>
      <c r="N11" s="2"/>
    </row>
    <row r="12" spans="1:14" x14ac:dyDescent="0.25">
      <c r="A12" s="48"/>
      <c r="B12" s="2"/>
      <c r="C12" s="21"/>
      <c r="E12" s="47"/>
      <c r="F12" s="2"/>
      <c r="G12" s="15"/>
      <c r="H12" s="2"/>
      <c r="I12" s="2"/>
      <c r="J12" s="2"/>
      <c r="K12" s="2"/>
      <c r="L12" s="2"/>
      <c r="M12" s="2"/>
      <c r="N12" s="2"/>
    </row>
    <row r="13" spans="1:14" x14ac:dyDescent="0.25">
      <c r="A13" s="48"/>
      <c r="B13" s="2"/>
      <c r="C13" s="21"/>
      <c r="E13" s="47"/>
      <c r="F13" s="2"/>
      <c r="G13" s="15"/>
      <c r="H13" s="2"/>
      <c r="I13" s="2"/>
      <c r="J13" s="2"/>
      <c r="K13" s="2"/>
      <c r="L13" s="2"/>
      <c r="M13" s="2"/>
      <c r="N13" s="2"/>
    </row>
    <row r="14" spans="1:14" x14ac:dyDescent="0.25">
      <c r="A14" s="48"/>
      <c r="B14" s="2"/>
      <c r="C14" s="21"/>
      <c r="E14" s="47"/>
      <c r="F14" s="2"/>
      <c r="G14" s="9"/>
      <c r="H14" s="2"/>
      <c r="I14" s="2"/>
      <c r="J14" s="2"/>
      <c r="K14" s="2"/>
      <c r="L14" s="2"/>
      <c r="M14" s="2"/>
      <c r="N14" s="2"/>
    </row>
    <row r="15" spans="1:14" x14ac:dyDescent="0.25">
      <c r="A15" s="48"/>
      <c r="B15" s="2"/>
      <c r="C15" s="21"/>
      <c r="E15" s="47"/>
      <c r="F15" s="9"/>
      <c r="G15" s="9"/>
      <c r="H15" s="2"/>
      <c r="I15" s="2"/>
      <c r="J15" s="2"/>
      <c r="K15" s="2"/>
      <c r="L15" s="2"/>
      <c r="M15" s="2"/>
      <c r="N15" s="2"/>
    </row>
    <row r="16" spans="1:14" x14ac:dyDescent="0.25">
      <c r="A16" s="48"/>
      <c r="B16" s="2"/>
      <c r="C16" s="21"/>
      <c r="E16" s="47"/>
      <c r="F16" s="9"/>
      <c r="G16" s="9"/>
      <c r="H16" s="2"/>
      <c r="I16" s="2"/>
      <c r="J16" s="2"/>
      <c r="K16" s="2"/>
      <c r="L16" s="2"/>
      <c r="M16" s="2"/>
      <c r="N16" s="2"/>
    </row>
    <row r="17" spans="1:14" x14ac:dyDescent="0.25">
      <c r="A17" s="48"/>
      <c r="B17" s="2"/>
      <c r="C17" s="21"/>
      <c r="F17" s="31"/>
      <c r="G17" s="9"/>
      <c r="H17" s="2"/>
      <c r="I17" s="2"/>
      <c r="J17" s="2"/>
      <c r="K17" s="2"/>
      <c r="L17" s="2"/>
      <c r="M17" s="2"/>
      <c r="N17" s="2"/>
    </row>
    <row r="18" spans="1:14" x14ac:dyDescent="0.25">
      <c r="A18" s="48"/>
      <c r="B18" s="2"/>
      <c r="C18" s="21"/>
      <c r="E18" s="2"/>
      <c r="F18" s="9"/>
      <c r="G18" s="9"/>
      <c r="H18" s="2"/>
      <c r="I18" s="2"/>
      <c r="J18" s="2"/>
      <c r="K18" s="2"/>
      <c r="L18" s="2"/>
      <c r="M18" s="2"/>
      <c r="N18" s="2"/>
    </row>
    <row r="19" spans="1:14" x14ac:dyDescent="0.25">
      <c r="B19" s="3"/>
      <c r="C19" s="2"/>
      <c r="F19" s="9"/>
      <c r="G19" s="9"/>
      <c r="H19" s="2"/>
      <c r="I19" s="2"/>
      <c r="J19" s="2"/>
      <c r="K19" s="2"/>
      <c r="L19" s="2"/>
      <c r="M19" s="2"/>
      <c r="N19" s="2"/>
    </row>
    <row r="20" spans="1:14" x14ac:dyDescent="0.25">
      <c r="B20" s="7"/>
      <c r="C20" s="2"/>
      <c r="F20" s="9"/>
      <c r="G20" s="9"/>
      <c r="H20" s="2"/>
      <c r="I20" s="2"/>
      <c r="J20" s="2"/>
      <c r="K20" s="2"/>
      <c r="L20" s="2"/>
      <c r="M20" s="2"/>
      <c r="N20" s="2"/>
    </row>
    <row r="21" spans="1:14" x14ac:dyDescent="0.25">
      <c r="B21" s="7"/>
      <c r="C21" s="2"/>
      <c r="F21" s="16"/>
      <c r="G21" s="9"/>
      <c r="H21" s="2"/>
      <c r="I21" s="2"/>
      <c r="J21" s="2"/>
      <c r="K21" s="2"/>
      <c r="L21" s="2"/>
      <c r="M21" s="2"/>
      <c r="N21" s="2"/>
    </row>
    <row r="22" spans="1:14" x14ac:dyDescent="0.25">
      <c r="B22" s="2"/>
      <c r="C22" s="2"/>
      <c r="F22" s="9"/>
      <c r="G22" s="9"/>
      <c r="H22" s="2"/>
      <c r="I22" s="2"/>
      <c r="J22" s="2"/>
      <c r="K22" s="2"/>
      <c r="L22" s="2"/>
      <c r="M22" s="2"/>
      <c r="N22" s="2"/>
    </row>
    <row r="23" spans="1:14" x14ac:dyDescent="0.25">
      <c r="F23" s="47"/>
      <c r="G23" s="9"/>
      <c r="H23" s="2"/>
      <c r="I23" s="2"/>
      <c r="J23" s="2"/>
      <c r="K23" s="2"/>
      <c r="L23" s="2"/>
      <c r="M23" s="2"/>
      <c r="N23" s="2"/>
    </row>
    <row r="24" spans="1:14" x14ac:dyDescent="0.25">
      <c r="D24" s="2"/>
      <c r="E24" s="9"/>
      <c r="F24" s="9"/>
      <c r="G24" s="9"/>
      <c r="H24" s="2"/>
      <c r="I24" s="2"/>
      <c r="J24" s="2"/>
      <c r="K24" s="2"/>
      <c r="L24" s="2"/>
      <c r="M24" s="2"/>
      <c r="N24" s="2"/>
    </row>
    <row r="25" spans="1:14" x14ac:dyDescent="0.25">
      <c r="A25" s="8"/>
      <c r="B25" s="2"/>
      <c r="C25" s="2"/>
      <c r="D25" s="2"/>
      <c r="E25" s="9"/>
      <c r="F25" s="9"/>
      <c r="G25" s="9"/>
      <c r="H25" s="2"/>
      <c r="I25" s="2"/>
      <c r="J25" s="2"/>
      <c r="K25" s="2"/>
      <c r="L25" s="2"/>
      <c r="M25" s="2"/>
      <c r="N25" s="2"/>
    </row>
    <row r="26" spans="1:14" x14ac:dyDescent="0.25">
      <c r="A26" s="11"/>
      <c r="B26" s="9"/>
      <c r="C26" s="9"/>
      <c r="D26" s="9"/>
      <c r="E26" s="9"/>
      <c r="F26" s="9"/>
      <c r="G26" s="9"/>
      <c r="H26" s="2"/>
      <c r="I26" s="2"/>
      <c r="J26" s="2"/>
      <c r="K26" s="2"/>
      <c r="L26" s="2"/>
      <c r="M26" s="2"/>
      <c r="N26" s="2"/>
    </row>
    <row r="27" spans="1:14" x14ac:dyDescent="0.25">
      <c r="A27" s="11"/>
      <c r="B27" s="22"/>
      <c r="C27" s="22"/>
      <c r="D27" s="22"/>
      <c r="E27" s="9"/>
      <c r="F27" s="9"/>
      <c r="G27" s="9"/>
      <c r="H27" s="2"/>
      <c r="I27" s="2"/>
      <c r="J27" s="2"/>
      <c r="K27" s="2"/>
      <c r="L27" s="2"/>
      <c r="M27" s="2"/>
      <c r="N27" s="2"/>
    </row>
    <row r="28" spans="1:14" x14ac:dyDescent="0.25">
      <c r="A28" s="11"/>
      <c r="B28" s="47"/>
      <c r="C28" s="47"/>
      <c r="D28" s="9"/>
      <c r="E28" s="9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11"/>
      <c r="B29" s="47"/>
      <c r="C29" s="19"/>
      <c r="D29" s="9"/>
      <c r="E29" s="9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47"/>
      <c r="B30" s="15"/>
      <c r="C30" s="15"/>
      <c r="D30" s="15"/>
      <c r="E30" s="9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47"/>
      <c r="B31" s="9"/>
      <c r="C31" s="9"/>
      <c r="D31" s="9"/>
      <c r="E31" s="9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47"/>
      <c r="B32" s="9"/>
      <c r="C32" s="9"/>
      <c r="D32" s="9"/>
      <c r="E32" s="9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 s="47"/>
      <c r="B33" s="9"/>
      <c r="C33" s="9"/>
      <c r="D33" s="9"/>
      <c r="E33" s="9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47"/>
      <c r="B34" s="9"/>
      <c r="C34" s="9"/>
      <c r="D34" s="9"/>
      <c r="E34" s="9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47"/>
      <c r="B35" s="9"/>
      <c r="C35" s="9"/>
      <c r="D35" s="9"/>
      <c r="E35" s="9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9"/>
      <c r="B36" s="47"/>
      <c r="C36" s="9"/>
      <c r="D36" s="9"/>
      <c r="E36" s="9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9"/>
      <c r="B37" s="9"/>
      <c r="C37" s="9"/>
      <c r="D37" s="9"/>
      <c r="E37" s="9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10"/>
      <c r="B38" s="9"/>
      <c r="C38" s="16"/>
      <c r="D38" s="9"/>
      <c r="E38" s="9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9"/>
      <c r="B39" s="9"/>
      <c r="C39" s="9"/>
      <c r="D39" s="9"/>
      <c r="E39" s="9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11"/>
      <c r="B40" s="9"/>
      <c r="C40" s="47"/>
      <c r="D40" s="11"/>
      <c r="E40" s="9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9"/>
      <c r="B41" s="9"/>
      <c r="C41" s="9"/>
      <c r="D41" s="11"/>
      <c r="E41" s="9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47"/>
      <c r="B42" s="47"/>
      <c r="C42" s="9"/>
      <c r="D42" s="11"/>
      <c r="E42" s="9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9"/>
      <c r="B43" s="47"/>
      <c r="C43" s="9"/>
      <c r="D43" s="11"/>
      <c r="E43" s="9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9"/>
      <c r="B44" s="9"/>
      <c r="C44" s="9"/>
      <c r="D44" s="9"/>
      <c r="E44" s="9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9"/>
      <c r="B45" s="9"/>
      <c r="C45" s="9"/>
      <c r="D45" s="9"/>
      <c r="E45" s="9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9"/>
      <c r="B46" s="9"/>
      <c r="C46" s="9"/>
      <c r="D46" s="9"/>
      <c r="E46" s="9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x14ac:dyDescent="0.25">
      <c r="A221" s="2"/>
      <c r="B221" s="2"/>
      <c r="C221" s="2"/>
      <c r="D221" s="2"/>
      <c r="E221" s="2"/>
      <c r="F221" s="2"/>
      <c r="G221" s="2"/>
      <c r="H221" s="2"/>
      <c r="I221" s="2"/>
    </row>
    <row r="222" spans="1:14" x14ac:dyDescent="0.25">
      <c r="A222" s="2"/>
      <c r="B222" s="2"/>
      <c r="C222" s="2"/>
      <c r="D222" s="2"/>
      <c r="E222" s="2"/>
      <c r="F222" s="2"/>
      <c r="G222" s="2"/>
      <c r="H222" s="2"/>
      <c r="I222" s="2"/>
    </row>
    <row r="223" spans="1:14" x14ac:dyDescent="0.25">
      <c r="A223" s="2"/>
      <c r="B223" s="2"/>
      <c r="C223" s="2"/>
      <c r="D223" s="2"/>
      <c r="E223" s="2"/>
      <c r="F223" s="2"/>
      <c r="G223" s="2"/>
      <c r="H223" s="2"/>
      <c r="I223" s="2"/>
    </row>
    <row r="224" spans="1:14" x14ac:dyDescent="0.25">
      <c r="A224" s="2"/>
      <c r="B224" s="2"/>
      <c r="C224" s="2"/>
      <c r="D224" s="2"/>
      <c r="E224" s="2"/>
      <c r="F224" s="2"/>
      <c r="G224" s="2"/>
      <c r="H224" s="2"/>
      <c r="I224" s="2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4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43" bestFit="1" customWidth="1"/>
    <col min="2" max="2" width="9.85546875" customWidth="1"/>
    <col min="3" max="3" width="9.140625" customWidth="1"/>
    <col min="4" max="4" width="10.7109375" customWidth="1"/>
    <col min="5" max="5" width="24.85546875" customWidth="1"/>
    <col min="6" max="6" width="12" customWidth="1"/>
    <col min="7" max="7" width="9.85546875" customWidth="1"/>
    <col min="8" max="8" width="11" customWidth="1"/>
    <col min="9" max="9" width="6.85546875" customWidth="1"/>
    <col min="10" max="10" width="22.7109375" customWidth="1"/>
    <col min="11" max="11" width="12.28515625" customWidth="1"/>
    <col min="13" max="13" width="10.5703125" customWidth="1"/>
    <col min="14" max="14" width="12.28515625" customWidth="1"/>
  </cols>
  <sheetData>
    <row r="1" spans="1:15" x14ac:dyDescent="0.25">
      <c r="A1" s="1" t="s">
        <v>46</v>
      </c>
    </row>
    <row r="2" spans="1:15" x14ac:dyDescent="0.25">
      <c r="A2" s="11"/>
      <c r="B2" s="11"/>
      <c r="C2" s="11"/>
      <c r="D2" s="11"/>
      <c r="H2" s="11"/>
      <c r="I2" s="11"/>
    </row>
    <row r="3" spans="1:15" x14ac:dyDescent="0.25">
      <c r="A3" s="11" t="s">
        <v>39</v>
      </c>
      <c r="B3" s="29">
        <v>1</v>
      </c>
      <c r="C3" s="29">
        <v>2</v>
      </c>
      <c r="D3" s="11"/>
      <c r="E3" t="s">
        <v>34</v>
      </c>
      <c r="F3" s="52">
        <v>40179</v>
      </c>
      <c r="H3" s="11"/>
      <c r="I3" s="11"/>
    </row>
    <row r="4" spans="1:15" x14ac:dyDescent="0.25">
      <c r="A4" s="9" t="s">
        <v>13</v>
      </c>
      <c r="B4" s="45">
        <v>1000</v>
      </c>
      <c r="C4" s="45">
        <v>1000</v>
      </c>
      <c r="D4" s="9"/>
      <c r="E4" t="s">
        <v>44</v>
      </c>
      <c r="F4" s="52">
        <v>42370</v>
      </c>
      <c r="H4" s="11"/>
      <c r="I4" s="11"/>
    </row>
    <row r="5" spans="1:15" x14ac:dyDescent="0.25">
      <c r="A5" s="9" t="s">
        <v>15</v>
      </c>
      <c r="B5" s="45">
        <v>6</v>
      </c>
      <c r="C5" s="45">
        <v>9</v>
      </c>
      <c r="D5" s="9"/>
      <c r="E5" t="s">
        <v>45</v>
      </c>
      <c r="F5" s="52">
        <v>43466</v>
      </c>
      <c r="H5" s="11"/>
      <c r="I5" s="11"/>
    </row>
    <row r="6" spans="1:15" x14ac:dyDescent="0.25">
      <c r="A6" s="9" t="s">
        <v>43</v>
      </c>
      <c r="B6" s="46">
        <v>3.5000000000000003E-2</v>
      </c>
      <c r="C6" s="46">
        <v>5.5E-2</v>
      </c>
      <c r="D6" s="9"/>
      <c r="H6" s="11"/>
      <c r="I6" s="11"/>
    </row>
    <row r="7" spans="1:15" x14ac:dyDescent="0.25">
      <c r="A7" s="9"/>
      <c r="B7" s="9"/>
      <c r="C7" s="11"/>
      <c r="D7" s="9"/>
      <c r="H7" s="11"/>
      <c r="I7" s="11"/>
    </row>
    <row r="8" spans="1:15" x14ac:dyDescent="0.25">
      <c r="A8" s="49" t="s">
        <v>42</v>
      </c>
      <c r="B8" s="49" t="s">
        <v>19</v>
      </c>
      <c r="C8" s="49" t="s">
        <v>19</v>
      </c>
      <c r="D8" s="49" t="s">
        <v>40</v>
      </c>
      <c r="E8" s="29"/>
      <c r="G8" s="49"/>
      <c r="H8" s="49"/>
      <c r="I8" s="11"/>
      <c r="L8" s="24"/>
    </row>
    <row r="9" spans="1:15" x14ac:dyDescent="0.25">
      <c r="A9" s="119">
        <v>0.12362017196330193</v>
      </c>
      <c r="B9" s="4">
        <f>10*PRICE($F$3,$F$4,$B$6,$A$9,100,1)</f>
        <v>639.3516967867771</v>
      </c>
      <c r="C9" s="4">
        <f>10*PRICE($F$3,$F$5,$C$6,$A$9,100,1)</f>
        <v>639.35170026039214</v>
      </c>
      <c r="D9" s="17">
        <f>B9-C9</f>
        <v>-3.4736150382741471E-6</v>
      </c>
      <c r="E9" s="11"/>
      <c r="G9" s="17"/>
      <c r="H9" s="17"/>
      <c r="I9" s="11"/>
      <c r="K9" s="11"/>
      <c r="L9" s="11"/>
      <c r="M9" s="11"/>
      <c r="N9" s="11"/>
      <c r="O9" s="11"/>
    </row>
    <row r="10" spans="1:15" x14ac:dyDescent="0.25">
      <c r="A10" s="23"/>
      <c r="B10" s="4"/>
      <c r="C10" s="4"/>
      <c r="D10" s="17"/>
      <c r="E10" s="11"/>
      <c r="G10" s="17"/>
      <c r="H10" s="17"/>
      <c r="I10" s="11"/>
      <c r="J10" s="25"/>
      <c r="K10" s="4"/>
      <c r="L10" s="4"/>
      <c r="M10" s="4"/>
      <c r="N10" s="11"/>
      <c r="O10" s="11"/>
    </row>
    <row r="11" spans="1:15" x14ac:dyDescent="0.25">
      <c r="A11" s="23" t="s">
        <v>73</v>
      </c>
      <c r="B11" s="4"/>
      <c r="C11" s="4"/>
      <c r="D11" s="17"/>
      <c r="E11" s="11"/>
      <c r="G11" s="17"/>
      <c r="H11" s="17"/>
      <c r="I11" s="11"/>
      <c r="J11" s="11"/>
      <c r="K11" s="26"/>
      <c r="L11" s="26"/>
      <c r="M11" s="26"/>
      <c r="N11" s="27"/>
      <c r="O11" s="11"/>
    </row>
    <row r="12" spans="1:15" x14ac:dyDescent="0.25">
      <c r="A12" s="23"/>
      <c r="B12" s="4"/>
      <c r="C12" s="4"/>
      <c r="D12" s="17"/>
      <c r="E12" s="11"/>
      <c r="G12" s="17"/>
      <c r="H12" s="17"/>
      <c r="I12" s="11"/>
      <c r="J12" s="9"/>
      <c r="K12" s="23"/>
      <c r="L12" s="4"/>
      <c r="M12" s="4"/>
      <c r="N12" s="22"/>
      <c r="O12" s="11"/>
    </row>
    <row r="13" spans="1:15" x14ac:dyDescent="0.25">
      <c r="A13" s="1" t="s">
        <v>74</v>
      </c>
    </row>
    <row r="14" spans="1:15" x14ac:dyDescent="0.25">
      <c r="A14" s="11"/>
      <c r="B14" s="11"/>
      <c r="C14" s="11"/>
      <c r="D14" s="11"/>
      <c r="H14" s="11"/>
      <c r="I14" s="11"/>
    </row>
    <row r="15" spans="1:15" x14ac:dyDescent="0.25">
      <c r="A15" s="11" t="s">
        <v>39</v>
      </c>
      <c r="B15" s="29">
        <v>1</v>
      </c>
      <c r="C15" s="29">
        <v>2</v>
      </c>
      <c r="D15" s="11"/>
      <c r="E15" t="s">
        <v>34</v>
      </c>
      <c r="F15" s="52">
        <v>40179</v>
      </c>
      <c r="H15" s="11"/>
      <c r="I15" s="11"/>
    </row>
    <row r="16" spans="1:15" x14ac:dyDescent="0.25">
      <c r="A16" s="9" t="s">
        <v>13</v>
      </c>
      <c r="B16" s="45">
        <v>1000</v>
      </c>
      <c r="C16" s="45">
        <v>1000</v>
      </c>
      <c r="D16" s="9"/>
      <c r="E16" t="s">
        <v>44</v>
      </c>
      <c r="F16" s="52">
        <v>42370</v>
      </c>
      <c r="H16" s="11"/>
      <c r="I16" s="11"/>
    </row>
    <row r="17" spans="1:15" x14ac:dyDescent="0.25">
      <c r="A17" s="9" t="s">
        <v>15</v>
      </c>
      <c r="B17" s="45">
        <v>6</v>
      </c>
      <c r="C17" s="45">
        <v>6</v>
      </c>
      <c r="D17" s="9"/>
      <c r="E17" t="s">
        <v>45</v>
      </c>
      <c r="F17" s="52">
        <v>43466</v>
      </c>
      <c r="H17" s="11"/>
      <c r="I17" s="11"/>
    </row>
    <row r="18" spans="1:15" x14ac:dyDescent="0.25">
      <c r="A18" s="9" t="s">
        <v>43</v>
      </c>
      <c r="B18" s="46">
        <v>3.5000000000000003E-2</v>
      </c>
      <c r="C18" s="46">
        <v>5.5E-2</v>
      </c>
      <c r="D18" s="9"/>
      <c r="H18" s="11"/>
      <c r="I18" s="11"/>
    </row>
    <row r="19" spans="1:15" x14ac:dyDescent="0.25">
      <c r="A19" s="9"/>
      <c r="B19" s="9"/>
      <c r="C19" s="11"/>
      <c r="D19" s="9"/>
      <c r="H19" s="11"/>
      <c r="I19" s="11"/>
    </row>
    <row r="20" spans="1:15" x14ac:dyDescent="0.25">
      <c r="A20" s="117" t="s">
        <v>16</v>
      </c>
      <c r="B20" s="117" t="s">
        <v>19</v>
      </c>
      <c r="C20" s="117" t="s">
        <v>19</v>
      </c>
      <c r="D20" s="117" t="s">
        <v>40</v>
      </c>
      <c r="E20" s="29"/>
      <c r="G20" s="117"/>
      <c r="H20" s="117"/>
      <c r="I20" s="11"/>
      <c r="L20" s="24"/>
    </row>
    <row r="21" spans="1:15" x14ac:dyDescent="0.25">
      <c r="A21" s="23">
        <v>0.15</v>
      </c>
      <c r="B21" s="168">
        <f>10*PRICE($F$3,$F$4,$B$6,A21,100,1)</f>
        <v>564.78449019886011</v>
      </c>
      <c r="C21" s="4">
        <f>10*PRICE($F$3,$F$5,$C$6,A21,100,1)</f>
        <v>546.69952762542584</v>
      </c>
      <c r="D21" s="17">
        <f>B21-C21</f>
        <v>18.084962573434268</v>
      </c>
      <c r="E21" s="11"/>
      <c r="G21" s="17"/>
      <c r="H21" s="17"/>
      <c r="I21" s="11"/>
      <c r="K21" s="11"/>
      <c r="L21" s="11"/>
      <c r="M21" s="11"/>
      <c r="N21" s="11"/>
      <c r="O21" s="11"/>
    </row>
    <row r="22" spans="1:15" x14ac:dyDescent="0.25">
      <c r="A22" s="23"/>
      <c r="B22" s="4"/>
      <c r="C22" s="17"/>
      <c r="D22" s="17"/>
      <c r="E22" s="11"/>
      <c r="F22" s="4"/>
      <c r="G22" s="17"/>
      <c r="H22" s="17"/>
      <c r="I22" s="11"/>
      <c r="J22" s="9"/>
      <c r="K22" s="4"/>
      <c r="L22" s="4"/>
      <c r="M22" s="4"/>
      <c r="N22" s="9"/>
      <c r="O22" s="11"/>
    </row>
    <row r="23" spans="1:15" x14ac:dyDescent="0.25">
      <c r="A23" s="23"/>
      <c r="B23" s="4"/>
      <c r="C23" s="17"/>
      <c r="D23" s="17"/>
      <c r="E23" s="11"/>
      <c r="F23" s="4"/>
      <c r="G23" s="17"/>
      <c r="H23" s="17"/>
      <c r="I23" s="11"/>
      <c r="J23" s="10"/>
      <c r="K23" s="4"/>
      <c r="L23" s="4"/>
      <c r="M23" s="4"/>
      <c r="N23" s="9"/>
      <c r="O23" s="11"/>
    </row>
    <row r="24" spans="1:15" x14ac:dyDescent="0.25">
      <c r="A24" s="23"/>
      <c r="B24" s="4"/>
      <c r="C24" s="17"/>
      <c r="D24" s="17"/>
      <c r="E24" s="11"/>
      <c r="F24" s="4"/>
      <c r="G24" s="17"/>
      <c r="H24" s="17"/>
      <c r="I24" s="11"/>
      <c r="J24" s="9"/>
      <c r="K24" s="4"/>
      <c r="L24" s="4"/>
      <c r="M24" s="4"/>
      <c r="N24" s="9"/>
      <c r="O24" s="11"/>
    </row>
    <row r="25" spans="1:15" x14ac:dyDescent="0.25">
      <c r="A25" s="23"/>
      <c r="B25" s="4"/>
      <c r="C25" s="17"/>
      <c r="D25" s="17"/>
      <c r="E25" s="11"/>
      <c r="F25" s="4"/>
      <c r="G25" s="17"/>
      <c r="H25" s="17"/>
      <c r="I25" s="11"/>
      <c r="J25" s="10"/>
      <c r="K25" s="4"/>
      <c r="L25" s="4"/>
      <c r="M25" s="4"/>
      <c r="N25" s="9"/>
      <c r="O25" s="11"/>
    </row>
    <row r="26" spans="1:15" x14ac:dyDescent="0.25">
      <c r="A26" s="23"/>
      <c r="B26" s="4"/>
      <c r="C26" s="17"/>
      <c r="D26" s="17"/>
      <c r="E26" s="11"/>
      <c r="F26" s="4"/>
      <c r="G26" s="17"/>
      <c r="H26" s="17"/>
      <c r="I26" s="11"/>
      <c r="J26" s="9"/>
      <c r="K26" s="4"/>
      <c r="L26" s="4"/>
      <c r="M26" s="4"/>
      <c r="N26" s="9"/>
      <c r="O26" s="11"/>
    </row>
    <row r="27" spans="1:15" x14ac:dyDescent="0.25">
      <c r="A27" s="23"/>
      <c r="B27" s="4"/>
      <c r="C27" s="17"/>
      <c r="D27" s="17"/>
      <c r="E27" s="11"/>
      <c r="F27" s="4"/>
      <c r="G27" s="17"/>
      <c r="H27" s="17"/>
      <c r="I27" s="11"/>
      <c r="J27" s="49"/>
      <c r="K27" s="4"/>
      <c r="L27" s="4"/>
      <c r="M27" s="4"/>
      <c r="N27" s="9"/>
      <c r="O27" s="11"/>
    </row>
    <row r="28" spans="1:15" x14ac:dyDescent="0.25">
      <c r="A28" s="23"/>
      <c r="B28" s="4"/>
      <c r="C28" s="17"/>
      <c r="D28" s="17"/>
      <c r="E28" s="11"/>
      <c r="F28" s="4"/>
      <c r="G28" s="17"/>
      <c r="H28" s="17"/>
      <c r="I28" s="11"/>
      <c r="J28" s="9"/>
      <c r="K28" s="4"/>
      <c r="L28" s="4"/>
      <c r="M28" s="4"/>
      <c r="N28" s="9"/>
      <c r="O28" s="11"/>
    </row>
    <row r="29" spans="1:15" x14ac:dyDescent="0.25">
      <c r="A29" s="23"/>
      <c r="B29" s="4"/>
      <c r="C29" s="17"/>
      <c r="D29" s="17"/>
      <c r="E29" s="9"/>
      <c r="F29" s="4"/>
      <c r="G29" s="17"/>
      <c r="H29" s="17"/>
      <c r="I29" s="11"/>
      <c r="J29" s="9"/>
      <c r="K29" s="4"/>
      <c r="L29" s="4"/>
      <c r="M29" s="4"/>
      <c r="N29" s="9"/>
      <c r="O29" s="11"/>
    </row>
    <row r="30" spans="1:15" x14ac:dyDescent="0.25">
      <c r="A30" s="11"/>
      <c r="B30" s="9"/>
      <c r="C30" s="9"/>
      <c r="D30" s="9"/>
      <c r="E30" s="9"/>
      <c r="F30" s="9"/>
      <c r="G30" s="9"/>
      <c r="H30" s="9"/>
      <c r="I30" s="9"/>
      <c r="J30" s="9"/>
      <c r="K30" s="4"/>
      <c r="L30" s="4"/>
      <c r="M30" s="4"/>
      <c r="N30" s="11"/>
      <c r="O30" s="11"/>
    </row>
    <row r="31" spans="1:15" x14ac:dyDescent="0.25">
      <c r="A31" s="44"/>
      <c r="B31" s="9"/>
      <c r="C31" s="9"/>
      <c r="D31" s="9"/>
      <c r="E31" s="9"/>
      <c r="F31" s="9"/>
      <c r="G31" s="9"/>
      <c r="H31" s="9"/>
      <c r="I31" s="9"/>
      <c r="J31" s="11"/>
      <c r="K31" s="11"/>
      <c r="L31" s="11"/>
      <c r="M31" s="11"/>
      <c r="N31" s="11"/>
      <c r="O31" s="11"/>
    </row>
    <row r="32" spans="1:15" x14ac:dyDescent="0.25">
      <c r="A32" s="44"/>
      <c r="B32" s="9"/>
      <c r="C32" s="9"/>
      <c r="D32" s="9"/>
      <c r="E32" s="9"/>
      <c r="F32" s="9"/>
      <c r="G32" s="9"/>
      <c r="H32" s="9"/>
      <c r="I32" s="9"/>
    </row>
    <row r="33" spans="1:9" x14ac:dyDescent="0.25">
      <c r="A33" s="24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25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25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25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25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25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25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25">
      <c r="A70" s="2"/>
      <c r="B70" s="2"/>
      <c r="C70" s="2"/>
      <c r="D70" s="2"/>
      <c r="E70" s="2"/>
      <c r="F70" s="2"/>
      <c r="G70" s="2"/>
      <c r="H70" s="2"/>
      <c r="I70" s="2"/>
    </row>
    <row r="71" spans="1:9" x14ac:dyDescent="0.25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25">
      <c r="A72" s="2"/>
      <c r="B72" s="2"/>
      <c r="C72" s="2"/>
      <c r="D72" s="2"/>
      <c r="E72" s="2"/>
      <c r="F72" s="2"/>
      <c r="G72" s="2"/>
      <c r="H72" s="2"/>
      <c r="I72" s="2"/>
    </row>
    <row r="73" spans="1:9" x14ac:dyDescent="0.25">
      <c r="A73" s="2"/>
      <c r="B73" s="2"/>
      <c r="C73" s="2"/>
      <c r="D73" s="2"/>
      <c r="E73" s="2"/>
      <c r="F73" s="2"/>
      <c r="G73" s="2"/>
      <c r="H73" s="2"/>
      <c r="I73" s="2"/>
    </row>
    <row r="74" spans="1:9" x14ac:dyDescent="0.25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25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25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25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25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25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25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25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25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25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25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25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25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25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25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25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25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25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25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25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25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25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25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25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25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25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25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25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25">
      <c r="A102" s="2"/>
      <c r="B102" s="2"/>
      <c r="C102" s="2"/>
      <c r="D102" s="2"/>
      <c r="E102" s="2"/>
      <c r="F102" s="2"/>
      <c r="G102" s="2"/>
      <c r="H102" s="2"/>
      <c r="I102" s="2"/>
    </row>
    <row r="103" spans="1:9" x14ac:dyDescent="0.25">
      <c r="A103" s="2"/>
      <c r="B103" s="2"/>
      <c r="C103" s="2"/>
      <c r="D103" s="2"/>
      <c r="E103" s="2"/>
      <c r="F103" s="2"/>
      <c r="G103" s="2"/>
      <c r="H103" s="2"/>
      <c r="I103" s="2"/>
    </row>
    <row r="104" spans="1:9" x14ac:dyDescent="0.25">
      <c r="A104" s="2"/>
      <c r="B104" s="2"/>
      <c r="C104" s="2"/>
      <c r="D104" s="2"/>
      <c r="E104" s="2"/>
      <c r="F104" s="2"/>
      <c r="G104" s="2"/>
      <c r="H104" s="2"/>
      <c r="I104" s="2"/>
    </row>
    <row r="105" spans="1:9" x14ac:dyDescent="0.25">
      <c r="A105" s="2"/>
      <c r="B105" s="2"/>
      <c r="C105" s="2"/>
      <c r="D105" s="2"/>
      <c r="E105" s="2"/>
      <c r="F105" s="2"/>
      <c r="G105" s="2"/>
      <c r="H105" s="2"/>
      <c r="I105" s="2"/>
    </row>
    <row r="106" spans="1:9" x14ac:dyDescent="0.25">
      <c r="A106" s="2"/>
      <c r="B106" s="2"/>
      <c r="C106" s="2"/>
      <c r="D106" s="2"/>
      <c r="E106" s="2"/>
      <c r="F106" s="2"/>
      <c r="G106" s="2"/>
      <c r="H106" s="2"/>
      <c r="I106" s="2"/>
    </row>
    <row r="107" spans="1:9" x14ac:dyDescent="0.25">
      <c r="A107" s="2"/>
      <c r="B107" s="2"/>
      <c r="C107" s="2"/>
      <c r="D107" s="2"/>
      <c r="E107" s="2"/>
      <c r="F107" s="2"/>
      <c r="G107" s="2"/>
      <c r="H107" s="2"/>
      <c r="I107" s="2"/>
    </row>
    <row r="108" spans="1:9" x14ac:dyDescent="0.25">
      <c r="A108" s="2"/>
      <c r="B108" s="2"/>
      <c r="C108" s="2"/>
      <c r="D108" s="2"/>
      <c r="E108" s="2"/>
      <c r="F108" s="2"/>
      <c r="G108" s="2"/>
      <c r="H108" s="2"/>
      <c r="I108" s="2"/>
    </row>
    <row r="109" spans="1:9" x14ac:dyDescent="0.25">
      <c r="A109" s="2"/>
      <c r="B109" s="2"/>
      <c r="C109" s="2"/>
      <c r="D109" s="2"/>
      <c r="E109" s="2"/>
      <c r="F109" s="2"/>
      <c r="G109" s="2"/>
      <c r="H109" s="2"/>
      <c r="I109" s="2"/>
    </row>
    <row r="110" spans="1:9" x14ac:dyDescent="0.25">
      <c r="A110" s="2"/>
      <c r="B110" s="2"/>
      <c r="C110" s="2"/>
      <c r="D110" s="2"/>
      <c r="E110" s="2"/>
      <c r="F110" s="2"/>
      <c r="G110" s="2"/>
      <c r="H110" s="2"/>
      <c r="I110" s="2"/>
    </row>
    <row r="111" spans="1:9" x14ac:dyDescent="0.25">
      <c r="A111" s="2"/>
      <c r="B111" s="2"/>
      <c r="C111" s="2"/>
      <c r="D111" s="2"/>
      <c r="E111" s="2"/>
      <c r="F111" s="2"/>
      <c r="G111" s="2"/>
      <c r="H111" s="2"/>
      <c r="I111" s="2"/>
    </row>
    <row r="112" spans="1:9" x14ac:dyDescent="0.25">
      <c r="A112" s="2"/>
      <c r="B112" s="2"/>
      <c r="C112" s="2"/>
      <c r="D112" s="2"/>
      <c r="E112" s="2"/>
      <c r="F112" s="2"/>
      <c r="G112" s="2"/>
      <c r="H112" s="2"/>
      <c r="I112" s="2"/>
    </row>
    <row r="113" spans="1:9" x14ac:dyDescent="0.25">
      <c r="A113" s="2"/>
      <c r="B113" s="2"/>
      <c r="C113" s="2"/>
      <c r="D113" s="2"/>
      <c r="E113" s="2"/>
      <c r="F113" s="2"/>
      <c r="G113" s="2"/>
      <c r="H113" s="2"/>
      <c r="I113" s="2"/>
    </row>
    <row r="114" spans="1:9" x14ac:dyDescent="0.25">
      <c r="A114" s="2"/>
      <c r="B114" s="2"/>
      <c r="C114" s="2"/>
      <c r="D114" s="2"/>
      <c r="E114" s="2"/>
      <c r="F114" s="2"/>
      <c r="G114" s="2"/>
      <c r="H114" s="2"/>
      <c r="I114" s="2"/>
    </row>
    <row r="115" spans="1:9" x14ac:dyDescent="0.25">
      <c r="A115" s="2"/>
      <c r="B115" s="2"/>
      <c r="C115" s="2"/>
      <c r="D115" s="2"/>
      <c r="E115" s="2"/>
      <c r="F115" s="2"/>
      <c r="G115" s="2"/>
      <c r="H115" s="2"/>
      <c r="I115" s="2"/>
    </row>
    <row r="116" spans="1:9" x14ac:dyDescent="0.25">
      <c r="A116" s="2"/>
      <c r="B116" s="2"/>
      <c r="C116" s="2"/>
      <c r="D116" s="2"/>
      <c r="E116" s="2"/>
      <c r="F116" s="2"/>
      <c r="G116" s="2"/>
      <c r="H116" s="2"/>
      <c r="I116" s="2"/>
    </row>
    <row r="117" spans="1:9" x14ac:dyDescent="0.25">
      <c r="A117" s="2"/>
      <c r="B117" s="2"/>
      <c r="C117" s="2"/>
      <c r="D117" s="2"/>
      <c r="E117" s="2"/>
      <c r="F117" s="2"/>
      <c r="G117" s="2"/>
      <c r="H117" s="2"/>
      <c r="I117" s="2"/>
    </row>
    <row r="118" spans="1:9" x14ac:dyDescent="0.25">
      <c r="A118" s="2"/>
      <c r="B118" s="2"/>
      <c r="C118" s="2"/>
      <c r="D118" s="2"/>
      <c r="E118" s="2"/>
      <c r="F118" s="2"/>
      <c r="G118" s="2"/>
      <c r="H118" s="2"/>
      <c r="I118" s="2"/>
    </row>
    <row r="119" spans="1:9" x14ac:dyDescent="0.25">
      <c r="A119" s="2"/>
      <c r="B119" s="2"/>
      <c r="C119" s="2"/>
      <c r="D119" s="2"/>
      <c r="E119" s="2"/>
      <c r="F119" s="2"/>
      <c r="G119" s="2"/>
      <c r="H119" s="2"/>
      <c r="I119" s="2"/>
    </row>
    <row r="120" spans="1:9" x14ac:dyDescent="0.25">
      <c r="A120" s="2"/>
      <c r="B120" s="2"/>
      <c r="C120" s="2"/>
      <c r="D120" s="2"/>
      <c r="E120" s="2"/>
      <c r="F120" s="2"/>
      <c r="G120" s="2"/>
      <c r="H120" s="2"/>
      <c r="I120" s="2"/>
    </row>
    <row r="121" spans="1:9" x14ac:dyDescent="0.25">
      <c r="A121" s="2"/>
      <c r="B121" s="2"/>
      <c r="C121" s="2"/>
      <c r="D121" s="2"/>
      <c r="E121" s="2"/>
      <c r="F121" s="2"/>
      <c r="G121" s="2"/>
      <c r="H121" s="2"/>
      <c r="I121" s="2"/>
    </row>
    <row r="122" spans="1:9" x14ac:dyDescent="0.25">
      <c r="A122" s="2"/>
      <c r="B122" s="2"/>
      <c r="C122" s="2"/>
      <c r="D122" s="2"/>
      <c r="E122" s="2"/>
      <c r="F122" s="2"/>
      <c r="G122" s="2"/>
      <c r="H122" s="2"/>
      <c r="I122" s="2"/>
    </row>
    <row r="123" spans="1:9" x14ac:dyDescent="0.25">
      <c r="A123" s="2"/>
      <c r="B123" s="2"/>
      <c r="C123" s="2"/>
      <c r="D123" s="2"/>
      <c r="E123" s="2"/>
      <c r="F123" s="2"/>
      <c r="G123" s="2"/>
      <c r="H123" s="2"/>
      <c r="I123" s="2"/>
    </row>
    <row r="124" spans="1:9" x14ac:dyDescent="0.25">
      <c r="A124" s="2"/>
      <c r="B124" s="2"/>
      <c r="C124" s="2"/>
      <c r="D124" s="2"/>
      <c r="E124" s="2"/>
      <c r="F124" s="2"/>
      <c r="G124" s="2"/>
      <c r="H124" s="2"/>
      <c r="I124" s="2"/>
    </row>
    <row r="125" spans="1:9" x14ac:dyDescent="0.25">
      <c r="A125" s="2"/>
      <c r="B125" s="2"/>
      <c r="C125" s="2"/>
      <c r="D125" s="2"/>
      <c r="E125" s="2"/>
      <c r="F125" s="2"/>
      <c r="G125" s="2"/>
      <c r="H125" s="2"/>
      <c r="I125" s="2"/>
    </row>
    <row r="126" spans="1:9" x14ac:dyDescent="0.25">
      <c r="A126" s="2"/>
      <c r="B126" s="2"/>
      <c r="C126" s="2"/>
      <c r="D126" s="2"/>
      <c r="E126" s="2"/>
      <c r="F126" s="2"/>
      <c r="G126" s="2"/>
      <c r="H126" s="2"/>
      <c r="I126" s="2"/>
    </row>
    <row r="127" spans="1:9" x14ac:dyDescent="0.25">
      <c r="A127" s="2"/>
      <c r="B127" s="2"/>
      <c r="C127" s="2"/>
      <c r="D127" s="2"/>
      <c r="E127" s="2"/>
      <c r="F127" s="2"/>
      <c r="G127" s="2"/>
      <c r="H127" s="2"/>
      <c r="I127" s="2"/>
    </row>
    <row r="128" spans="1:9" x14ac:dyDescent="0.25">
      <c r="A128" s="2"/>
      <c r="B128" s="2"/>
      <c r="C128" s="2"/>
      <c r="D128" s="2"/>
      <c r="E128" s="2"/>
      <c r="F128" s="2"/>
      <c r="G128" s="2"/>
      <c r="H128" s="2"/>
      <c r="I128" s="2"/>
    </row>
    <row r="129" spans="1:9" x14ac:dyDescent="0.25">
      <c r="A129" s="2"/>
      <c r="B129" s="2"/>
      <c r="C129" s="2"/>
      <c r="D129" s="2"/>
      <c r="E129" s="2"/>
      <c r="F129" s="2"/>
      <c r="G129" s="2"/>
      <c r="H129" s="2"/>
      <c r="I129" s="2"/>
    </row>
    <row r="130" spans="1:9" x14ac:dyDescent="0.25">
      <c r="A130" s="2"/>
      <c r="B130" s="2"/>
      <c r="C130" s="2"/>
      <c r="D130" s="2"/>
      <c r="E130" s="2"/>
      <c r="F130" s="2"/>
      <c r="G130" s="2"/>
      <c r="H130" s="2"/>
      <c r="I130" s="2"/>
    </row>
    <row r="131" spans="1:9" x14ac:dyDescent="0.25">
      <c r="A131" s="2"/>
      <c r="B131" s="2"/>
      <c r="C131" s="2"/>
      <c r="D131" s="2"/>
      <c r="E131" s="2"/>
      <c r="F131" s="2"/>
      <c r="G131" s="2"/>
      <c r="H131" s="2"/>
      <c r="I131" s="2"/>
    </row>
    <row r="132" spans="1:9" x14ac:dyDescent="0.25">
      <c r="A132" s="2"/>
      <c r="B132" s="2"/>
      <c r="C132" s="2"/>
      <c r="D132" s="2"/>
      <c r="E132" s="2"/>
      <c r="F132" s="2"/>
      <c r="G132" s="2"/>
      <c r="H132" s="2"/>
      <c r="I132" s="2"/>
    </row>
    <row r="133" spans="1:9" x14ac:dyDescent="0.25">
      <c r="A133" s="2"/>
      <c r="B133" s="2"/>
      <c r="C133" s="2"/>
      <c r="D133" s="2"/>
      <c r="E133" s="2"/>
      <c r="F133" s="2"/>
      <c r="G133" s="2"/>
      <c r="H133" s="2"/>
      <c r="I133" s="2"/>
    </row>
    <row r="134" spans="1:9" x14ac:dyDescent="0.25">
      <c r="A134" s="2"/>
      <c r="B134" s="2"/>
      <c r="C134" s="2"/>
      <c r="D134" s="2"/>
      <c r="E134" s="2"/>
      <c r="F134" s="2"/>
      <c r="G134" s="2"/>
      <c r="H134" s="2"/>
      <c r="I134" s="2"/>
    </row>
    <row r="135" spans="1:9" x14ac:dyDescent="0.25">
      <c r="A135" s="2"/>
      <c r="B135" s="2"/>
      <c r="C135" s="2"/>
      <c r="D135" s="2"/>
      <c r="E135" s="2"/>
      <c r="F135" s="2"/>
      <c r="G135" s="2"/>
      <c r="H135" s="2"/>
      <c r="I135" s="2"/>
    </row>
    <row r="136" spans="1:9" x14ac:dyDescent="0.25">
      <c r="A136" s="2"/>
      <c r="B136" s="2"/>
      <c r="C136" s="2"/>
      <c r="D136" s="2"/>
      <c r="E136" s="2"/>
      <c r="F136" s="2"/>
      <c r="G136" s="2"/>
      <c r="H136" s="2"/>
      <c r="I136" s="2"/>
    </row>
    <row r="137" spans="1:9" x14ac:dyDescent="0.25">
      <c r="A137" s="2"/>
      <c r="B137" s="2"/>
      <c r="C137" s="2"/>
      <c r="D137" s="2"/>
      <c r="E137" s="2"/>
      <c r="F137" s="2"/>
      <c r="G137" s="2"/>
      <c r="H137" s="2"/>
      <c r="I137" s="2"/>
    </row>
    <row r="138" spans="1:9" x14ac:dyDescent="0.25">
      <c r="A138" s="2"/>
      <c r="B138" s="2"/>
      <c r="C138" s="2"/>
      <c r="D138" s="2"/>
      <c r="E138" s="2"/>
      <c r="F138" s="2"/>
      <c r="G138" s="2"/>
      <c r="H138" s="2"/>
      <c r="I138" s="2"/>
    </row>
    <row r="139" spans="1:9" x14ac:dyDescent="0.25">
      <c r="A139" s="2"/>
      <c r="B139" s="2"/>
      <c r="C139" s="2"/>
      <c r="D139" s="2"/>
      <c r="E139" s="2"/>
      <c r="F139" s="2"/>
      <c r="G139" s="2"/>
      <c r="H139" s="2"/>
      <c r="I139" s="2"/>
    </row>
    <row r="140" spans="1:9" x14ac:dyDescent="0.25">
      <c r="A140" s="2"/>
      <c r="B140" s="2"/>
      <c r="C140" s="2"/>
      <c r="D140" s="2"/>
      <c r="E140" s="2"/>
      <c r="F140" s="2"/>
      <c r="G140" s="2"/>
      <c r="H140" s="2"/>
      <c r="I140" s="2"/>
    </row>
    <row r="141" spans="1:9" x14ac:dyDescent="0.25">
      <c r="A141" s="2"/>
      <c r="B141" s="2"/>
      <c r="C141" s="2"/>
      <c r="D141" s="2"/>
      <c r="E141" s="2"/>
      <c r="F141" s="2"/>
      <c r="G141" s="2"/>
      <c r="H141" s="2"/>
      <c r="I141" s="2"/>
    </row>
    <row r="142" spans="1:9" x14ac:dyDescent="0.25">
      <c r="A142" s="2"/>
      <c r="B142" s="2"/>
      <c r="C142" s="2"/>
      <c r="D142" s="2"/>
      <c r="E142" s="2"/>
      <c r="F142" s="2"/>
      <c r="G142" s="2"/>
      <c r="H142" s="2"/>
      <c r="I142" s="2"/>
    </row>
    <row r="143" spans="1:9" x14ac:dyDescent="0.25">
      <c r="A143" s="2"/>
      <c r="B143" s="2"/>
      <c r="C143" s="2"/>
      <c r="D143" s="2"/>
      <c r="E143" s="2"/>
      <c r="F143" s="2"/>
      <c r="G143" s="2"/>
      <c r="H143" s="2"/>
      <c r="I143" s="2"/>
    </row>
    <row r="144" spans="1:9" x14ac:dyDescent="0.25">
      <c r="A144" s="2"/>
      <c r="B144" s="2"/>
      <c r="C144" s="2"/>
      <c r="D144" s="2"/>
      <c r="E144" s="2"/>
      <c r="F144" s="2"/>
      <c r="G144" s="2"/>
      <c r="H144" s="2"/>
      <c r="I144" s="2"/>
    </row>
    <row r="145" spans="1:9" x14ac:dyDescent="0.25">
      <c r="A145" s="2"/>
      <c r="B145" s="2"/>
      <c r="C145" s="2"/>
      <c r="D145" s="2"/>
      <c r="E145" s="2"/>
      <c r="F145" s="2"/>
      <c r="G145" s="2"/>
      <c r="H145" s="2"/>
      <c r="I145" s="2"/>
    </row>
    <row r="146" spans="1:9" x14ac:dyDescent="0.25">
      <c r="A146" s="2"/>
      <c r="B146" s="2"/>
      <c r="C146" s="2"/>
      <c r="D146" s="2"/>
      <c r="E146" s="2"/>
      <c r="F146" s="2"/>
      <c r="G146" s="2"/>
      <c r="H146" s="2"/>
      <c r="I146" s="2"/>
    </row>
    <row r="147" spans="1:9" x14ac:dyDescent="0.25">
      <c r="A147" s="2"/>
      <c r="B147" s="2"/>
      <c r="C147" s="2"/>
      <c r="D147" s="2"/>
      <c r="E147" s="2"/>
      <c r="F147" s="2"/>
      <c r="G147" s="2"/>
      <c r="H147" s="2"/>
      <c r="I147" s="2"/>
    </row>
    <row r="148" spans="1:9" x14ac:dyDescent="0.25">
      <c r="A148" s="2"/>
      <c r="B148" s="2"/>
      <c r="C148" s="2"/>
      <c r="D148" s="2"/>
      <c r="E148" s="2"/>
      <c r="F148" s="2"/>
      <c r="G148" s="2"/>
      <c r="H148" s="2"/>
      <c r="I148" s="2"/>
    </row>
    <row r="149" spans="1:9" x14ac:dyDescent="0.25">
      <c r="A149" s="2"/>
      <c r="B149" s="2"/>
      <c r="C149" s="2"/>
      <c r="D149" s="2"/>
      <c r="E149" s="2"/>
      <c r="F149" s="2"/>
      <c r="G149" s="2"/>
      <c r="H149" s="2"/>
      <c r="I149" s="2"/>
    </row>
    <row r="150" spans="1:9" x14ac:dyDescent="0.25">
      <c r="A150" s="2"/>
      <c r="B150" s="2"/>
      <c r="C150" s="2"/>
      <c r="D150" s="2"/>
      <c r="E150" s="2"/>
      <c r="F150" s="2"/>
      <c r="G150" s="2"/>
      <c r="H150" s="2"/>
      <c r="I150" s="2"/>
    </row>
    <row r="151" spans="1:9" x14ac:dyDescent="0.25">
      <c r="A151" s="2"/>
      <c r="B151" s="2"/>
      <c r="C151" s="2"/>
      <c r="D151" s="2"/>
      <c r="E151" s="2"/>
      <c r="F151" s="2"/>
      <c r="G151" s="2"/>
      <c r="H151" s="2"/>
      <c r="I151" s="2"/>
    </row>
    <row r="152" spans="1:9" x14ac:dyDescent="0.25">
      <c r="A152" s="2"/>
      <c r="B152" s="2"/>
      <c r="C152" s="2"/>
      <c r="D152" s="2"/>
      <c r="E152" s="2"/>
      <c r="F152" s="2"/>
      <c r="G152" s="2"/>
      <c r="H152" s="2"/>
      <c r="I152" s="2"/>
    </row>
    <row r="153" spans="1:9" x14ac:dyDescent="0.25">
      <c r="A153" s="2"/>
      <c r="B153" s="2"/>
      <c r="C153" s="2"/>
      <c r="D153" s="2"/>
      <c r="E153" s="2"/>
      <c r="F153" s="2"/>
      <c r="G153" s="2"/>
      <c r="H153" s="2"/>
      <c r="I153" s="2"/>
    </row>
    <row r="154" spans="1:9" x14ac:dyDescent="0.25">
      <c r="A154" s="2"/>
      <c r="B154" s="2"/>
      <c r="C154" s="2"/>
      <c r="D154" s="2"/>
      <c r="E154" s="2"/>
      <c r="F154" s="2"/>
      <c r="G154" s="2"/>
      <c r="H154" s="2"/>
      <c r="I154" s="2"/>
    </row>
    <row r="155" spans="1:9" x14ac:dyDescent="0.25">
      <c r="A155" s="2"/>
      <c r="B155" s="2"/>
      <c r="C155" s="2"/>
      <c r="D155" s="2"/>
      <c r="E155" s="2"/>
      <c r="F155" s="2"/>
      <c r="G155" s="2"/>
      <c r="H155" s="2"/>
      <c r="I155" s="2"/>
    </row>
    <row r="156" spans="1:9" x14ac:dyDescent="0.25">
      <c r="A156" s="2"/>
      <c r="B156" s="2"/>
      <c r="C156" s="2"/>
      <c r="D156" s="2"/>
      <c r="E156" s="2"/>
      <c r="F156" s="2"/>
      <c r="G156" s="2"/>
      <c r="H156" s="2"/>
      <c r="I156" s="2"/>
    </row>
    <row r="157" spans="1:9" x14ac:dyDescent="0.25">
      <c r="A157" s="2"/>
      <c r="B157" s="2"/>
      <c r="C157" s="2"/>
      <c r="D157" s="2"/>
      <c r="E157" s="2"/>
      <c r="F157" s="2"/>
      <c r="G157" s="2"/>
      <c r="H157" s="2"/>
      <c r="I157" s="2"/>
    </row>
    <row r="158" spans="1:9" x14ac:dyDescent="0.25">
      <c r="A158" s="2"/>
      <c r="B158" s="2"/>
      <c r="C158" s="2"/>
      <c r="D158" s="2"/>
      <c r="E158" s="2"/>
      <c r="F158" s="2"/>
      <c r="G158" s="2"/>
      <c r="H158" s="2"/>
      <c r="I158" s="2"/>
    </row>
    <row r="159" spans="1:9" x14ac:dyDescent="0.25">
      <c r="A159" s="2"/>
      <c r="B159" s="2"/>
      <c r="C159" s="2"/>
      <c r="D159" s="2"/>
      <c r="E159" s="2"/>
      <c r="F159" s="2"/>
      <c r="G159" s="2"/>
      <c r="H159" s="2"/>
      <c r="I159" s="2"/>
    </row>
    <row r="160" spans="1:9" x14ac:dyDescent="0.25">
      <c r="A160" s="2"/>
      <c r="B160" s="2"/>
      <c r="C160" s="2"/>
      <c r="D160" s="2"/>
      <c r="E160" s="2"/>
      <c r="F160" s="2"/>
      <c r="G160" s="2"/>
      <c r="H160" s="2"/>
      <c r="I160" s="2"/>
    </row>
    <row r="161" spans="1:9" x14ac:dyDescent="0.25">
      <c r="A161" s="2"/>
      <c r="B161" s="2"/>
      <c r="C161" s="2"/>
      <c r="D161" s="2"/>
      <c r="E161" s="2"/>
      <c r="F161" s="2"/>
      <c r="G161" s="2"/>
      <c r="H161" s="2"/>
      <c r="I161" s="2"/>
    </row>
    <row r="162" spans="1:9" x14ac:dyDescent="0.25">
      <c r="A162" s="2"/>
      <c r="B162" s="2"/>
      <c r="C162" s="2"/>
      <c r="D162" s="2"/>
      <c r="E162" s="2"/>
      <c r="F162" s="2"/>
      <c r="G162" s="2"/>
      <c r="H162" s="2"/>
      <c r="I162" s="2"/>
    </row>
    <row r="163" spans="1:9" x14ac:dyDescent="0.25">
      <c r="A163" s="2"/>
      <c r="B163" s="2"/>
      <c r="C163" s="2"/>
      <c r="D163" s="2"/>
      <c r="E163" s="2"/>
      <c r="F163" s="2"/>
      <c r="G163" s="2"/>
      <c r="H163" s="2"/>
      <c r="I163" s="2"/>
    </row>
    <row r="164" spans="1:9" x14ac:dyDescent="0.25">
      <c r="A164" s="2"/>
      <c r="B164" s="2"/>
      <c r="C164" s="2"/>
      <c r="D164" s="2"/>
      <c r="E164" s="2"/>
      <c r="F164" s="2"/>
      <c r="G164" s="2"/>
      <c r="H164" s="2"/>
      <c r="I164" s="2"/>
    </row>
    <row r="165" spans="1:9" x14ac:dyDescent="0.25">
      <c r="A165" s="2"/>
      <c r="B165" s="2"/>
      <c r="C165" s="2"/>
      <c r="D165" s="2"/>
      <c r="E165" s="2"/>
      <c r="F165" s="2"/>
      <c r="G165" s="2"/>
      <c r="H165" s="2"/>
      <c r="I165" s="2"/>
    </row>
    <row r="166" spans="1:9" x14ac:dyDescent="0.25">
      <c r="A166" s="2"/>
      <c r="B166" s="2"/>
      <c r="C166" s="2"/>
      <c r="D166" s="2"/>
      <c r="E166" s="2"/>
      <c r="F166" s="2"/>
      <c r="G166" s="2"/>
      <c r="H166" s="2"/>
      <c r="I166" s="2"/>
    </row>
    <row r="167" spans="1:9" x14ac:dyDescent="0.25">
      <c r="A167" s="2"/>
      <c r="B167" s="2"/>
      <c r="C167" s="2"/>
      <c r="D167" s="2"/>
      <c r="E167" s="2"/>
      <c r="F167" s="2"/>
      <c r="G167" s="2"/>
      <c r="H167" s="2"/>
      <c r="I167" s="2"/>
    </row>
    <row r="168" spans="1:9" x14ac:dyDescent="0.25">
      <c r="A168" s="2"/>
      <c r="B168" s="2"/>
      <c r="C168" s="2"/>
      <c r="D168" s="2"/>
      <c r="E168" s="2"/>
      <c r="F168" s="2"/>
      <c r="G168" s="2"/>
      <c r="H168" s="2"/>
      <c r="I168" s="2"/>
    </row>
    <row r="169" spans="1:9" x14ac:dyDescent="0.25">
      <c r="A169" s="2"/>
      <c r="B169" s="2"/>
      <c r="C169" s="2"/>
      <c r="D169" s="2"/>
      <c r="E169" s="2"/>
      <c r="F169" s="2"/>
      <c r="G169" s="2"/>
      <c r="H169" s="2"/>
      <c r="I169" s="2"/>
    </row>
    <row r="170" spans="1:9" x14ac:dyDescent="0.25">
      <c r="A170" s="2"/>
      <c r="B170" s="2"/>
      <c r="C170" s="2"/>
      <c r="D170" s="2"/>
      <c r="E170" s="2"/>
      <c r="F170" s="2"/>
      <c r="G170" s="2"/>
      <c r="H170" s="2"/>
      <c r="I170" s="2"/>
    </row>
    <row r="171" spans="1:9" x14ac:dyDescent="0.25">
      <c r="A171" s="2"/>
      <c r="B171" s="2"/>
      <c r="C171" s="2"/>
      <c r="D171" s="2"/>
      <c r="E171" s="2"/>
      <c r="F171" s="2"/>
      <c r="G171" s="2"/>
      <c r="H171" s="2"/>
      <c r="I171" s="2"/>
    </row>
    <row r="172" spans="1:9" x14ac:dyDescent="0.25">
      <c r="A172" s="2"/>
      <c r="B172" s="2"/>
      <c r="C172" s="2"/>
      <c r="D172" s="2"/>
      <c r="E172" s="2"/>
      <c r="F172" s="2"/>
      <c r="G172" s="2"/>
      <c r="H172" s="2"/>
      <c r="I172" s="2"/>
    </row>
    <row r="173" spans="1:9" x14ac:dyDescent="0.25">
      <c r="A173" s="2"/>
      <c r="B173" s="2"/>
      <c r="C173" s="2"/>
      <c r="D173" s="2"/>
      <c r="E173" s="2"/>
      <c r="F173" s="2"/>
      <c r="G173" s="2"/>
      <c r="H173" s="2"/>
      <c r="I173" s="2"/>
    </row>
    <row r="174" spans="1:9" x14ac:dyDescent="0.25">
      <c r="A174" s="2"/>
      <c r="B174" s="2"/>
      <c r="C174" s="2"/>
      <c r="D174" s="2"/>
      <c r="E174" s="2"/>
      <c r="F174" s="2"/>
      <c r="G174" s="2"/>
      <c r="H174" s="2"/>
      <c r="I174" s="2"/>
    </row>
    <row r="175" spans="1:9" x14ac:dyDescent="0.25">
      <c r="A175" s="2"/>
      <c r="B175" s="2"/>
      <c r="C175" s="2"/>
      <c r="D175" s="2"/>
      <c r="E175" s="2"/>
      <c r="F175" s="2"/>
      <c r="G175" s="2"/>
      <c r="H175" s="2"/>
      <c r="I175" s="2"/>
    </row>
    <row r="176" spans="1:9" x14ac:dyDescent="0.25">
      <c r="A176" s="2"/>
      <c r="B176" s="2"/>
      <c r="C176" s="2"/>
      <c r="D176" s="2"/>
      <c r="E176" s="2"/>
      <c r="F176" s="2"/>
      <c r="G176" s="2"/>
      <c r="H176" s="2"/>
      <c r="I176" s="2"/>
    </row>
    <row r="177" spans="1:9" x14ac:dyDescent="0.25">
      <c r="A177" s="2"/>
      <c r="B177" s="2"/>
      <c r="C177" s="2"/>
      <c r="D177" s="2"/>
      <c r="E177" s="2"/>
      <c r="F177" s="2"/>
      <c r="G177" s="2"/>
      <c r="H177" s="2"/>
      <c r="I177" s="2"/>
    </row>
    <row r="178" spans="1:9" x14ac:dyDescent="0.25">
      <c r="A178" s="2"/>
      <c r="B178" s="2"/>
      <c r="C178" s="2"/>
      <c r="D178" s="2"/>
      <c r="E178" s="2"/>
      <c r="F178" s="2"/>
      <c r="G178" s="2"/>
      <c r="H178" s="2"/>
      <c r="I178" s="2"/>
    </row>
    <row r="179" spans="1:9" x14ac:dyDescent="0.25">
      <c r="A179" s="2"/>
      <c r="B179" s="2"/>
      <c r="C179" s="2"/>
      <c r="D179" s="2"/>
      <c r="E179" s="2"/>
      <c r="F179" s="2"/>
      <c r="G179" s="2"/>
      <c r="H179" s="2"/>
      <c r="I179" s="2"/>
    </row>
    <row r="180" spans="1:9" x14ac:dyDescent="0.25">
      <c r="A180" s="2"/>
      <c r="B180" s="2"/>
      <c r="C180" s="2"/>
      <c r="D180" s="2"/>
      <c r="E180" s="2"/>
      <c r="F180" s="2"/>
      <c r="G180" s="2"/>
      <c r="H180" s="2"/>
      <c r="I180" s="2"/>
    </row>
    <row r="181" spans="1:9" x14ac:dyDescent="0.25">
      <c r="A181" s="2"/>
      <c r="B181" s="2"/>
      <c r="C181" s="2"/>
      <c r="D181" s="2"/>
      <c r="E181" s="2"/>
      <c r="F181" s="2"/>
      <c r="G181" s="2"/>
      <c r="H181" s="2"/>
      <c r="I181" s="2"/>
    </row>
    <row r="182" spans="1:9" x14ac:dyDescent="0.25">
      <c r="A182" s="2"/>
      <c r="B182" s="2"/>
      <c r="C182" s="2"/>
      <c r="D182" s="2"/>
      <c r="E182" s="2"/>
      <c r="F182" s="2"/>
      <c r="G182" s="2"/>
      <c r="H182" s="2"/>
      <c r="I182" s="2"/>
    </row>
    <row r="183" spans="1:9" x14ac:dyDescent="0.25">
      <c r="A183" s="2"/>
      <c r="B183" s="2"/>
      <c r="C183" s="2"/>
      <c r="D183" s="2"/>
      <c r="E183" s="2"/>
      <c r="F183" s="2"/>
      <c r="G183" s="2"/>
      <c r="H183" s="2"/>
      <c r="I183" s="2"/>
    </row>
    <row r="184" spans="1:9" x14ac:dyDescent="0.25">
      <c r="A184" s="2"/>
      <c r="B184" s="2"/>
      <c r="C184" s="2"/>
      <c r="D184" s="2"/>
      <c r="E184" s="2"/>
      <c r="F184" s="2"/>
      <c r="G184" s="2"/>
      <c r="H184" s="2"/>
      <c r="I184" s="2"/>
    </row>
    <row r="185" spans="1:9" x14ac:dyDescent="0.25">
      <c r="A185" s="2"/>
      <c r="B185" s="2"/>
      <c r="C185" s="2"/>
      <c r="D185" s="2"/>
      <c r="E185" s="2"/>
      <c r="F185" s="2"/>
      <c r="G185" s="2"/>
      <c r="H185" s="2"/>
      <c r="I185" s="2"/>
    </row>
    <row r="186" spans="1:9" x14ac:dyDescent="0.25">
      <c r="A186" s="2"/>
      <c r="B186" s="2"/>
      <c r="C186" s="2"/>
      <c r="D186" s="2"/>
      <c r="E186" s="2"/>
      <c r="F186" s="2"/>
      <c r="G186" s="2"/>
      <c r="H186" s="2"/>
      <c r="I186" s="2"/>
    </row>
    <row r="187" spans="1:9" x14ac:dyDescent="0.25">
      <c r="A187" s="2"/>
      <c r="B187" s="2"/>
      <c r="C187" s="2"/>
      <c r="D187" s="2"/>
      <c r="E187" s="2"/>
      <c r="F187" s="2"/>
      <c r="G187" s="2"/>
      <c r="H187" s="2"/>
      <c r="I187" s="2"/>
    </row>
    <row r="188" spans="1:9" x14ac:dyDescent="0.25">
      <c r="A188" s="2"/>
      <c r="B188" s="2"/>
      <c r="C188" s="2"/>
      <c r="D188" s="2"/>
      <c r="E188" s="2"/>
      <c r="F188" s="2"/>
      <c r="G188" s="2"/>
      <c r="H188" s="2"/>
      <c r="I188" s="2"/>
    </row>
    <row r="189" spans="1:9" x14ac:dyDescent="0.25">
      <c r="A189" s="2"/>
      <c r="B189" s="2"/>
      <c r="C189" s="2"/>
      <c r="D189" s="2"/>
      <c r="E189" s="2"/>
      <c r="F189" s="2"/>
      <c r="G189" s="2"/>
      <c r="H189" s="2"/>
      <c r="I189" s="2"/>
    </row>
    <row r="190" spans="1:9" x14ac:dyDescent="0.25">
      <c r="A190" s="2"/>
      <c r="B190" s="2"/>
      <c r="C190" s="2"/>
      <c r="D190" s="2"/>
      <c r="E190" s="2"/>
      <c r="F190" s="2"/>
      <c r="G190" s="2"/>
      <c r="H190" s="2"/>
      <c r="I190" s="2"/>
    </row>
    <row r="191" spans="1:9" x14ac:dyDescent="0.25">
      <c r="A191" s="2"/>
      <c r="B191" s="2"/>
      <c r="C191" s="2"/>
      <c r="D191" s="2"/>
      <c r="E191" s="2"/>
      <c r="F191" s="2"/>
      <c r="G191" s="2"/>
      <c r="H191" s="2"/>
      <c r="I191" s="2"/>
    </row>
    <row r="192" spans="1:9" x14ac:dyDescent="0.25">
      <c r="A192" s="2"/>
      <c r="B192" s="2"/>
      <c r="C192" s="2"/>
      <c r="D192" s="2"/>
      <c r="E192" s="2"/>
      <c r="F192" s="2"/>
      <c r="G192" s="2"/>
      <c r="H192" s="2"/>
      <c r="I192" s="2"/>
    </row>
    <row r="193" spans="1:9" x14ac:dyDescent="0.25">
      <c r="A193" s="2"/>
      <c r="B193" s="2"/>
      <c r="C193" s="2"/>
      <c r="D193" s="2"/>
      <c r="E193" s="2"/>
      <c r="F193" s="2"/>
      <c r="G193" s="2"/>
      <c r="H193" s="2"/>
      <c r="I193" s="2"/>
    </row>
    <row r="194" spans="1:9" x14ac:dyDescent="0.25">
      <c r="A194" s="2"/>
      <c r="B194" s="2"/>
      <c r="C194" s="2"/>
      <c r="D194" s="2"/>
      <c r="E194" s="2"/>
      <c r="F194" s="2"/>
      <c r="G194" s="2"/>
      <c r="H194" s="2"/>
      <c r="I194" s="2"/>
    </row>
    <row r="195" spans="1:9" x14ac:dyDescent="0.25">
      <c r="A195" s="2"/>
      <c r="B195" s="2"/>
      <c r="C195" s="2"/>
      <c r="D195" s="2"/>
      <c r="E195" s="2"/>
      <c r="F195" s="2"/>
      <c r="G195" s="2"/>
      <c r="H195" s="2"/>
      <c r="I195" s="2"/>
    </row>
    <row r="196" spans="1:9" x14ac:dyDescent="0.25">
      <c r="A196" s="2"/>
      <c r="B196" s="2"/>
      <c r="C196" s="2"/>
      <c r="D196" s="2"/>
      <c r="E196" s="2"/>
      <c r="F196" s="2"/>
      <c r="G196" s="2"/>
      <c r="H196" s="2"/>
      <c r="I196" s="2"/>
    </row>
    <row r="197" spans="1:9" x14ac:dyDescent="0.25">
      <c r="A197" s="2"/>
      <c r="B197" s="2"/>
      <c r="C197" s="2"/>
      <c r="D197" s="2"/>
      <c r="E197" s="2"/>
      <c r="F197" s="2"/>
      <c r="G197" s="2"/>
      <c r="H197" s="2"/>
      <c r="I197" s="2"/>
    </row>
    <row r="198" spans="1:9" x14ac:dyDescent="0.25">
      <c r="A198" s="2"/>
      <c r="B198" s="2"/>
      <c r="C198" s="2"/>
      <c r="D198" s="2"/>
      <c r="E198" s="2"/>
      <c r="F198" s="2"/>
      <c r="G198" s="2"/>
      <c r="H198" s="2"/>
      <c r="I198" s="2"/>
    </row>
    <row r="199" spans="1:9" x14ac:dyDescent="0.25">
      <c r="A199" s="2"/>
      <c r="B199" s="2"/>
      <c r="C199" s="2"/>
      <c r="D199" s="2"/>
      <c r="E199" s="2"/>
      <c r="F199" s="2"/>
      <c r="G199" s="2"/>
      <c r="H199" s="2"/>
      <c r="I199" s="2"/>
    </row>
    <row r="200" spans="1:9" x14ac:dyDescent="0.25">
      <c r="A200" s="2"/>
      <c r="B200" s="2"/>
      <c r="C200" s="2"/>
      <c r="D200" s="2"/>
      <c r="E200" s="2"/>
      <c r="F200" s="2"/>
      <c r="G200" s="2"/>
      <c r="H200" s="2"/>
      <c r="I200" s="2"/>
    </row>
    <row r="201" spans="1:9" x14ac:dyDescent="0.25">
      <c r="A201" s="2"/>
      <c r="B201" s="2"/>
      <c r="C201" s="2"/>
      <c r="D201" s="2"/>
      <c r="E201" s="2"/>
      <c r="F201" s="2"/>
      <c r="G201" s="2"/>
      <c r="H201" s="2"/>
      <c r="I201" s="2"/>
    </row>
    <row r="202" spans="1:9" x14ac:dyDescent="0.25">
      <c r="A202" s="2"/>
      <c r="B202" s="2"/>
      <c r="C202" s="2"/>
      <c r="D202" s="2"/>
      <c r="E202" s="2"/>
      <c r="F202" s="2"/>
      <c r="G202" s="2"/>
      <c r="H202" s="2"/>
      <c r="I202" s="2"/>
    </row>
    <row r="203" spans="1:9" x14ac:dyDescent="0.25">
      <c r="A203" s="2"/>
      <c r="B203" s="2"/>
      <c r="C203" s="2"/>
      <c r="D203" s="2"/>
      <c r="E203" s="2"/>
      <c r="F203" s="2"/>
      <c r="G203" s="2"/>
      <c r="H203" s="2"/>
      <c r="I203" s="2"/>
    </row>
    <row r="204" spans="1:9" x14ac:dyDescent="0.25">
      <c r="A204" s="2"/>
      <c r="B204" s="2"/>
      <c r="C204" s="2"/>
      <c r="D204" s="2"/>
      <c r="E204" s="2"/>
      <c r="F204" s="2"/>
      <c r="G204" s="2"/>
      <c r="H204" s="2"/>
      <c r="I204" s="2"/>
    </row>
    <row r="205" spans="1:9" x14ac:dyDescent="0.25">
      <c r="A205" s="2"/>
      <c r="B205" s="2"/>
      <c r="C205" s="2"/>
      <c r="D205" s="2"/>
      <c r="E205" s="2"/>
      <c r="F205" s="2"/>
      <c r="G205" s="2"/>
      <c r="H205" s="2"/>
      <c r="I205" s="2"/>
    </row>
    <row r="206" spans="1:9" x14ac:dyDescent="0.25">
      <c r="A206" s="2"/>
      <c r="B206" s="2"/>
      <c r="C206" s="2"/>
      <c r="D206" s="2"/>
      <c r="E206" s="2"/>
      <c r="F206" s="2"/>
      <c r="G206" s="2"/>
      <c r="H206" s="2"/>
      <c r="I206" s="2"/>
    </row>
    <row r="207" spans="1:9" x14ac:dyDescent="0.25">
      <c r="A207" s="2"/>
      <c r="B207" s="2"/>
      <c r="C207" s="2"/>
      <c r="D207" s="2"/>
      <c r="E207" s="2"/>
      <c r="F207" s="2"/>
      <c r="G207" s="2"/>
      <c r="H207" s="2"/>
      <c r="I207" s="2"/>
    </row>
    <row r="208" spans="1:9" x14ac:dyDescent="0.25">
      <c r="A208" s="2"/>
      <c r="B208" s="2"/>
      <c r="C208" s="2"/>
      <c r="D208" s="2"/>
      <c r="E208" s="2"/>
      <c r="F208" s="2"/>
      <c r="G208" s="2"/>
      <c r="H208" s="2"/>
      <c r="I208" s="2"/>
    </row>
    <row r="209" spans="1:9" x14ac:dyDescent="0.25">
      <c r="A209" s="2"/>
      <c r="B209" s="2"/>
      <c r="C209" s="2"/>
      <c r="D209" s="2"/>
      <c r="E209" s="2"/>
      <c r="F209" s="2"/>
      <c r="G209" s="2"/>
      <c r="H209" s="2"/>
      <c r="I209" s="2"/>
    </row>
    <row r="210" spans="1:9" x14ac:dyDescent="0.25">
      <c r="A210" s="2"/>
      <c r="B210" s="2"/>
      <c r="C210" s="2"/>
      <c r="D210" s="2"/>
      <c r="E210" s="2"/>
      <c r="F210" s="2"/>
      <c r="G210" s="2"/>
      <c r="H210" s="2"/>
      <c r="I210" s="2"/>
    </row>
    <row r="211" spans="1:9" x14ac:dyDescent="0.25">
      <c r="A211" s="2"/>
      <c r="B211" s="2"/>
      <c r="C211" s="2"/>
      <c r="D211" s="2"/>
      <c r="E211" s="2"/>
      <c r="F211" s="2"/>
      <c r="G211" s="2"/>
      <c r="H211" s="2"/>
      <c r="I211" s="2"/>
    </row>
    <row r="212" spans="1:9" x14ac:dyDescent="0.25">
      <c r="A212" s="2"/>
      <c r="B212" s="2"/>
      <c r="C212" s="2"/>
      <c r="D212" s="2"/>
      <c r="E212" s="2"/>
      <c r="F212" s="2"/>
      <c r="G212" s="2"/>
      <c r="H212" s="2"/>
      <c r="I212" s="2"/>
    </row>
    <row r="213" spans="1:9" x14ac:dyDescent="0.25">
      <c r="A213" s="2"/>
      <c r="B213" s="2"/>
      <c r="C213" s="2"/>
      <c r="D213" s="2"/>
      <c r="E213" s="2"/>
      <c r="F213" s="2"/>
      <c r="G213" s="2"/>
      <c r="H213" s="2"/>
      <c r="I213" s="2"/>
    </row>
    <row r="214" spans="1:9" x14ac:dyDescent="0.25">
      <c r="A214" s="2"/>
      <c r="B214" s="2"/>
      <c r="C214" s="2"/>
      <c r="D214" s="2"/>
      <c r="E214" s="2"/>
      <c r="F214" s="2"/>
      <c r="G214" s="2"/>
      <c r="H214" s="2"/>
      <c r="I214" s="2"/>
    </row>
    <row r="215" spans="1:9" x14ac:dyDescent="0.25">
      <c r="A215" s="2"/>
      <c r="B215" s="2"/>
      <c r="C215" s="2"/>
      <c r="D215" s="2"/>
      <c r="E215" s="2"/>
      <c r="F215" s="2"/>
      <c r="G215" s="2"/>
      <c r="H215" s="2"/>
      <c r="I215" s="2"/>
    </row>
    <row r="216" spans="1:9" x14ac:dyDescent="0.25">
      <c r="A216" s="2"/>
      <c r="B216" s="2"/>
      <c r="C216" s="2"/>
      <c r="D216" s="2"/>
      <c r="E216" s="2"/>
      <c r="F216" s="2"/>
      <c r="G216" s="2"/>
      <c r="H216" s="2"/>
      <c r="I216" s="2"/>
    </row>
    <row r="217" spans="1:9" x14ac:dyDescent="0.25">
      <c r="A217" s="2"/>
      <c r="B217" s="2"/>
      <c r="C217" s="2"/>
      <c r="D217" s="2"/>
      <c r="E217" s="2"/>
      <c r="F217" s="2"/>
      <c r="G217" s="2"/>
      <c r="H217" s="2"/>
      <c r="I217" s="2"/>
    </row>
    <row r="218" spans="1:9" x14ac:dyDescent="0.25">
      <c r="A218" s="2"/>
      <c r="B218" s="2"/>
      <c r="C218" s="2"/>
      <c r="D218" s="2"/>
      <c r="E218" s="2"/>
      <c r="F218" s="2"/>
      <c r="G218" s="2"/>
      <c r="H218" s="2"/>
      <c r="I218" s="2"/>
    </row>
    <row r="219" spans="1:9" x14ac:dyDescent="0.25">
      <c r="A219" s="2"/>
      <c r="B219" s="2"/>
      <c r="C219" s="2"/>
      <c r="D219" s="2"/>
      <c r="E219" s="2"/>
      <c r="F219" s="2"/>
      <c r="G219" s="2"/>
      <c r="H219" s="2"/>
      <c r="I219" s="2"/>
    </row>
    <row r="220" spans="1:9" x14ac:dyDescent="0.25">
      <c r="A220" s="2"/>
      <c r="B220" s="2"/>
      <c r="C220" s="2"/>
      <c r="D220" s="2"/>
      <c r="E220" s="2"/>
      <c r="F220" s="2"/>
      <c r="G220" s="2"/>
      <c r="H220" s="2"/>
      <c r="I220" s="2"/>
    </row>
    <row r="221" spans="1:9" x14ac:dyDescent="0.25">
      <c r="A221" s="2"/>
      <c r="B221" s="2"/>
      <c r="C221" s="2"/>
      <c r="D221" s="2"/>
      <c r="E221" s="2"/>
      <c r="F221" s="2"/>
      <c r="G221" s="2"/>
      <c r="H221" s="2"/>
      <c r="I221" s="2"/>
    </row>
    <row r="222" spans="1:9" x14ac:dyDescent="0.25">
      <c r="A222" s="2"/>
      <c r="B222" s="2"/>
      <c r="C222" s="2"/>
      <c r="D222" s="2"/>
      <c r="E222" s="2"/>
      <c r="F222" s="2"/>
      <c r="G222" s="2"/>
      <c r="H222" s="2"/>
      <c r="I222" s="2"/>
    </row>
    <row r="223" spans="1:9" x14ac:dyDescent="0.25">
      <c r="A223" s="2"/>
      <c r="B223" s="2"/>
      <c r="C223" s="2"/>
      <c r="D223" s="2"/>
      <c r="E223" s="2"/>
      <c r="F223" s="2"/>
      <c r="G223" s="2"/>
      <c r="H223" s="2"/>
      <c r="I223" s="2"/>
    </row>
    <row r="224" spans="1:9" x14ac:dyDescent="0.25">
      <c r="A224" s="2"/>
      <c r="B224" s="2"/>
      <c r="C224" s="2"/>
      <c r="D224" s="2"/>
      <c r="E224" s="2"/>
      <c r="F224" s="2"/>
      <c r="G224" s="2"/>
      <c r="H224" s="2"/>
      <c r="I22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3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18.28515625" customWidth="1"/>
    <col min="2" max="2" width="15.85546875" customWidth="1"/>
    <col min="3" max="3" width="16.42578125" customWidth="1"/>
    <col min="4" max="4" width="10.42578125" customWidth="1"/>
    <col min="5" max="5" width="14.140625" customWidth="1"/>
    <col min="6" max="6" width="18" customWidth="1"/>
    <col min="7" max="7" width="9.85546875" customWidth="1"/>
  </cols>
  <sheetData>
    <row r="1" spans="1:9" x14ac:dyDescent="0.25">
      <c r="A1" s="1" t="s">
        <v>51</v>
      </c>
      <c r="E1" s="11"/>
      <c r="F1" s="11"/>
      <c r="G1" s="11"/>
      <c r="H1" s="11"/>
      <c r="I1" s="11"/>
    </row>
    <row r="2" spans="1:9" x14ac:dyDescent="0.25">
      <c r="A2" s="11"/>
      <c r="B2" s="29" t="s">
        <v>50</v>
      </c>
      <c r="C2" s="11"/>
      <c r="D2" s="11"/>
      <c r="E2" s="11"/>
      <c r="F2" s="11"/>
      <c r="G2" s="11"/>
      <c r="H2" s="11"/>
      <c r="I2" s="11"/>
    </row>
    <row r="3" spans="1:9" x14ac:dyDescent="0.25">
      <c r="A3" s="39" t="s">
        <v>25</v>
      </c>
      <c r="B3" s="53">
        <v>5000</v>
      </c>
      <c r="C3" s="30"/>
      <c r="D3" s="11"/>
      <c r="E3" s="11"/>
      <c r="F3" s="11"/>
      <c r="G3" s="11"/>
      <c r="H3" s="11"/>
      <c r="I3" s="11"/>
    </row>
    <row r="4" spans="1:9" x14ac:dyDescent="0.25">
      <c r="A4" s="25" t="s">
        <v>47</v>
      </c>
      <c r="B4" s="54">
        <v>7.0000000000000007E-2</v>
      </c>
      <c r="C4" s="11"/>
      <c r="D4" s="11"/>
      <c r="E4" s="11"/>
      <c r="F4" s="11"/>
      <c r="G4" s="11"/>
      <c r="H4" s="11"/>
      <c r="I4" s="11"/>
    </row>
    <row r="5" spans="1:9" x14ac:dyDescent="0.25">
      <c r="A5" s="25" t="s">
        <v>19</v>
      </c>
      <c r="B5" s="53">
        <v>5398</v>
      </c>
      <c r="C5" s="32"/>
      <c r="D5" s="32"/>
      <c r="E5" s="35"/>
      <c r="F5" s="33"/>
      <c r="G5" s="32"/>
      <c r="H5" s="11"/>
      <c r="I5" s="11"/>
    </row>
    <row r="6" spans="1:9" x14ac:dyDescent="0.25">
      <c r="A6" s="25" t="s">
        <v>34</v>
      </c>
      <c r="B6" s="55">
        <v>41599</v>
      </c>
      <c r="C6" s="11"/>
      <c r="D6" s="11"/>
      <c r="E6" s="169"/>
      <c r="F6" s="33"/>
      <c r="G6" s="9"/>
      <c r="H6" s="9"/>
      <c r="I6" s="11"/>
    </row>
    <row r="7" spans="1:9" x14ac:dyDescent="0.25">
      <c r="A7" s="25" t="s">
        <v>48</v>
      </c>
      <c r="B7" s="55">
        <v>42736</v>
      </c>
      <c r="C7" s="11"/>
      <c r="D7" s="11"/>
      <c r="E7" s="169"/>
      <c r="F7" s="33"/>
      <c r="G7" s="9"/>
      <c r="H7" s="11"/>
      <c r="I7" s="11"/>
    </row>
    <row r="8" spans="1:9" x14ac:dyDescent="0.25">
      <c r="A8" s="169"/>
      <c r="B8" s="15"/>
      <c r="C8" s="15"/>
      <c r="D8" s="15"/>
      <c r="E8" s="15"/>
      <c r="F8" s="33"/>
      <c r="G8" s="9"/>
      <c r="H8" s="9"/>
      <c r="I8" s="11"/>
    </row>
    <row r="9" spans="1:9" x14ac:dyDescent="0.25">
      <c r="A9" s="170" t="s">
        <v>49</v>
      </c>
      <c r="B9" s="170"/>
      <c r="C9" s="4"/>
      <c r="D9" s="28"/>
      <c r="E9" s="9"/>
      <c r="F9" s="33"/>
      <c r="G9" s="9"/>
      <c r="H9" s="9"/>
      <c r="I9" s="11"/>
    </row>
    <row r="10" spans="1:9" x14ac:dyDescent="0.25">
      <c r="A10" s="33">
        <f>$B$6</f>
        <v>41599</v>
      </c>
      <c r="B10" s="9">
        <f>-B5</f>
        <v>-5398</v>
      </c>
      <c r="C10" s="4"/>
      <c r="D10" s="28"/>
      <c r="E10" s="9"/>
      <c r="F10" s="33"/>
      <c r="G10" s="9"/>
      <c r="H10" s="9"/>
      <c r="I10" s="11"/>
    </row>
    <row r="11" spans="1:9" x14ac:dyDescent="0.25">
      <c r="A11" s="33">
        <v>41640</v>
      </c>
      <c r="B11" s="9">
        <f>$B$4*$B$3</f>
        <v>350.00000000000006</v>
      </c>
      <c r="C11" s="4"/>
      <c r="D11" s="28"/>
      <c r="E11" s="9"/>
      <c r="F11" s="34"/>
      <c r="G11" s="28"/>
      <c r="H11" s="9"/>
      <c r="I11" s="11"/>
    </row>
    <row r="12" spans="1:9" x14ac:dyDescent="0.25">
      <c r="A12" s="33">
        <f t="shared" ref="A12:A13" si="0">A11+365</f>
        <v>42005</v>
      </c>
      <c r="B12" s="9">
        <f t="shared" ref="B12:B13" si="1">$B$4*$B$3</f>
        <v>350.00000000000006</v>
      </c>
      <c r="C12" s="4"/>
      <c r="D12" s="28"/>
      <c r="E12" s="9"/>
      <c r="F12" s="34"/>
      <c r="G12" s="28"/>
      <c r="H12" s="9"/>
      <c r="I12" s="11"/>
    </row>
    <row r="13" spans="1:9" x14ac:dyDescent="0.25">
      <c r="A13" s="33">
        <f t="shared" si="0"/>
        <v>42370</v>
      </c>
      <c r="B13" s="9">
        <f t="shared" si="1"/>
        <v>350.00000000000006</v>
      </c>
      <c r="C13" s="4"/>
      <c r="D13" s="28"/>
      <c r="E13" s="9"/>
      <c r="F13" s="4"/>
      <c r="G13" s="36"/>
      <c r="H13" s="9"/>
      <c r="I13" s="11"/>
    </row>
    <row r="14" spans="1:9" x14ac:dyDescent="0.25">
      <c r="A14" s="33">
        <f>A13+366</f>
        <v>42736</v>
      </c>
      <c r="B14" s="9">
        <f>$B$4*$B$3+B3</f>
        <v>5350</v>
      </c>
      <c r="C14" s="37"/>
      <c r="D14" s="9"/>
      <c r="E14" s="169"/>
      <c r="F14" s="4"/>
      <c r="G14" s="9"/>
      <c r="H14" s="9"/>
      <c r="I14" s="11"/>
    </row>
    <row r="15" spans="1:9" x14ac:dyDescent="0.25">
      <c r="A15" s="10"/>
      <c r="B15" s="9"/>
      <c r="C15" s="16"/>
      <c r="D15" s="17"/>
      <c r="E15" s="31"/>
      <c r="F15" s="16"/>
      <c r="G15" s="17"/>
      <c r="H15" s="9"/>
      <c r="I15" s="9"/>
    </row>
    <row r="16" spans="1:9" x14ac:dyDescent="0.25">
      <c r="A16" s="39" t="s">
        <v>27</v>
      </c>
      <c r="B16" s="40">
        <f>XIRR(B10:B14,A10:A14)</f>
        <v>6.3507393002510057E-2</v>
      </c>
      <c r="C16" s="9"/>
      <c r="D16" s="9"/>
      <c r="E16" s="9"/>
      <c r="F16" s="9"/>
      <c r="G16" s="9"/>
      <c r="H16" s="9"/>
      <c r="I16" s="9"/>
    </row>
    <row r="17" spans="1:9" x14ac:dyDescent="0.25">
      <c r="A17" s="39" t="s">
        <v>28</v>
      </c>
      <c r="B17" s="41">
        <f>DURATION($B$6,$B$7,$B$4,B16,1)</f>
        <v>2.7399618184712109</v>
      </c>
      <c r="F17" s="169"/>
      <c r="G17" s="17"/>
      <c r="H17" s="9"/>
      <c r="I17" s="9"/>
    </row>
    <row r="18" spans="1:9" x14ac:dyDescent="0.25">
      <c r="A18" s="39" t="s">
        <v>29</v>
      </c>
      <c r="B18" s="41">
        <f>MDURATION($B$6,$B$7,$B$4,B16,1)</f>
        <v>2.5763448721646491</v>
      </c>
      <c r="F18" s="9"/>
      <c r="G18" s="9"/>
      <c r="H18" s="9"/>
      <c r="I18" s="9"/>
    </row>
    <row r="19" spans="1:9" x14ac:dyDescent="0.25">
      <c r="A19" s="9"/>
      <c r="B19" s="9"/>
      <c r="F19" s="9"/>
      <c r="G19" s="17"/>
      <c r="H19" s="9"/>
      <c r="I19" s="9"/>
    </row>
    <row r="20" spans="1:9" x14ac:dyDescent="0.25">
      <c r="C20" s="9"/>
      <c r="F20" s="9"/>
      <c r="G20" s="9"/>
      <c r="H20" s="9"/>
      <c r="I20" s="9"/>
    </row>
    <row r="21" spans="1:9" x14ac:dyDescent="0.25">
      <c r="B21" s="9"/>
      <c r="C21" s="9"/>
      <c r="F21" s="9"/>
      <c r="G21" s="9"/>
      <c r="H21" s="9"/>
      <c r="I21" s="9"/>
    </row>
    <row r="22" spans="1:9" x14ac:dyDescent="0.25">
      <c r="B22" s="36"/>
      <c r="C22" s="33"/>
      <c r="F22" s="9"/>
      <c r="G22" s="9"/>
      <c r="H22" s="9"/>
      <c r="I22" s="9"/>
    </row>
    <row r="23" spans="1:9" x14ac:dyDescent="0.25">
      <c r="B23" s="9"/>
      <c r="C23" s="33"/>
      <c r="D23" s="9"/>
      <c r="E23" s="9"/>
      <c r="F23" s="9"/>
      <c r="G23" s="9"/>
      <c r="H23" s="9"/>
      <c r="I23" s="9"/>
    </row>
    <row r="24" spans="1:9" x14ac:dyDescent="0.25">
      <c r="B24" s="9"/>
      <c r="C24" s="9"/>
      <c r="D24" s="11"/>
      <c r="E24" s="11"/>
      <c r="F24" s="9"/>
      <c r="G24" s="2"/>
      <c r="H24" s="2"/>
      <c r="I24" s="2"/>
    </row>
    <row r="25" spans="1:9" x14ac:dyDescent="0.25">
      <c r="A25" s="2"/>
      <c r="B25" s="9"/>
      <c r="C25" s="9"/>
      <c r="D25" s="9"/>
      <c r="F25" s="9"/>
      <c r="G25" s="2"/>
      <c r="H25" s="2"/>
      <c r="I25" s="2"/>
    </row>
    <row r="26" spans="1:9" x14ac:dyDescent="0.25">
      <c r="A26" s="2"/>
      <c r="B26" s="9"/>
      <c r="C26" s="17"/>
      <c r="D26" s="9"/>
      <c r="E26" s="37"/>
      <c r="F26" s="9"/>
      <c r="G26" s="2"/>
      <c r="H26" s="2"/>
      <c r="I26" s="2"/>
    </row>
    <row r="27" spans="1:9" x14ac:dyDescent="0.25">
      <c r="A27" s="2"/>
      <c r="B27" s="9"/>
      <c r="C27" s="17"/>
      <c r="D27" s="9"/>
      <c r="E27" s="9"/>
      <c r="F27" s="38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25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25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25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25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25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25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25">
      <c r="A70" s="2"/>
      <c r="B70" s="2"/>
      <c r="C70" s="2"/>
      <c r="D70" s="2"/>
      <c r="E70" s="2"/>
      <c r="F70" s="2"/>
      <c r="G70" s="2"/>
      <c r="H70" s="2"/>
      <c r="I70" s="2"/>
    </row>
    <row r="71" spans="1:9" x14ac:dyDescent="0.25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25">
      <c r="A72" s="2"/>
      <c r="B72" s="2"/>
      <c r="C72" s="2"/>
      <c r="D72" s="2"/>
      <c r="E72" s="2"/>
      <c r="F72" s="2"/>
      <c r="G72" s="2"/>
      <c r="H72" s="2"/>
      <c r="I72" s="2"/>
    </row>
    <row r="73" spans="1:9" x14ac:dyDescent="0.25">
      <c r="A73" s="2"/>
      <c r="B73" s="2"/>
      <c r="C73" s="2"/>
      <c r="D73" s="2"/>
      <c r="E73" s="2"/>
      <c r="F73" s="2"/>
      <c r="G73" s="2"/>
      <c r="H73" s="2"/>
      <c r="I73" s="2"/>
    </row>
    <row r="74" spans="1:9" x14ac:dyDescent="0.25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25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25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25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25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25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25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25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25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25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25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25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25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25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25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25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25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25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25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25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25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25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25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25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25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25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25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25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25">
      <c r="A102" s="2"/>
      <c r="B102" s="2"/>
      <c r="C102" s="2"/>
      <c r="D102" s="2"/>
      <c r="E102" s="2"/>
      <c r="F102" s="2"/>
      <c r="G102" s="2"/>
      <c r="H102" s="2"/>
      <c r="I102" s="2"/>
    </row>
    <row r="103" spans="1:9" x14ac:dyDescent="0.25">
      <c r="A103" s="2"/>
      <c r="B103" s="2"/>
      <c r="C103" s="2"/>
      <c r="D103" s="2"/>
      <c r="E103" s="2"/>
      <c r="F103" s="2"/>
      <c r="G103" s="2"/>
      <c r="H103" s="2"/>
      <c r="I103" s="2"/>
    </row>
    <row r="104" spans="1:9" x14ac:dyDescent="0.25">
      <c r="A104" s="2"/>
      <c r="B104" s="2"/>
      <c r="C104" s="2"/>
      <c r="D104" s="2"/>
      <c r="E104" s="2"/>
      <c r="F104" s="2"/>
      <c r="G104" s="2"/>
      <c r="H104" s="2"/>
      <c r="I104" s="2"/>
    </row>
    <row r="105" spans="1:9" x14ac:dyDescent="0.25">
      <c r="A105" s="2"/>
      <c r="B105" s="2"/>
      <c r="C105" s="2"/>
      <c r="D105" s="2"/>
      <c r="E105" s="2"/>
      <c r="F105" s="2"/>
      <c r="G105" s="2"/>
      <c r="H105" s="2"/>
      <c r="I105" s="2"/>
    </row>
    <row r="106" spans="1:9" x14ac:dyDescent="0.25">
      <c r="A106" s="2"/>
      <c r="B106" s="2"/>
      <c r="C106" s="2"/>
      <c r="D106" s="2"/>
      <c r="E106" s="2"/>
      <c r="F106" s="2"/>
      <c r="G106" s="2"/>
      <c r="H106" s="2"/>
      <c r="I106" s="2"/>
    </row>
    <row r="107" spans="1:9" x14ac:dyDescent="0.25">
      <c r="A107" s="2"/>
      <c r="B107" s="2"/>
      <c r="C107" s="2"/>
      <c r="D107" s="2"/>
      <c r="E107" s="2"/>
      <c r="F107" s="2"/>
      <c r="G107" s="2"/>
      <c r="H107" s="2"/>
      <c r="I107" s="2"/>
    </row>
    <row r="108" spans="1:9" x14ac:dyDescent="0.25">
      <c r="A108" s="2"/>
      <c r="B108" s="2"/>
      <c r="C108" s="2"/>
      <c r="D108" s="2"/>
      <c r="E108" s="2"/>
      <c r="F108" s="2"/>
      <c r="G108" s="2"/>
      <c r="H108" s="2"/>
      <c r="I108" s="2"/>
    </row>
    <row r="109" spans="1:9" x14ac:dyDescent="0.25">
      <c r="A109" s="2"/>
      <c r="B109" s="2"/>
      <c r="C109" s="2"/>
      <c r="D109" s="2"/>
      <c r="E109" s="2"/>
      <c r="F109" s="2"/>
      <c r="G109" s="2"/>
      <c r="H109" s="2"/>
      <c r="I109" s="2"/>
    </row>
    <row r="110" spans="1:9" x14ac:dyDescent="0.25">
      <c r="A110" s="2"/>
      <c r="B110" s="2"/>
      <c r="C110" s="2"/>
      <c r="D110" s="2"/>
      <c r="E110" s="2"/>
      <c r="F110" s="2"/>
      <c r="G110" s="2"/>
      <c r="H110" s="2"/>
      <c r="I110" s="2"/>
    </row>
    <row r="111" spans="1:9" x14ac:dyDescent="0.25">
      <c r="A111" s="2"/>
      <c r="B111" s="2"/>
      <c r="C111" s="2"/>
      <c r="D111" s="2"/>
      <c r="E111" s="2"/>
      <c r="F111" s="2"/>
      <c r="G111" s="2"/>
      <c r="H111" s="2"/>
      <c r="I111" s="2"/>
    </row>
    <row r="112" spans="1:9" x14ac:dyDescent="0.25">
      <c r="A112" s="2"/>
      <c r="B112" s="2"/>
      <c r="C112" s="2"/>
      <c r="D112" s="2"/>
      <c r="E112" s="2"/>
      <c r="F112" s="2"/>
      <c r="G112" s="2"/>
      <c r="H112" s="2"/>
      <c r="I112" s="2"/>
    </row>
    <row r="113" spans="1:9" x14ac:dyDescent="0.25">
      <c r="A113" s="2"/>
      <c r="B113" s="2"/>
      <c r="C113" s="2"/>
      <c r="D113" s="2"/>
      <c r="E113" s="2"/>
      <c r="F113" s="2"/>
      <c r="G113" s="2"/>
      <c r="H113" s="2"/>
      <c r="I113" s="2"/>
    </row>
    <row r="114" spans="1:9" x14ac:dyDescent="0.25">
      <c r="A114" s="2"/>
      <c r="B114" s="2"/>
      <c r="C114" s="2"/>
      <c r="D114" s="2"/>
      <c r="E114" s="2"/>
      <c r="F114" s="2"/>
      <c r="G114" s="2"/>
      <c r="H114" s="2"/>
      <c r="I114" s="2"/>
    </row>
    <row r="115" spans="1:9" x14ac:dyDescent="0.25">
      <c r="A115" s="2"/>
      <c r="B115" s="2"/>
      <c r="C115" s="2"/>
      <c r="D115" s="2"/>
      <c r="E115" s="2"/>
      <c r="F115" s="2"/>
      <c r="G115" s="2"/>
      <c r="H115" s="2"/>
      <c r="I115" s="2"/>
    </row>
    <row r="116" spans="1:9" x14ac:dyDescent="0.25">
      <c r="A116" s="2"/>
      <c r="B116" s="2"/>
      <c r="C116" s="2"/>
      <c r="D116" s="2"/>
      <c r="E116" s="2"/>
      <c r="F116" s="2"/>
      <c r="G116" s="2"/>
      <c r="H116" s="2"/>
      <c r="I116" s="2"/>
    </row>
    <row r="117" spans="1:9" x14ac:dyDescent="0.25">
      <c r="A117" s="2"/>
      <c r="B117" s="2"/>
      <c r="C117" s="2"/>
      <c r="D117" s="2"/>
      <c r="E117" s="2"/>
      <c r="F117" s="2"/>
      <c r="G117" s="2"/>
      <c r="H117" s="2"/>
      <c r="I117" s="2"/>
    </row>
    <row r="118" spans="1:9" x14ac:dyDescent="0.25">
      <c r="A118" s="2"/>
      <c r="B118" s="2"/>
      <c r="C118" s="2"/>
      <c r="D118" s="2"/>
      <c r="E118" s="2"/>
      <c r="F118" s="2"/>
      <c r="G118" s="2"/>
      <c r="H118" s="2"/>
      <c r="I118" s="2"/>
    </row>
    <row r="119" spans="1:9" x14ac:dyDescent="0.25">
      <c r="A119" s="2"/>
      <c r="B119" s="2"/>
      <c r="C119" s="2"/>
      <c r="D119" s="2"/>
      <c r="E119" s="2"/>
      <c r="F119" s="2"/>
      <c r="G119" s="2"/>
      <c r="H119" s="2"/>
      <c r="I119" s="2"/>
    </row>
    <row r="120" spans="1:9" x14ac:dyDescent="0.25">
      <c r="A120" s="2"/>
      <c r="B120" s="2"/>
      <c r="C120" s="2"/>
      <c r="D120" s="2"/>
      <c r="E120" s="2"/>
      <c r="F120" s="2"/>
      <c r="G120" s="2"/>
      <c r="H120" s="2"/>
      <c r="I120" s="2"/>
    </row>
    <row r="121" spans="1:9" x14ac:dyDescent="0.25">
      <c r="A121" s="2"/>
      <c r="B121" s="2"/>
      <c r="C121" s="2"/>
      <c r="D121" s="2"/>
      <c r="E121" s="2"/>
      <c r="F121" s="2"/>
      <c r="G121" s="2"/>
      <c r="H121" s="2"/>
      <c r="I121" s="2"/>
    </row>
    <row r="122" spans="1:9" x14ac:dyDescent="0.25">
      <c r="A122" s="2"/>
      <c r="B122" s="2"/>
      <c r="C122" s="2"/>
      <c r="D122" s="2"/>
      <c r="E122" s="2"/>
      <c r="F122" s="2"/>
      <c r="G122" s="2"/>
      <c r="H122" s="2"/>
      <c r="I122" s="2"/>
    </row>
    <row r="123" spans="1:9" x14ac:dyDescent="0.25">
      <c r="A123" s="2"/>
      <c r="B123" s="2"/>
      <c r="C123" s="2"/>
      <c r="D123" s="2"/>
      <c r="E123" s="2"/>
      <c r="F123" s="2"/>
      <c r="G123" s="2"/>
      <c r="H123" s="2"/>
      <c r="I123" s="2"/>
    </row>
    <row r="124" spans="1:9" x14ac:dyDescent="0.25">
      <c r="A124" s="2"/>
      <c r="B124" s="2"/>
      <c r="C124" s="2"/>
      <c r="D124" s="2"/>
      <c r="E124" s="2"/>
      <c r="F124" s="2"/>
      <c r="G124" s="2"/>
      <c r="H124" s="2"/>
      <c r="I124" s="2"/>
    </row>
    <row r="125" spans="1:9" x14ac:dyDescent="0.25">
      <c r="A125" s="2"/>
      <c r="B125" s="2"/>
      <c r="C125" s="2"/>
      <c r="D125" s="2"/>
      <c r="E125" s="2"/>
      <c r="F125" s="2"/>
      <c r="G125" s="2"/>
      <c r="H125" s="2"/>
      <c r="I125" s="2"/>
    </row>
    <row r="126" spans="1:9" x14ac:dyDescent="0.25">
      <c r="A126" s="2"/>
      <c r="B126" s="2"/>
      <c r="C126" s="2"/>
      <c r="D126" s="2"/>
      <c r="E126" s="2"/>
      <c r="F126" s="2"/>
      <c r="G126" s="2"/>
      <c r="H126" s="2"/>
      <c r="I126" s="2"/>
    </row>
    <row r="127" spans="1:9" x14ac:dyDescent="0.25">
      <c r="A127" s="2"/>
      <c r="B127" s="2"/>
      <c r="C127" s="2"/>
      <c r="D127" s="2"/>
      <c r="E127" s="2"/>
      <c r="F127" s="2"/>
      <c r="G127" s="2"/>
      <c r="H127" s="2"/>
      <c r="I127" s="2"/>
    </row>
    <row r="128" spans="1:9" x14ac:dyDescent="0.25">
      <c r="A128" s="2"/>
      <c r="B128" s="2"/>
      <c r="C128" s="2"/>
      <c r="D128" s="2"/>
      <c r="E128" s="2"/>
      <c r="F128" s="2"/>
      <c r="G128" s="2"/>
      <c r="H128" s="2"/>
      <c r="I128" s="2"/>
    </row>
    <row r="129" spans="1:9" x14ac:dyDescent="0.25">
      <c r="A129" s="2"/>
      <c r="B129" s="2"/>
      <c r="C129" s="2"/>
      <c r="D129" s="2"/>
      <c r="E129" s="2"/>
      <c r="F129" s="2"/>
      <c r="G129" s="2"/>
      <c r="H129" s="2"/>
      <c r="I129" s="2"/>
    </row>
    <row r="130" spans="1:9" x14ac:dyDescent="0.25">
      <c r="A130" s="2"/>
      <c r="B130" s="2"/>
      <c r="C130" s="2"/>
      <c r="D130" s="2"/>
      <c r="E130" s="2"/>
      <c r="F130" s="2"/>
      <c r="G130" s="2"/>
      <c r="H130" s="2"/>
      <c r="I130" s="2"/>
    </row>
    <row r="131" spans="1:9" x14ac:dyDescent="0.25">
      <c r="A131" s="2"/>
      <c r="B131" s="2"/>
      <c r="C131" s="2"/>
      <c r="D131" s="2"/>
      <c r="E131" s="2"/>
      <c r="F131" s="2"/>
      <c r="G131" s="2"/>
      <c r="H131" s="2"/>
      <c r="I131" s="2"/>
    </row>
    <row r="132" spans="1:9" x14ac:dyDescent="0.25">
      <c r="A132" s="2"/>
      <c r="B132" s="2"/>
      <c r="C132" s="2"/>
      <c r="D132" s="2"/>
      <c r="E132" s="2"/>
      <c r="F132" s="2"/>
      <c r="G132" s="2"/>
      <c r="H132" s="2"/>
      <c r="I132" s="2"/>
    </row>
    <row r="133" spans="1:9" x14ac:dyDescent="0.25">
      <c r="A133" s="2"/>
      <c r="B133" s="2"/>
      <c r="C133" s="2"/>
      <c r="D133" s="2"/>
      <c r="E133" s="2"/>
      <c r="F133" s="2"/>
      <c r="G133" s="2"/>
      <c r="H133" s="2"/>
      <c r="I133" s="2"/>
    </row>
    <row r="134" spans="1:9" x14ac:dyDescent="0.25">
      <c r="A134" s="2"/>
      <c r="B134" s="2"/>
      <c r="C134" s="2"/>
      <c r="D134" s="2"/>
      <c r="E134" s="2"/>
      <c r="F134" s="2"/>
      <c r="G134" s="2"/>
      <c r="H134" s="2"/>
      <c r="I134" s="2"/>
    </row>
    <row r="135" spans="1:9" x14ac:dyDescent="0.25">
      <c r="A135" s="2"/>
      <c r="B135" s="2"/>
      <c r="C135" s="2"/>
      <c r="D135" s="2"/>
      <c r="E135" s="2"/>
      <c r="F135" s="2"/>
      <c r="G135" s="2"/>
      <c r="H135" s="2"/>
      <c r="I135" s="2"/>
    </row>
    <row r="136" spans="1:9" x14ac:dyDescent="0.25">
      <c r="A136" s="2"/>
      <c r="B136" s="2"/>
      <c r="C136" s="2"/>
      <c r="D136" s="2"/>
      <c r="E136" s="2"/>
      <c r="F136" s="2"/>
      <c r="G136" s="2"/>
      <c r="H136" s="2"/>
      <c r="I136" s="2"/>
    </row>
    <row r="137" spans="1:9" x14ac:dyDescent="0.25">
      <c r="A137" s="2"/>
      <c r="B137" s="2"/>
      <c r="C137" s="2"/>
      <c r="D137" s="2"/>
      <c r="E137" s="2"/>
      <c r="F137" s="2"/>
      <c r="G137" s="2"/>
      <c r="H137" s="2"/>
      <c r="I137" s="2"/>
    </row>
    <row r="138" spans="1:9" x14ac:dyDescent="0.25">
      <c r="A138" s="2"/>
      <c r="B138" s="2"/>
      <c r="C138" s="2"/>
      <c r="D138" s="2"/>
      <c r="E138" s="2"/>
      <c r="F138" s="2"/>
      <c r="G138" s="2"/>
      <c r="H138" s="2"/>
      <c r="I138" s="2"/>
    </row>
    <row r="139" spans="1:9" x14ac:dyDescent="0.25">
      <c r="A139" s="2"/>
      <c r="B139" s="2"/>
      <c r="C139" s="2"/>
      <c r="D139" s="2"/>
      <c r="E139" s="2"/>
      <c r="F139" s="2"/>
      <c r="G139" s="2"/>
      <c r="H139" s="2"/>
      <c r="I139" s="2"/>
    </row>
    <row r="140" spans="1:9" x14ac:dyDescent="0.25">
      <c r="A140" s="2"/>
      <c r="B140" s="2"/>
      <c r="C140" s="2"/>
      <c r="D140" s="2"/>
      <c r="E140" s="2"/>
      <c r="F140" s="2"/>
      <c r="G140" s="2"/>
      <c r="H140" s="2"/>
      <c r="I140" s="2"/>
    </row>
    <row r="141" spans="1:9" x14ac:dyDescent="0.25">
      <c r="A141" s="2"/>
      <c r="B141" s="2"/>
      <c r="C141" s="2"/>
      <c r="D141" s="2"/>
      <c r="E141" s="2"/>
      <c r="F141" s="2"/>
      <c r="G141" s="2"/>
      <c r="H141" s="2"/>
      <c r="I141" s="2"/>
    </row>
    <row r="142" spans="1:9" x14ac:dyDescent="0.25">
      <c r="A142" s="2"/>
      <c r="B142" s="2"/>
      <c r="C142" s="2"/>
      <c r="D142" s="2"/>
      <c r="E142" s="2"/>
      <c r="F142" s="2"/>
      <c r="G142" s="2"/>
      <c r="H142" s="2"/>
      <c r="I142" s="2"/>
    </row>
    <row r="143" spans="1:9" x14ac:dyDescent="0.25">
      <c r="A143" s="2"/>
      <c r="B143" s="2"/>
      <c r="C143" s="2"/>
      <c r="D143" s="2"/>
      <c r="E143" s="2"/>
      <c r="F143" s="2"/>
      <c r="G143" s="2"/>
      <c r="H143" s="2"/>
      <c r="I143" s="2"/>
    </row>
    <row r="144" spans="1:9" x14ac:dyDescent="0.25">
      <c r="A144" s="2"/>
      <c r="B144" s="2"/>
      <c r="C144" s="2"/>
      <c r="D144" s="2"/>
      <c r="E144" s="2"/>
      <c r="F144" s="2"/>
      <c r="G144" s="2"/>
      <c r="H144" s="2"/>
      <c r="I144" s="2"/>
    </row>
    <row r="145" spans="1:9" x14ac:dyDescent="0.25">
      <c r="A145" s="2"/>
      <c r="B145" s="2"/>
      <c r="C145" s="2"/>
      <c r="D145" s="2"/>
      <c r="E145" s="2"/>
      <c r="F145" s="2"/>
      <c r="G145" s="2"/>
      <c r="H145" s="2"/>
      <c r="I145" s="2"/>
    </row>
    <row r="146" spans="1:9" x14ac:dyDescent="0.25">
      <c r="A146" s="2"/>
      <c r="B146" s="2"/>
      <c r="C146" s="2"/>
      <c r="D146" s="2"/>
      <c r="E146" s="2"/>
      <c r="F146" s="2"/>
      <c r="G146" s="2"/>
      <c r="H146" s="2"/>
      <c r="I146" s="2"/>
    </row>
    <row r="147" spans="1:9" x14ac:dyDescent="0.25">
      <c r="A147" s="2"/>
      <c r="B147" s="2"/>
      <c r="C147" s="2"/>
      <c r="D147" s="2"/>
      <c r="E147" s="2"/>
      <c r="F147" s="2"/>
      <c r="G147" s="2"/>
      <c r="H147" s="2"/>
      <c r="I147" s="2"/>
    </row>
    <row r="148" spans="1:9" x14ac:dyDescent="0.25">
      <c r="A148" s="2"/>
      <c r="B148" s="2"/>
      <c r="C148" s="2"/>
      <c r="D148" s="2"/>
      <c r="E148" s="2"/>
      <c r="F148" s="2"/>
      <c r="G148" s="2"/>
      <c r="H148" s="2"/>
      <c r="I148" s="2"/>
    </row>
    <row r="149" spans="1:9" x14ac:dyDescent="0.25">
      <c r="A149" s="2"/>
      <c r="B149" s="2"/>
      <c r="C149" s="2"/>
      <c r="D149" s="2"/>
      <c r="E149" s="2"/>
      <c r="F149" s="2"/>
      <c r="G149" s="2"/>
      <c r="H149" s="2"/>
      <c r="I149" s="2"/>
    </row>
    <row r="150" spans="1:9" x14ac:dyDescent="0.25">
      <c r="A150" s="2"/>
      <c r="B150" s="2"/>
      <c r="C150" s="2"/>
      <c r="D150" s="2"/>
      <c r="E150" s="2"/>
      <c r="F150" s="2"/>
      <c r="G150" s="2"/>
      <c r="H150" s="2"/>
      <c r="I150" s="2"/>
    </row>
    <row r="151" spans="1:9" x14ac:dyDescent="0.25">
      <c r="A151" s="2"/>
      <c r="B151" s="2"/>
      <c r="C151" s="2"/>
      <c r="D151" s="2"/>
      <c r="E151" s="2"/>
      <c r="F151" s="2"/>
      <c r="G151" s="2"/>
      <c r="H151" s="2"/>
      <c r="I151" s="2"/>
    </row>
    <row r="152" spans="1:9" x14ac:dyDescent="0.25">
      <c r="A152" s="2"/>
      <c r="B152" s="2"/>
      <c r="C152" s="2"/>
      <c r="D152" s="2"/>
      <c r="E152" s="2"/>
      <c r="F152" s="2"/>
      <c r="G152" s="2"/>
      <c r="H152" s="2"/>
      <c r="I152" s="2"/>
    </row>
    <row r="153" spans="1:9" x14ac:dyDescent="0.25">
      <c r="A153" s="2"/>
      <c r="B153" s="2"/>
      <c r="C153" s="2"/>
      <c r="D153" s="2"/>
      <c r="E153" s="2"/>
      <c r="F153" s="2"/>
      <c r="G153" s="2"/>
      <c r="H153" s="2"/>
      <c r="I153" s="2"/>
    </row>
    <row r="154" spans="1:9" x14ac:dyDescent="0.25">
      <c r="A154" s="2"/>
      <c r="B154" s="2"/>
      <c r="C154" s="2"/>
      <c r="D154" s="2"/>
      <c r="E154" s="2"/>
      <c r="F154" s="2"/>
      <c r="G154" s="2"/>
      <c r="H154" s="2"/>
      <c r="I154" s="2"/>
    </row>
    <row r="155" spans="1:9" x14ac:dyDescent="0.25">
      <c r="A155" s="2"/>
      <c r="B155" s="2"/>
      <c r="C155" s="2"/>
      <c r="D155" s="2"/>
      <c r="E155" s="2"/>
      <c r="F155" s="2"/>
      <c r="G155" s="2"/>
      <c r="H155" s="2"/>
      <c r="I155" s="2"/>
    </row>
    <row r="156" spans="1:9" x14ac:dyDescent="0.25">
      <c r="A156" s="2"/>
      <c r="B156" s="2"/>
      <c r="C156" s="2"/>
      <c r="D156" s="2"/>
      <c r="E156" s="2"/>
      <c r="F156" s="2"/>
      <c r="G156" s="2"/>
      <c r="H156" s="2"/>
      <c r="I156" s="2"/>
    </row>
    <row r="157" spans="1:9" x14ac:dyDescent="0.25">
      <c r="A157" s="2"/>
      <c r="B157" s="2"/>
      <c r="C157" s="2"/>
      <c r="D157" s="2"/>
      <c r="E157" s="2"/>
      <c r="F157" s="2"/>
      <c r="G157" s="2"/>
      <c r="H157" s="2"/>
      <c r="I157" s="2"/>
    </row>
    <row r="158" spans="1:9" x14ac:dyDescent="0.25">
      <c r="A158" s="2"/>
      <c r="B158" s="2"/>
      <c r="C158" s="2"/>
      <c r="D158" s="2"/>
      <c r="E158" s="2"/>
      <c r="F158" s="2"/>
      <c r="G158" s="2"/>
      <c r="H158" s="2"/>
      <c r="I158" s="2"/>
    </row>
    <row r="159" spans="1:9" x14ac:dyDescent="0.25">
      <c r="A159" s="2"/>
      <c r="B159" s="2"/>
      <c r="C159" s="2"/>
      <c r="D159" s="2"/>
      <c r="E159" s="2"/>
      <c r="F159" s="2"/>
      <c r="G159" s="2"/>
      <c r="H159" s="2"/>
      <c r="I159" s="2"/>
    </row>
    <row r="160" spans="1:9" x14ac:dyDescent="0.25">
      <c r="A160" s="2"/>
      <c r="B160" s="2"/>
      <c r="C160" s="2"/>
      <c r="D160" s="2"/>
      <c r="E160" s="2"/>
      <c r="F160" s="2"/>
      <c r="G160" s="2"/>
      <c r="H160" s="2"/>
      <c r="I160" s="2"/>
    </row>
    <row r="161" spans="1:9" x14ac:dyDescent="0.25">
      <c r="A161" s="2"/>
      <c r="B161" s="2"/>
      <c r="C161" s="2"/>
      <c r="D161" s="2"/>
      <c r="E161" s="2"/>
      <c r="F161" s="2"/>
      <c r="G161" s="2"/>
      <c r="H161" s="2"/>
      <c r="I161" s="2"/>
    </row>
    <row r="162" spans="1:9" x14ac:dyDescent="0.25">
      <c r="A162" s="2"/>
      <c r="B162" s="2"/>
      <c r="C162" s="2"/>
      <c r="D162" s="2"/>
      <c r="E162" s="2"/>
      <c r="F162" s="2"/>
      <c r="G162" s="2"/>
      <c r="H162" s="2"/>
      <c r="I162" s="2"/>
    </row>
    <row r="163" spans="1:9" x14ac:dyDescent="0.25">
      <c r="A163" s="2"/>
      <c r="B163" s="2"/>
      <c r="C163" s="2"/>
      <c r="D163" s="2"/>
      <c r="E163" s="2"/>
      <c r="F163" s="2"/>
      <c r="G163" s="2"/>
      <c r="H163" s="2"/>
      <c r="I163" s="2"/>
    </row>
    <row r="164" spans="1:9" x14ac:dyDescent="0.25">
      <c r="A164" s="2"/>
      <c r="B164" s="2"/>
      <c r="C164" s="2"/>
      <c r="D164" s="2"/>
      <c r="E164" s="2"/>
      <c r="F164" s="2"/>
      <c r="G164" s="2"/>
      <c r="H164" s="2"/>
      <c r="I164" s="2"/>
    </row>
    <row r="165" spans="1:9" x14ac:dyDescent="0.25">
      <c r="A165" s="2"/>
      <c r="B165" s="2"/>
      <c r="C165" s="2"/>
      <c r="D165" s="2"/>
      <c r="E165" s="2"/>
      <c r="F165" s="2"/>
      <c r="G165" s="2"/>
      <c r="H165" s="2"/>
      <c r="I165" s="2"/>
    </row>
    <row r="166" spans="1:9" x14ac:dyDescent="0.25">
      <c r="A166" s="2"/>
      <c r="B166" s="2"/>
      <c r="C166" s="2"/>
      <c r="D166" s="2"/>
      <c r="E166" s="2"/>
      <c r="F166" s="2"/>
      <c r="G166" s="2"/>
      <c r="H166" s="2"/>
      <c r="I166" s="2"/>
    </row>
    <row r="167" spans="1:9" x14ac:dyDescent="0.25">
      <c r="A167" s="2"/>
      <c r="B167" s="2"/>
      <c r="C167" s="2"/>
      <c r="D167" s="2"/>
      <c r="E167" s="2"/>
      <c r="F167" s="2"/>
      <c r="G167" s="2"/>
      <c r="H167" s="2"/>
      <c r="I167" s="2"/>
    </row>
    <row r="168" spans="1:9" x14ac:dyDescent="0.25">
      <c r="A168" s="2"/>
      <c r="B168" s="2"/>
      <c r="C168" s="2"/>
      <c r="D168" s="2"/>
      <c r="E168" s="2"/>
      <c r="F168" s="2"/>
      <c r="G168" s="2"/>
      <c r="H168" s="2"/>
      <c r="I168" s="2"/>
    </row>
    <row r="169" spans="1:9" x14ac:dyDescent="0.25">
      <c r="A169" s="2"/>
      <c r="B169" s="2"/>
      <c r="C169" s="2"/>
      <c r="D169" s="2"/>
      <c r="E169" s="2"/>
      <c r="F169" s="2"/>
      <c r="G169" s="2"/>
      <c r="H169" s="2"/>
      <c r="I169" s="2"/>
    </row>
    <row r="170" spans="1:9" x14ac:dyDescent="0.25">
      <c r="A170" s="2"/>
      <c r="B170" s="2"/>
      <c r="C170" s="2"/>
      <c r="D170" s="2"/>
      <c r="E170" s="2"/>
      <c r="F170" s="2"/>
      <c r="G170" s="2"/>
      <c r="H170" s="2"/>
      <c r="I170" s="2"/>
    </row>
    <row r="171" spans="1:9" x14ac:dyDescent="0.25">
      <c r="A171" s="2"/>
      <c r="B171" s="2"/>
      <c r="C171" s="2"/>
      <c r="D171" s="2"/>
      <c r="E171" s="2"/>
      <c r="F171" s="2"/>
      <c r="G171" s="2"/>
      <c r="H171" s="2"/>
      <c r="I171" s="2"/>
    </row>
    <row r="172" spans="1:9" x14ac:dyDescent="0.25">
      <c r="A172" s="2"/>
      <c r="B172" s="2"/>
      <c r="C172" s="2"/>
      <c r="D172" s="2"/>
      <c r="E172" s="2"/>
      <c r="F172" s="2"/>
      <c r="G172" s="2"/>
      <c r="H172" s="2"/>
      <c r="I172" s="2"/>
    </row>
    <row r="173" spans="1:9" x14ac:dyDescent="0.25">
      <c r="A173" s="2"/>
      <c r="B173" s="2"/>
      <c r="C173" s="2"/>
      <c r="D173" s="2"/>
      <c r="E173" s="2"/>
      <c r="F173" s="2"/>
      <c r="G173" s="2"/>
      <c r="H173" s="2"/>
      <c r="I173" s="2"/>
    </row>
    <row r="174" spans="1:9" x14ac:dyDescent="0.25">
      <c r="A174" s="2"/>
      <c r="B174" s="2"/>
      <c r="C174" s="2"/>
      <c r="D174" s="2"/>
      <c r="E174" s="2"/>
      <c r="F174" s="2"/>
      <c r="G174" s="2"/>
      <c r="H174" s="2"/>
      <c r="I174" s="2"/>
    </row>
    <row r="175" spans="1:9" x14ac:dyDescent="0.25">
      <c r="A175" s="2"/>
      <c r="B175" s="2"/>
      <c r="C175" s="2"/>
      <c r="D175" s="2"/>
      <c r="E175" s="2"/>
      <c r="F175" s="2"/>
      <c r="G175" s="2"/>
      <c r="H175" s="2"/>
      <c r="I175" s="2"/>
    </row>
    <row r="176" spans="1:9" x14ac:dyDescent="0.25">
      <c r="A176" s="2"/>
      <c r="B176" s="2"/>
      <c r="C176" s="2"/>
      <c r="D176" s="2"/>
      <c r="E176" s="2"/>
      <c r="F176" s="2"/>
      <c r="G176" s="2"/>
      <c r="H176" s="2"/>
      <c r="I176" s="2"/>
    </row>
    <row r="177" spans="1:9" x14ac:dyDescent="0.25">
      <c r="A177" s="2"/>
      <c r="B177" s="2"/>
      <c r="C177" s="2"/>
      <c r="D177" s="2"/>
      <c r="E177" s="2"/>
      <c r="F177" s="2"/>
      <c r="G177" s="2"/>
      <c r="H177" s="2"/>
      <c r="I177" s="2"/>
    </row>
    <row r="178" spans="1:9" x14ac:dyDescent="0.25">
      <c r="A178" s="2"/>
      <c r="B178" s="2"/>
      <c r="C178" s="2"/>
      <c r="D178" s="2"/>
      <c r="E178" s="2"/>
      <c r="F178" s="2"/>
      <c r="G178" s="2"/>
      <c r="H178" s="2"/>
      <c r="I178" s="2"/>
    </row>
    <row r="179" spans="1:9" x14ac:dyDescent="0.25">
      <c r="A179" s="2"/>
      <c r="B179" s="2"/>
      <c r="C179" s="2"/>
      <c r="D179" s="2"/>
      <c r="E179" s="2"/>
      <c r="F179" s="2"/>
      <c r="G179" s="2"/>
      <c r="H179" s="2"/>
      <c r="I179" s="2"/>
    </row>
    <row r="180" spans="1:9" x14ac:dyDescent="0.25">
      <c r="A180" s="2"/>
      <c r="B180" s="2"/>
      <c r="C180" s="2"/>
      <c r="D180" s="2"/>
      <c r="E180" s="2"/>
      <c r="F180" s="2"/>
      <c r="G180" s="2"/>
      <c r="H180" s="2"/>
      <c r="I180" s="2"/>
    </row>
    <row r="181" spans="1:9" x14ac:dyDescent="0.25">
      <c r="A181" s="2"/>
      <c r="B181" s="2"/>
      <c r="C181" s="2"/>
      <c r="D181" s="2"/>
      <c r="E181" s="2"/>
      <c r="F181" s="2"/>
      <c r="G181" s="2"/>
      <c r="H181" s="2"/>
      <c r="I181" s="2"/>
    </row>
    <row r="182" spans="1:9" x14ac:dyDescent="0.25">
      <c r="A182" s="2"/>
      <c r="B182" s="2"/>
      <c r="C182" s="2"/>
      <c r="D182" s="2"/>
      <c r="E182" s="2"/>
      <c r="F182" s="2"/>
      <c r="G182" s="2"/>
      <c r="H182" s="2"/>
      <c r="I182" s="2"/>
    </row>
    <row r="183" spans="1:9" x14ac:dyDescent="0.25">
      <c r="A183" s="2"/>
      <c r="B183" s="2"/>
      <c r="C183" s="2"/>
      <c r="D183" s="2"/>
      <c r="E183" s="2"/>
      <c r="F183" s="2"/>
      <c r="G183" s="2"/>
      <c r="H183" s="2"/>
      <c r="I183" s="2"/>
    </row>
    <row r="184" spans="1:9" x14ac:dyDescent="0.25">
      <c r="A184" s="2"/>
      <c r="B184" s="2"/>
      <c r="C184" s="2"/>
      <c r="D184" s="2"/>
      <c r="E184" s="2"/>
      <c r="F184" s="2"/>
      <c r="G184" s="2"/>
      <c r="H184" s="2"/>
      <c r="I184" s="2"/>
    </row>
    <row r="185" spans="1:9" x14ac:dyDescent="0.25">
      <c r="A185" s="2"/>
      <c r="B185" s="2"/>
      <c r="C185" s="2"/>
      <c r="D185" s="2"/>
      <c r="E185" s="2"/>
      <c r="F185" s="2"/>
      <c r="G185" s="2"/>
      <c r="H185" s="2"/>
      <c r="I185" s="2"/>
    </row>
    <row r="186" spans="1:9" x14ac:dyDescent="0.25">
      <c r="A186" s="2"/>
      <c r="B186" s="2"/>
      <c r="C186" s="2"/>
      <c r="D186" s="2"/>
      <c r="E186" s="2"/>
      <c r="F186" s="2"/>
      <c r="G186" s="2"/>
      <c r="H186" s="2"/>
      <c r="I186" s="2"/>
    </row>
    <row r="187" spans="1:9" x14ac:dyDescent="0.25">
      <c r="A187" s="2"/>
      <c r="B187" s="2"/>
      <c r="C187" s="2"/>
      <c r="D187" s="2"/>
      <c r="E187" s="2"/>
      <c r="F187" s="2"/>
      <c r="G187" s="2"/>
      <c r="H187" s="2"/>
      <c r="I187" s="2"/>
    </row>
    <row r="188" spans="1:9" x14ac:dyDescent="0.25">
      <c r="A188" s="2"/>
      <c r="B188" s="2"/>
      <c r="C188" s="2"/>
      <c r="D188" s="2"/>
      <c r="E188" s="2"/>
      <c r="F188" s="2"/>
      <c r="G188" s="2"/>
      <c r="H188" s="2"/>
      <c r="I188" s="2"/>
    </row>
    <row r="189" spans="1:9" x14ac:dyDescent="0.25">
      <c r="A189" s="2"/>
      <c r="B189" s="2"/>
      <c r="C189" s="2"/>
      <c r="D189" s="2"/>
      <c r="E189" s="2"/>
      <c r="F189" s="2"/>
      <c r="G189" s="2"/>
      <c r="H189" s="2"/>
      <c r="I189" s="2"/>
    </row>
    <row r="190" spans="1:9" x14ac:dyDescent="0.25">
      <c r="A190" s="2"/>
      <c r="B190" s="2"/>
      <c r="C190" s="2"/>
      <c r="D190" s="2"/>
      <c r="E190" s="2"/>
      <c r="F190" s="2"/>
      <c r="G190" s="2"/>
      <c r="H190" s="2"/>
      <c r="I190" s="2"/>
    </row>
    <row r="191" spans="1:9" x14ac:dyDescent="0.25">
      <c r="A191" s="2"/>
      <c r="B191" s="2"/>
      <c r="C191" s="2"/>
      <c r="D191" s="2"/>
      <c r="E191" s="2"/>
      <c r="F191" s="2"/>
      <c r="G191" s="2"/>
      <c r="H191" s="2"/>
      <c r="I191" s="2"/>
    </row>
    <row r="192" spans="1:9" x14ac:dyDescent="0.25">
      <c r="A192" s="2"/>
      <c r="B192" s="2"/>
      <c r="C192" s="2"/>
      <c r="D192" s="2"/>
      <c r="E192" s="2"/>
      <c r="F192" s="2"/>
      <c r="G192" s="2"/>
      <c r="H192" s="2"/>
      <c r="I192" s="2"/>
    </row>
    <row r="193" spans="1:9" x14ac:dyDescent="0.25">
      <c r="A193" s="2"/>
      <c r="B193" s="2"/>
      <c r="C193" s="2"/>
      <c r="D193" s="2"/>
      <c r="E193" s="2"/>
      <c r="F193" s="2"/>
      <c r="G193" s="2"/>
      <c r="H193" s="2"/>
      <c r="I193" s="2"/>
    </row>
    <row r="194" spans="1:9" x14ac:dyDescent="0.25">
      <c r="A194" s="2"/>
      <c r="B194" s="2"/>
      <c r="C194" s="2"/>
      <c r="D194" s="2"/>
      <c r="E194" s="2"/>
      <c r="F194" s="2"/>
      <c r="G194" s="2"/>
      <c r="H194" s="2"/>
      <c r="I194" s="2"/>
    </row>
    <row r="195" spans="1:9" x14ac:dyDescent="0.25">
      <c r="A195" s="2"/>
      <c r="B195" s="2"/>
      <c r="C195" s="2"/>
      <c r="D195" s="2"/>
      <c r="E195" s="2"/>
      <c r="F195" s="2"/>
      <c r="G195" s="2"/>
      <c r="H195" s="2"/>
      <c r="I195" s="2"/>
    </row>
    <row r="196" spans="1:9" x14ac:dyDescent="0.25">
      <c r="A196" s="2"/>
      <c r="B196" s="2"/>
      <c r="C196" s="2"/>
      <c r="D196" s="2"/>
      <c r="E196" s="2"/>
      <c r="F196" s="2"/>
      <c r="G196" s="2"/>
      <c r="H196" s="2"/>
      <c r="I196" s="2"/>
    </row>
    <row r="197" spans="1:9" x14ac:dyDescent="0.25">
      <c r="A197" s="2"/>
      <c r="B197" s="2"/>
      <c r="C197" s="2"/>
      <c r="D197" s="2"/>
      <c r="E197" s="2"/>
      <c r="F197" s="2"/>
      <c r="G197" s="2"/>
      <c r="H197" s="2"/>
      <c r="I197" s="2"/>
    </row>
    <row r="198" spans="1:9" x14ac:dyDescent="0.25">
      <c r="A198" s="2"/>
      <c r="B198" s="2"/>
      <c r="C198" s="2"/>
      <c r="D198" s="2"/>
      <c r="E198" s="2"/>
      <c r="F198" s="2"/>
      <c r="G198" s="2"/>
      <c r="H198" s="2"/>
      <c r="I198" s="2"/>
    </row>
    <row r="199" spans="1:9" x14ac:dyDescent="0.25">
      <c r="A199" s="2"/>
      <c r="B199" s="2"/>
      <c r="C199" s="2"/>
      <c r="D199" s="2"/>
      <c r="E199" s="2"/>
      <c r="F199" s="2"/>
      <c r="G199" s="2"/>
      <c r="H199" s="2"/>
      <c r="I199" s="2"/>
    </row>
    <row r="200" spans="1:9" x14ac:dyDescent="0.25">
      <c r="A200" s="2"/>
      <c r="B200" s="2"/>
      <c r="C200" s="2"/>
      <c r="D200" s="2"/>
      <c r="E200" s="2"/>
      <c r="F200" s="2"/>
      <c r="G200" s="2"/>
      <c r="H200" s="2"/>
      <c r="I200" s="2"/>
    </row>
    <row r="201" spans="1:9" x14ac:dyDescent="0.25">
      <c r="A201" s="2"/>
      <c r="B201" s="2"/>
      <c r="C201" s="2"/>
      <c r="D201" s="2"/>
      <c r="E201" s="2"/>
      <c r="F201" s="2"/>
      <c r="G201" s="2"/>
      <c r="H201" s="2"/>
      <c r="I201" s="2"/>
    </row>
    <row r="202" spans="1:9" x14ac:dyDescent="0.25">
      <c r="A202" s="2"/>
      <c r="B202" s="2"/>
      <c r="C202" s="2"/>
      <c r="D202" s="2"/>
      <c r="E202" s="2"/>
      <c r="F202" s="2"/>
      <c r="G202" s="2"/>
      <c r="H202" s="2"/>
      <c r="I202" s="2"/>
    </row>
    <row r="203" spans="1:9" x14ac:dyDescent="0.25">
      <c r="A203" s="2"/>
      <c r="B203" s="2"/>
      <c r="C203" s="2"/>
      <c r="D203" s="2"/>
      <c r="E203" s="2"/>
      <c r="F203" s="2"/>
      <c r="G203" s="2"/>
      <c r="H203" s="2"/>
      <c r="I203" s="2"/>
    </row>
    <row r="204" spans="1:9" x14ac:dyDescent="0.25">
      <c r="A204" s="2"/>
      <c r="B204" s="2"/>
      <c r="C204" s="2"/>
      <c r="D204" s="2"/>
      <c r="E204" s="2"/>
      <c r="F204" s="2"/>
      <c r="G204" s="2"/>
      <c r="H204" s="2"/>
      <c r="I204" s="2"/>
    </row>
    <row r="205" spans="1:9" x14ac:dyDescent="0.25">
      <c r="A205" s="2"/>
      <c r="B205" s="2"/>
      <c r="C205" s="2"/>
      <c r="D205" s="2"/>
      <c r="E205" s="2"/>
      <c r="F205" s="2"/>
      <c r="G205" s="2"/>
      <c r="H205" s="2"/>
      <c r="I205" s="2"/>
    </row>
    <row r="206" spans="1:9" x14ac:dyDescent="0.25">
      <c r="A206" s="2"/>
      <c r="B206" s="2"/>
      <c r="C206" s="2"/>
      <c r="D206" s="2"/>
      <c r="E206" s="2"/>
      <c r="F206" s="2"/>
      <c r="G206" s="2"/>
      <c r="H206" s="2"/>
      <c r="I206" s="2"/>
    </row>
    <row r="207" spans="1:9" x14ac:dyDescent="0.25">
      <c r="A207" s="2"/>
      <c r="B207" s="2"/>
      <c r="C207" s="2"/>
      <c r="D207" s="2"/>
      <c r="E207" s="2"/>
      <c r="F207" s="2"/>
      <c r="G207" s="2"/>
      <c r="H207" s="2"/>
      <c r="I207" s="2"/>
    </row>
    <row r="208" spans="1:9" x14ac:dyDescent="0.25">
      <c r="A208" s="2"/>
      <c r="B208" s="2"/>
      <c r="C208" s="2"/>
      <c r="D208" s="2"/>
      <c r="E208" s="2"/>
      <c r="F208" s="2"/>
      <c r="G208" s="2"/>
      <c r="H208" s="2"/>
      <c r="I208" s="2"/>
    </row>
    <row r="209" spans="1:9" x14ac:dyDescent="0.25">
      <c r="A209" s="2"/>
      <c r="B209" s="2"/>
      <c r="C209" s="2"/>
      <c r="D209" s="2"/>
      <c r="E209" s="2"/>
      <c r="F209" s="2"/>
      <c r="G209" s="2"/>
      <c r="H209" s="2"/>
      <c r="I209" s="2"/>
    </row>
    <row r="210" spans="1:9" x14ac:dyDescent="0.25">
      <c r="A210" s="2"/>
      <c r="B210" s="2"/>
      <c r="C210" s="2"/>
      <c r="D210" s="2"/>
      <c r="E210" s="2"/>
      <c r="F210" s="2"/>
      <c r="G210" s="2"/>
      <c r="H210" s="2"/>
      <c r="I210" s="2"/>
    </row>
    <row r="211" spans="1:9" x14ac:dyDescent="0.25">
      <c r="A211" s="2"/>
      <c r="B211" s="2"/>
      <c r="C211" s="2"/>
      <c r="D211" s="2"/>
      <c r="E211" s="2"/>
      <c r="F211" s="2"/>
      <c r="G211" s="2"/>
      <c r="H211" s="2"/>
      <c r="I211" s="2"/>
    </row>
    <row r="212" spans="1:9" x14ac:dyDescent="0.25">
      <c r="A212" s="2"/>
      <c r="B212" s="2"/>
      <c r="C212" s="2"/>
      <c r="D212" s="2"/>
      <c r="E212" s="2"/>
      <c r="F212" s="2"/>
      <c r="G212" s="2"/>
      <c r="H212" s="2"/>
      <c r="I212" s="2"/>
    </row>
    <row r="213" spans="1:9" x14ac:dyDescent="0.25">
      <c r="A213" s="2"/>
      <c r="B213" s="2"/>
      <c r="C213" s="2"/>
      <c r="D213" s="2"/>
      <c r="E213" s="2"/>
      <c r="F213" s="2"/>
      <c r="G213" s="2"/>
      <c r="H213" s="2"/>
      <c r="I213" s="2"/>
    </row>
    <row r="214" spans="1:9" x14ac:dyDescent="0.25">
      <c r="A214" s="2"/>
      <c r="B214" s="2"/>
      <c r="C214" s="2"/>
      <c r="D214" s="2"/>
      <c r="E214" s="2"/>
      <c r="F214" s="2"/>
      <c r="G214" s="2"/>
      <c r="H214" s="2"/>
      <c r="I214" s="2"/>
    </row>
    <row r="215" spans="1:9" x14ac:dyDescent="0.25">
      <c r="A215" s="2"/>
      <c r="B215" s="2"/>
      <c r="C215" s="2"/>
      <c r="D215" s="2"/>
      <c r="E215" s="2"/>
      <c r="F215" s="2"/>
      <c r="G215" s="2"/>
      <c r="H215" s="2"/>
      <c r="I215" s="2"/>
    </row>
    <row r="216" spans="1:9" x14ac:dyDescent="0.25">
      <c r="A216" s="2"/>
      <c r="B216" s="2"/>
      <c r="C216" s="2"/>
      <c r="D216" s="2"/>
      <c r="E216" s="2"/>
      <c r="F216" s="2"/>
      <c r="G216" s="2"/>
      <c r="H216" s="2"/>
      <c r="I216" s="2"/>
    </row>
    <row r="217" spans="1:9" x14ac:dyDescent="0.25">
      <c r="A217" s="2"/>
      <c r="B217" s="2"/>
      <c r="C217" s="2"/>
      <c r="D217" s="2"/>
      <c r="E217" s="2"/>
      <c r="F217" s="2"/>
      <c r="G217" s="2"/>
      <c r="H217" s="2"/>
      <c r="I217" s="2"/>
    </row>
    <row r="218" spans="1:9" x14ac:dyDescent="0.25">
      <c r="A218" s="2"/>
      <c r="B218" s="2"/>
      <c r="C218" s="2"/>
      <c r="D218" s="2"/>
      <c r="E218" s="2"/>
      <c r="F218" s="2"/>
      <c r="G218" s="2"/>
      <c r="H218" s="2"/>
      <c r="I218" s="2"/>
    </row>
    <row r="219" spans="1:9" x14ac:dyDescent="0.25">
      <c r="A219" s="2"/>
      <c r="B219" s="2"/>
      <c r="C219" s="2"/>
      <c r="D219" s="2"/>
      <c r="E219" s="2"/>
      <c r="F219" s="2"/>
      <c r="G219" s="2"/>
      <c r="H219" s="2"/>
      <c r="I219" s="2"/>
    </row>
    <row r="220" spans="1:9" x14ac:dyDescent="0.25">
      <c r="A220" s="2"/>
      <c r="B220" s="2"/>
      <c r="C220" s="2"/>
      <c r="D220" s="2"/>
      <c r="E220" s="2"/>
      <c r="F220" s="2"/>
      <c r="G220" s="2"/>
      <c r="H220" s="2"/>
      <c r="I220" s="2"/>
    </row>
    <row r="221" spans="1:9" x14ac:dyDescent="0.25">
      <c r="A221" s="2"/>
      <c r="B221" s="2"/>
      <c r="C221" s="2"/>
      <c r="D221" s="2"/>
      <c r="E221" s="2"/>
      <c r="F221" s="2"/>
      <c r="G221" s="2"/>
      <c r="H221" s="2"/>
      <c r="I221" s="2"/>
    </row>
    <row r="222" spans="1:9" x14ac:dyDescent="0.25">
      <c r="A222" s="2"/>
      <c r="B222" s="2"/>
      <c r="C222" s="2"/>
      <c r="D222" s="2"/>
      <c r="E222" s="2"/>
      <c r="F222" s="2"/>
      <c r="G222" s="2"/>
      <c r="H222" s="2"/>
      <c r="I222" s="2"/>
    </row>
    <row r="223" spans="1:9" x14ac:dyDescent="0.25">
      <c r="A223" s="2"/>
      <c r="B223" s="2"/>
      <c r="C223" s="2"/>
      <c r="D223" s="2"/>
      <c r="E223" s="2"/>
      <c r="F223" s="2"/>
      <c r="G223" s="2"/>
      <c r="H223" s="2"/>
      <c r="I223" s="2"/>
    </row>
  </sheetData>
  <mergeCells count="1">
    <mergeCell ref="A9:B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4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21.85546875" bestFit="1" customWidth="1"/>
    <col min="2" max="2" width="10.85546875" customWidth="1"/>
    <col min="3" max="3" width="8.7109375" customWidth="1"/>
    <col min="4" max="4" width="20" bestFit="1" customWidth="1"/>
    <col min="5" max="5" width="24.42578125" customWidth="1"/>
    <col min="6" max="6" width="9.5703125" customWidth="1"/>
    <col min="7" max="7" width="4.5703125" customWidth="1"/>
    <col min="8" max="8" width="18.140625" customWidth="1"/>
    <col min="10" max="17" width="7.7109375" customWidth="1"/>
  </cols>
  <sheetData>
    <row r="1" spans="1:33" x14ac:dyDescent="0.25">
      <c r="A1" s="1" t="s">
        <v>52</v>
      </c>
      <c r="D1" s="2" t="s">
        <v>34</v>
      </c>
      <c r="E1" s="55">
        <v>40179</v>
      </c>
    </row>
    <row r="2" spans="1:33" x14ac:dyDescent="0.25">
      <c r="B2" s="2"/>
      <c r="C2" s="2"/>
      <c r="D2" t="s">
        <v>60</v>
      </c>
      <c r="E2" s="55">
        <v>41275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x14ac:dyDescent="0.25">
      <c r="A3" t="s">
        <v>41</v>
      </c>
      <c r="B3" s="50">
        <v>5.8500000000000003E-2</v>
      </c>
      <c r="D3" t="s">
        <v>61</v>
      </c>
      <c r="E3" s="55">
        <v>42370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x14ac:dyDescent="0.25"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x14ac:dyDescent="0.25">
      <c r="G5" s="2"/>
      <c r="H5" s="2"/>
      <c r="I5" s="2"/>
      <c r="J5" s="13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ht="18" x14ac:dyDescent="0.35">
      <c r="A6" s="1" t="s">
        <v>53</v>
      </c>
      <c r="B6" s="15" t="s">
        <v>1</v>
      </c>
      <c r="C6" s="49" t="s">
        <v>2</v>
      </c>
      <c r="E6" s="12" t="s">
        <v>50</v>
      </c>
      <c r="F6" s="2"/>
      <c r="G6" s="2"/>
      <c r="H6" s="12" t="s">
        <v>54</v>
      </c>
      <c r="I6" s="2"/>
      <c r="J6" s="13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x14ac:dyDescent="0.25">
      <c r="A7">
        <v>1</v>
      </c>
      <c r="B7" s="45">
        <v>100</v>
      </c>
      <c r="C7" s="9">
        <f>A7*B7/(1+$B$3)^A7</f>
        <v>94.473311289560698</v>
      </c>
      <c r="E7" s="2" t="s">
        <v>55</v>
      </c>
      <c r="F7" s="45">
        <v>100</v>
      </c>
      <c r="G7" s="2"/>
      <c r="H7" s="2" t="s">
        <v>55</v>
      </c>
      <c r="I7" s="45">
        <v>100</v>
      </c>
      <c r="J7" s="13"/>
      <c r="K7" s="2"/>
      <c r="L7" s="21"/>
      <c r="M7" s="21"/>
      <c r="N7" s="21"/>
      <c r="O7" s="21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x14ac:dyDescent="0.25">
      <c r="A8">
        <v>2</v>
      </c>
      <c r="B8" s="45">
        <v>250</v>
      </c>
      <c r="C8" s="9">
        <f t="shared" ref="C8:C11" si="0">A8*B8/(1+$B$3)^A8</f>
        <v>446.26032730071182</v>
      </c>
      <c r="E8" s="2" t="s">
        <v>43</v>
      </c>
      <c r="F8" s="46">
        <v>9.5000000000000001E-2</v>
      </c>
      <c r="G8" s="2"/>
      <c r="H8" s="2" t="s">
        <v>43</v>
      </c>
      <c r="I8" s="46">
        <v>3.5000000000000003E-2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x14ac:dyDescent="0.25">
      <c r="A9">
        <v>3</v>
      </c>
      <c r="B9" s="45">
        <v>250</v>
      </c>
      <c r="C9" s="9">
        <f t="shared" si="0"/>
        <v>632.39536225892095</v>
      </c>
      <c r="E9" s="2" t="s">
        <v>56</v>
      </c>
      <c r="F9" s="45">
        <v>3</v>
      </c>
      <c r="G9" s="2"/>
      <c r="H9" s="2" t="s">
        <v>56</v>
      </c>
      <c r="I9" s="45">
        <v>6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x14ac:dyDescent="0.25">
      <c r="A10">
        <v>4</v>
      </c>
      <c r="B10" s="45">
        <v>150</v>
      </c>
      <c r="C10" s="9">
        <f t="shared" si="0"/>
        <v>477.95587133409225</v>
      </c>
      <c r="E10" t="s">
        <v>28</v>
      </c>
      <c r="F10" s="14">
        <f>DURATION($E$1,$E$2,F8,$B$3,1)</f>
        <v>2.7592639769920622</v>
      </c>
      <c r="G10" s="2"/>
      <c r="H10" t="s">
        <v>28</v>
      </c>
      <c r="I10" s="14">
        <f>DURATION($E$1,$E$3,I8,$B$3,1)</f>
        <v>5.4785384333090104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x14ac:dyDescent="0.25">
      <c r="A11">
        <v>5</v>
      </c>
      <c r="B11" s="45">
        <v>300</v>
      </c>
      <c r="C11" s="9">
        <f t="shared" si="0"/>
        <v>1128.8518453804729</v>
      </c>
      <c r="E11" s="2" t="s">
        <v>57</v>
      </c>
      <c r="F11" s="56">
        <v>0.84454087669381417</v>
      </c>
      <c r="G11" s="2"/>
      <c r="H11" s="2" t="s">
        <v>57</v>
      </c>
      <c r="I11" s="56">
        <f>1-F11</f>
        <v>0.15545912330618583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x14ac:dyDescent="0.25">
      <c r="E12" s="2"/>
      <c r="F12" s="5"/>
      <c r="G12" s="2"/>
      <c r="H12" s="2"/>
      <c r="I12" s="5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x14ac:dyDescent="0.25">
      <c r="A13" s="120" t="s">
        <v>58</v>
      </c>
      <c r="B13" s="57">
        <f>NPV(B3,B7:B11)</f>
        <v>873.66126593584136</v>
      </c>
      <c r="C13" s="5"/>
      <c r="E13" s="43" t="s">
        <v>62</v>
      </c>
      <c r="F13" s="43"/>
      <c r="G13" s="43"/>
      <c r="H13" s="43"/>
      <c r="I13" s="14">
        <f>F11*F10+I11*I10</f>
        <v>3.1820000000000004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x14ac:dyDescent="0.25">
      <c r="A14" t="s">
        <v>59</v>
      </c>
      <c r="B14" s="14">
        <f>SUM(C7:C11)/B13</f>
        <v>3.1819388428374116</v>
      </c>
      <c r="C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x14ac:dyDescent="0.25">
      <c r="B15" s="2"/>
      <c r="E15" s="43"/>
      <c r="F15" s="43"/>
      <c r="G15" s="43"/>
      <c r="H15" s="43"/>
      <c r="I15" s="4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x14ac:dyDescent="0.25">
      <c r="B16" s="2"/>
      <c r="C16" s="2"/>
      <c r="D16" s="2"/>
      <c r="E16" s="58" t="s">
        <v>63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2:33" x14ac:dyDescent="0.25">
      <c r="B17" s="5"/>
      <c r="C17" s="2"/>
      <c r="D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2:33" x14ac:dyDescent="0.25">
      <c r="B18" s="42"/>
      <c r="C18" s="2"/>
      <c r="D18" s="42"/>
      <c r="E18" s="1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2:33" x14ac:dyDescent="0.25"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2:33" x14ac:dyDescent="0.25"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2:33" x14ac:dyDescent="0.25"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2:33" x14ac:dyDescent="0.25"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2:33" x14ac:dyDescent="0.25"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2:33" x14ac:dyDescent="0.25"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2:33" x14ac:dyDescent="0.25"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2:33" x14ac:dyDescent="0.25"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spans="2:33" x14ac:dyDescent="0.25"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2:33" x14ac:dyDescent="0.25"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2:33" x14ac:dyDescent="0.25"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2:33" x14ac:dyDescent="0.25"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2:33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2:33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2:33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2:33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2:33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2:33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2:33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2:33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2:33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2:33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2:33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2:33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2:33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2:33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2:33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2:33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2:33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2:33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2:33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2:33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2:33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2:33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2:33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2:33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2:33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2:33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2:33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2:33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2:33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2:33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2:33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2:33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spans="2:33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spans="2:33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spans="2:33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spans="2:33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2:33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2:33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2:33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2:33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2:33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2:33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2:33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2:33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2:33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2:33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2:33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2:33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spans="2:33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2:33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2:33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2:33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2:33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2:33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2:33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2:33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2:33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2:33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2:33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2:33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2:33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2:33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2:33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2:33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2:33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2:33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2:33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2:33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spans="2:33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spans="2:33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2:33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2:33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2:33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spans="2:33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2:33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spans="2:33" x14ac:dyDescent="0.2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spans="2:33" x14ac:dyDescent="0.2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spans="2:33" x14ac:dyDescent="0.2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spans="2:33" x14ac:dyDescent="0.2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spans="2:33" x14ac:dyDescent="0.2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spans="2:33" x14ac:dyDescent="0.2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spans="2:33" x14ac:dyDescent="0.2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spans="2:33" x14ac:dyDescent="0.2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2:33" x14ac:dyDescent="0.2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spans="2:33" x14ac:dyDescent="0.2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spans="2:33" x14ac:dyDescent="0.2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spans="2:33" x14ac:dyDescent="0.2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2:33" x14ac:dyDescent="0.2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2:33" x14ac:dyDescent="0.2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2:33" x14ac:dyDescent="0.2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2:33" x14ac:dyDescent="0.2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2:33" x14ac:dyDescent="0.2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2:33" x14ac:dyDescent="0.2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spans="2:33" x14ac:dyDescent="0.2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2:33" x14ac:dyDescent="0.2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spans="2:33" x14ac:dyDescent="0.2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spans="2:33" x14ac:dyDescent="0.2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spans="2:33" x14ac:dyDescent="0.2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spans="2:33" x14ac:dyDescent="0.2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spans="2:33" x14ac:dyDescent="0.2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spans="2:33" x14ac:dyDescent="0.2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spans="2:33" x14ac:dyDescent="0.2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spans="2:33" x14ac:dyDescent="0.2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spans="2:33" x14ac:dyDescent="0.2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spans="2:33" x14ac:dyDescent="0.2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spans="2:33" x14ac:dyDescent="0.2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spans="2:33" x14ac:dyDescent="0.2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spans="2:33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spans="2:33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spans="2:33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spans="2:33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spans="2:33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2:33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spans="2:33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spans="2:33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spans="2:33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spans="2:33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spans="2:33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spans="2:33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spans="2:33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spans="2:33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spans="2:33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spans="2:33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2:33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spans="2:33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spans="2:33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spans="2:33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spans="2:33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spans="2:33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spans="2:33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spans="2:33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spans="2:33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spans="2:33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spans="2:33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spans="2:33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spans="2:33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spans="2:33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spans="2:33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spans="2:33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2:33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spans="2:33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spans="2:33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spans="2:33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spans="2:33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spans="2:33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spans="2:33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spans="2:33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spans="2:33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spans="2:33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spans="2:33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spans="2:33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spans="2:33" x14ac:dyDescent="0.2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spans="2:33" x14ac:dyDescent="0.25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spans="2:33" x14ac:dyDescent="0.25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spans="2:33" x14ac:dyDescent="0.2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spans="2:33" x14ac:dyDescent="0.25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spans="2:33" x14ac:dyDescent="0.2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spans="2:33" x14ac:dyDescent="0.25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spans="2:33" x14ac:dyDescent="0.2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spans="2:33" x14ac:dyDescent="0.25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spans="2:33" x14ac:dyDescent="0.2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spans="2:33" x14ac:dyDescent="0.2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spans="2:33" x14ac:dyDescent="0.2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spans="2:33" x14ac:dyDescent="0.2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spans="2:33" x14ac:dyDescent="0.2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spans="2:33" x14ac:dyDescent="0.2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spans="2:33" x14ac:dyDescent="0.25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spans="2:33" x14ac:dyDescent="0.25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spans="2:33" x14ac:dyDescent="0.25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spans="2:33" x14ac:dyDescent="0.25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spans="2:33" x14ac:dyDescent="0.25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spans="2:33" x14ac:dyDescent="0.25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spans="2:33" x14ac:dyDescent="0.2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spans="2:33" x14ac:dyDescent="0.2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spans="2:33" x14ac:dyDescent="0.2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spans="2:33" x14ac:dyDescent="0.2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spans="2:33" x14ac:dyDescent="0.2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spans="2:33" x14ac:dyDescent="0.2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spans="2:33" x14ac:dyDescent="0.2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spans="2:33" x14ac:dyDescent="0.2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spans="2:33" x14ac:dyDescent="0.2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spans="2:33" x14ac:dyDescent="0.25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spans="2:33" x14ac:dyDescent="0.25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spans="2:33" x14ac:dyDescent="0.25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spans="2:33" x14ac:dyDescent="0.2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spans="2:33" x14ac:dyDescent="0.2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spans="2:33" x14ac:dyDescent="0.2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spans="2:33" x14ac:dyDescent="0.2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spans="2:33" x14ac:dyDescent="0.2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spans="2:33" x14ac:dyDescent="0.2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spans="2:33" x14ac:dyDescent="0.2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spans="2:33" x14ac:dyDescent="0.2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spans="2:33" x14ac:dyDescent="0.2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spans="2:33" x14ac:dyDescent="0.2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spans="2:33" x14ac:dyDescent="0.2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spans="2:33" x14ac:dyDescent="0.2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spans="2:33" x14ac:dyDescent="0.2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spans="2:33" x14ac:dyDescent="0.2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spans="2:33" x14ac:dyDescent="0.2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spans="2:33" x14ac:dyDescent="0.2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spans="2:33" x14ac:dyDescent="0.2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spans="2:33" x14ac:dyDescent="0.2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spans="2:33" x14ac:dyDescent="0.2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spans="2:33" x14ac:dyDescent="0.2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spans="2:33" x14ac:dyDescent="0.2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spans="2:33" x14ac:dyDescent="0.2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spans="2:33" x14ac:dyDescent="0.2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spans="2:33" x14ac:dyDescent="0.25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spans="2:33" x14ac:dyDescent="0.2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spans="2:33" x14ac:dyDescent="0.25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spans="2:33" x14ac:dyDescent="0.25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spans="2:33" x14ac:dyDescent="0.2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spans="2:33" x14ac:dyDescent="0.25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spans="2:33" x14ac:dyDescent="0.2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spans="2:33" x14ac:dyDescent="0.2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spans="2:33" x14ac:dyDescent="0.2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spans="2:33" x14ac:dyDescent="0.25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spans="2:33" x14ac:dyDescent="0.2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spans="2:33" x14ac:dyDescent="0.2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spans="2:33" x14ac:dyDescent="0.2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spans="2:33" x14ac:dyDescent="0.2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spans="2:33" x14ac:dyDescent="0.2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spans="2:33" x14ac:dyDescent="0.2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spans="2:33" x14ac:dyDescent="0.2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spans="2:33" x14ac:dyDescent="0.2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spans="2:33" x14ac:dyDescent="0.2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spans="2:33" x14ac:dyDescent="0.2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spans="2:33" x14ac:dyDescent="0.2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spans="2:33" x14ac:dyDescent="0.2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spans="2:33" x14ac:dyDescent="0.2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spans="2:33" x14ac:dyDescent="0.2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spans="2:33" x14ac:dyDescent="0.2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spans="2:33" x14ac:dyDescent="0.2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spans="2:33" x14ac:dyDescent="0.2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spans="2:33" x14ac:dyDescent="0.2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spans="2:33" x14ac:dyDescent="0.2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spans="2:33" x14ac:dyDescent="0.2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spans="2:33" x14ac:dyDescent="0.2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spans="2:33" x14ac:dyDescent="0.2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spans="2:33" x14ac:dyDescent="0.2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spans="2:33" x14ac:dyDescent="0.2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spans="2:33" x14ac:dyDescent="0.2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spans="2:33" x14ac:dyDescent="0.2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spans="2:33" x14ac:dyDescent="0.2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spans="2:33" x14ac:dyDescent="0.2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spans="2:33" x14ac:dyDescent="0.2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spans="2:33" x14ac:dyDescent="0.2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spans="2:33" x14ac:dyDescent="0.2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spans="2:33" x14ac:dyDescent="0.2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spans="2:33" x14ac:dyDescent="0.2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spans="2:33" x14ac:dyDescent="0.2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spans="2:33" x14ac:dyDescent="0.2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spans="2:33" x14ac:dyDescent="0.25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spans="2:33" x14ac:dyDescent="0.25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spans="2:33" x14ac:dyDescent="0.2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spans="2:33" x14ac:dyDescent="0.2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spans="2:33" x14ac:dyDescent="0.2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spans="2:33" x14ac:dyDescent="0.2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spans="2:33" x14ac:dyDescent="0.25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spans="2:33" x14ac:dyDescent="0.25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spans="2:33" x14ac:dyDescent="0.2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spans="2:33" x14ac:dyDescent="0.2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spans="2:33" x14ac:dyDescent="0.2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spans="2:33" x14ac:dyDescent="0.2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spans="2:33" x14ac:dyDescent="0.2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spans="2:33" x14ac:dyDescent="0.25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spans="2:33" x14ac:dyDescent="0.2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spans="2:33" x14ac:dyDescent="0.2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spans="2:33" x14ac:dyDescent="0.2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spans="2:33" x14ac:dyDescent="0.2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spans="2:33" x14ac:dyDescent="0.25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spans="2:33" x14ac:dyDescent="0.25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spans="2:33" x14ac:dyDescent="0.2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spans="2:33" x14ac:dyDescent="0.2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spans="2:33" x14ac:dyDescent="0.2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spans="2:33" x14ac:dyDescent="0.2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spans="2:33" x14ac:dyDescent="0.25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spans="2:33" x14ac:dyDescent="0.2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spans="2:33" x14ac:dyDescent="0.2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spans="2:33" x14ac:dyDescent="0.25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spans="2:33" x14ac:dyDescent="0.2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spans="2:33" x14ac:dyDescent="0.25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spans="2:33" x14ac:dyDescent="0.25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spans="2:33" x14ac:dyDescent="0.25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spans="2:33" x14ac:dyDescent="0.2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spans="2:33" x14ac:dyDescent="0.2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spans="2:33" x14ac:dyDescent="0.2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spans="2:33" x14ac:dyDescent="0.2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spans="2:33" x14ac:dyDescent="0.2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spans="2:33" x14ac:dyDescent="0.2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spans="2:33" x14ac:dyDescent="0.25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spans="2:33" x14ac:dyDescent="0.25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spans="2:33" x14ac:dyDescent="0.2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spans="2:33" x14ac:dyDescent="0.2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spans="2:33" x14ac:dyDescent="0.2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spans="2:33" x14ac:dyDescent="0.2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spans="2:33" x14ac:dyDescent="0.2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spans="2:33" x14ac:dyDescent="0.2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spans="2:33" x14ac:dyDescent="0.25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spans="2:33" x14ac:dyDescent="0.25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spans="2:33" x14ac:dyDescent="0.25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spans="2:33" x14ac:dyDescent="0.25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spans="2:33" x14ac:dyDescent="0.2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spans="2:33" x14ac:dyDescent="0.2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spans="2:33" x14ac:dyDescent="0.2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spans="2:33" x14ac:dyDescent="0.25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spans="2:33" x14ac:dyDescent="0.25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spans="2:33" x14ac:dyDescent="0.25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spans="2:33" x14ac:dyDescent="0.25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spans="2:33" x14ac:dyDescent="0.2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spans="2:33" x14ac:dyDescent="0.25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spans="2:33" x14ac:dyDescent="0.25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spans="2:33" x14ac:dyDescent="0.2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spans="2:33" x14ac:dyDescent="0.25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53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15.7109375" style="121" bestFit="1" customWidth="1"/>
    <col min="2" max="2" width="11.5703125" style="121" bestFit="1" customWidth="1"/>
    <col min="3" max="3" width="11.42578125" style="121"/>
    <col min="4" max="4" width="19.28515625" style="121" customWidth="1"/>
    <col min="5" max="5" width="15.28515625" style="121" customWidth="1"/>
    <col min="6" max="7" width="11.5703125" style="121" bestFit="1" customWidth="1"/>
    <col min="8" max="8" width="12" style="121" bestFit="1" customWidth="1"/>
    <col min="9" max="14" width="11.5703125" style="121" bestFit="1" customWidth="1"/>
    <col min="15" max="256" width="11.42578125" style="121"/>
    <col min="257" max="257" width="22.140625" style="121" customWidth="1"/>
    <col min="258" max="258" width="11.5703125" style="121" bestFit="1" customWidth="1"/>
    <col min="259" max="259" width="11.42578125" style="121"/>
    <col min="260" max="260" width="16" style="121" customWidth="1"/>
    <col min="261" max="261" width="15.28515625" style="121" customWidth="1"/>
    <col min="262" max="263" width="11.5703125" style="121" bestFit="1" customWidth="1"/>
    <col min="264" max="264" width="12" style="121" bestFit="1" customWidth="1"/>
    <col min="265" max="270" width="11.5703125" style="121" bestFit="1" customWidth="1"/>
    <col min="271" max="512" width="11.42578125" style="121"/>
    <col min="513" max="513" width="22.140625" style="121" customWidth="1"/>
    <col min="514" max="514" width="11.5703125" style="121" bestFit="1" customWidth="1"/>
    <col min="515" max="515" width="11.42578125" style="121"/>
    <col min="516" max="516" width="16" style="121" customWidth="1"/>
    <col min="517" max="517" width="15.28515625" style="121" customWidth="1"/>
    <col min="518" max="519" width="11.5703125" style="121" bestFit="1" customWidth="1"/>
    <col min="520" max="520" width="12" style="121" bestFit="1" customWidth="1"/>
    <col min="521" max="526" width="11.5703125" style="121" bestFit="1" customWidth="1"/>
    <col min="527" max="768" width="11.42578125" style="121"/>
    <col min="769" max="769" width="22.140625" style="121" customWidth="1"/>
    <col min="770" max="770" width="11.5703125" style="121" bestFit="1" customWidth="1"/>
    <col min="771" max="771" width="11.42578125" style="121"/>
    <col min="772" max="772" width="16" style="121" customWidth="1"/>
    <col min="773" max="773" width="15.28515625" style="121" customWidth="1"/>
    <col min="774" max="775" width="11.5703125" style="121" bestFit="1" customWidth="1"/>
    <col min="776" max="776" width="12" style="121" bestFit="1" customWidth="1"/>
    <col min="777" max="782" width="11.5703125" style="121" bestFit="1" customWidth="1"/>
    <col min="783" max="1024" width="11.42578125" style="121"/>
    <col min="1025" max="1025" width="22.140625" style="121" customWidth="1"/>
    <col min="1026" max="1026" width="11.5703125" style="121" bestFit="1" customWidth="1"/>
    <col min="1027" max="1027" width="11.42578125" style="121"/>
    <col min="1028" max="1028" width="16" style="121" customWidth="1"/>
    <col min="1029" max="1029" width="15.28515625" style="121" customWidth="1"/>
    <col min="1030" max="1031" width="11.5703125" style="121" bestFit="1" customWidth="1"/>
    <col min="1032" max="1032" width="12" style="121" bestFit="1" customWidth="1"/>
    <col min="1033" max="1038" width="11.5703125" style="121" bestFit="1" customWidth="1"/>
    <col min="1039" max="1280" width="11.42578125" style="121"/>
    <col min="1281" max="1281" width="22.140625" style="121" customWidth="1"/>
    <col min="1282" max="1282" width="11.5703125" style="121" bestFit="1" customWidth="1"/>
    <col min="1283" max="1283" width="11.42578125" style="121"/>
    <col min="1284" max="1284" width="16" style="121" customWidth="1"/>
    <col min="1285" max="1285" width="15.28515625" style="121" customWidth="1"/>
    <col min="1286" max="1287" width="11.5703125" style="121" bestFit="1" customWidth="1"/>
    <col min="1288" max="1288" width="12" style="121" bestFit="1" customWidth="1"/>
    <col min="1289" max="1294" width="11.5703125" style="121" bestFit="1" customWidth="1"/>
    <col min="1295" max="1536" width="11.42578125" style="121"/>
    <col min="1537" max="1537" width="22.140625" style="121" customWidth="1"/>
    <col min="1538" max="1538" width="11.5703125" style="121" bestFit="1" customWidth="1"/>
    <col min="1539" max="1539" width="11.42578125" style="121"/>
    <col min="1540" max="1540" width="16" style="121" customWidth="1"/>
    <col min="1541" max="1541" width="15.28515625" style="121" customWidth="1"/>
    <col min="1542" max="1543" width="11.5703125" style="121" bestFit="1" customWidth="1"/>
    <col min="1544" max="1544" width="12" style="121" bestFit="1" customWidth="1"/>
    <col min="1545" max="1550" width="11.5703125" style="121" bestFit="1" customWidth="1"/>
    <col min="1551" max="1792" width="11.42578125" style="121"/>
    <col min="1793" max="1793" width="22.140625" style="121" customWidth="1"/>
    <col min="1794" max="1794" width="11.5703125" style="121" bestFit="1" customWidth="1"/>
    <col min="1795" max="1795" width="11.42578125" style="121"/>
    <col min="1796" max="1796" width="16" style="121" customWidth="1"/>
    <col min="1797" max="1797" width="15.28515625" style="121" customWidth="1"/>
    <col min="1798" max="1799" width="11.5703125" style="121" bestFit="1" customWidth="1"/>
    <col min="1800" max="1800" width="12" style="121" bestFit="1" customWidth="1"/>
    <col min="1801" max="1806" width="11.5703125" style="121" bestFit="1" customWidth="1"/>
    <col min="1807" max="2048" width="11.42578125" style="121"/>
    <col min="2049" max="2049" width="22.140625" style="121" customWidth="1"/>
    <col min="2050" max="2050" width="11.5703125" style="121" bestFit="1" customWidth="1"/>
    <col min="2051" max="2051" width="11.42578125" style="121"/>
    <col min="2052" max="2052" width="16" style="121" customWidth="1"/>
    <col min="2053" max="2053" width="15.28515625" style="121" customWidth="1"/>
    <col min="2054" max="2055" width="11.5703125" style="121" bestFit="1" customWidth="1"/>
    <col min="2056" max="2056" width="12" style="121" bestFit="1" customWidth="1"/>
    <col min="2057" max="2062" width="11.5703125" style="121" bestFit="1" customWidth="1"/>
    <col min="2063" max="2304" width="11.42578125" style="121"/>
    <col min="2305" max="2305" width="22.140625" style="121" customWidth="1"/>
    <col min="2306" max="2306" width="11.5703125" style="121" bestFit="1" customWidth="1"/>
    <col min="2307" max="2307" width="11.42578125" style="121"/>
    <col min="2308" max="2308" width="16" style="121" customWidth="1"/>
    <col min="2309" max="2309" width="15.28515625" style="121" customWidth="1"/>
    <col min="2310" max="2311" width="11.5703125" style="121" bestFit="1" customWidth="1"/>
    <col min="2312" max="2312" width="12" style="121" bestFit="1" customWidth="1"/>
    <col min="2313" max="2318" width="11.5703125" style="121" bestFit="1" customWidth="1"/>
    <col min="2319" max="2560" width="11.42578125" style="121"/>
    <col min="2561" max="2561" width="22.140625" style="121" customWidth="1"/>
    <col min="2562" max="2562" width="11.5703125" style="121" bestFit="1" customWidth="1"/>
    <col min="2563" max="2563" width="11.42578125" style="121"/>
    <col min="2564" max="2564" width="16" style="121" customWidth="1"/>
    <col min="2565" max="2565" width="15.28515625" style="121" customWidth="1"/>
    <col min="2566" max="2567" width="11.5703125" style="121" bestFit="1" customWidth="1"/>
    <col min="2568" max="2568" width="12" style="121" bestFit="1" customWidth="1"/>
    <col min="2569" max="2574" width="11.5703125" style="121" bestFit="1" customWidth="1"/>
    <col min="2575" max="2816" width="11.42578125" style="121"/>
    <col min="2817" max="2817" width="22.140625" style="121" customWidth="1"/>
    <col min="2818" max="2818" width="11.5703125" style="121" bestFit="1" customWidth="1"/>
    <col min="2819" max="2819" width="11.42578125" style="121"/>
    <col min="2820" max="2820" width="16" style="121" customWidth="1"/>
    <col min="2821" max="2821" width="15.28515625" style="121" customWidth="1"/>
    <col min="2822" max="2823" width="11.5703125" style="121" bestFit="1" customWidth="1"/>
    <col min="2824" max="2824" width="12" style="121" bestFit="1" customWidth="1"/>
    <col min="2825" max="2830" width="11.5703125" style="121" bestFit="1" customWidth="1"/>
    <col min="2831" max="3072" width="11.42578125" style="121"/>
    <col min="3073" max="3073" width="22.140625" style="121" customWidth="1"/>
    <col min="3074" max="3074" width="11.5703125" style="121" bestFit="1" customWidth="1"/>
    <col min="3075" max="3075" width="11.42578125" style="121"/>
    <col min="3076" max="3076" width="16" style="121" customWidth="1"/>
    <col min="3077" max="3077" width="15.28515625" style="121" customWidth="1"/>
    <col min="3078" max="3079" width="11.5703125" style="121" bestFit="1" customWidth="1"/>
    <col min="3080" max="3080" width="12" style="121" bestFit="1" customWidth="1"/>
    <col min="3081" max="3086" width="11.5703125" style="121" bestFit="1" customWidth="1"/>
    <col min="3087" max="3328" width="11.42578125" style="121"/>
    <col min="3329" max="3329" width="22.140625" style="121" customWidth="1"/>
    <col min="3330" max="3330" width="11.5703125" style="121" bestFit="1" customWidth="1"/>
    <col min="3331" max="3331" width="11.42578125" style="121"/>
    <col min="3332" max="3332" width="16" style="121" customWidth="1"/>
    <col min="3333" max="3333" width="15.28515625" style="121" customWidth="1"/>
    <col min="3334" max="3335" width="11.5703125" style="121" bestFit="1" customWidth="1"/>
    <col min="3336" max="3336" width="12" style="121" bestFit="1" customWidth="1"/>
    <col min="3337" max="3342" width="11.5703125" style="121" bestFit="1" customWidth="1"/>
    <col min="3343" max="3584" width="11.42578125" style="121"/>
    <col min="3585" max="3585" width="22.140625" style="121" customWidth="1"/>
    <col min="3586" max="3586" width="11.5703125" style="121" bestFit="1" customWidth="1"/>
    <col min="3587" max="3587" width="11.42578125" style="121"/>
    <col min="3588" max="3588" width="16" style="121" customWidth="1"/>
    <col min="3589" max="3589" width="15.28515625" style="121" customWidth="1"/>
    <col min="3590" max="3591" width="11.5703125" style="121" bestFit="1" customWidth="1"/>
    <col min="3592" max="3592" width="12" style="121" bestFit="1" customWidth="1"/>
    <col min="3593" max="3598" width="11.5703125" style="121" bestFit="1" customWidth="1"/>
    <col min="3599" max="3840" width="11.42578125" style="121"/>
    <col min="3841" max="3841" width="22.140625" style="121" customWidth="1"/>
    <col min="3842" max="3842" width="11.5703125" style="121" bestFit="1" customWidth="1"/>
    <col min="3843" max="3843" width="11.42578125" style="121"/>
    <col min="3844" max="3844" width="16" style="121" customWidth="1"/>
    <col min="3845" max="3845" width="15.28515625" style="121" customWidth="1"/>
    <col min="3846" max="3847" width="11.5703125" style="121" bestFit="1" customWidth="1"/>
    <col min="3848" max="3848" width="12" style="121" bestFit="1" customWidth="1"/>
    <col min="3849" max="3854" width="11.5703125" style="121" bestFit="1" customWidth="1"/>
    <col min="3855" max="4096" width="11.42578125" style="121"/>
    <col min="4097" max="4097" width="22.140625" style="121" customWidth="1"/>
    <col min="4098" max="4098" width="11.5703125" style="121" bestFit="1" customWidth="1"/>
    <col min="4099" max="4099" width="11.42578125" style="121"/>
    <col min="4100" max="4100" width="16" style="121" customWidth="1"/>
    <col min="4101" max="4101" width="15.28515625" style="121" customWidth="1"/>
    <col min="4102" max="4103" width="11.5703125" style="121" bestFit="1" customWidth="1"/>
    <col min="4104" max="4104" width="12" style="121" bestFit="1" customWidth="1"/>
    <col min="4105" max="4110" width="11.5703125" style="121" bestFit="1" customWidth="1"/>
    <col min="4111" max="4352" width="11.42578125" style="121"/>
    <col min="4353" max="4353" width="22.140625" style="121" customWidth="1"/>
    <col min="4354" max="4354" width="11.5703125" style="121" bestFit="1" customWidth="1"/>
    <col min="4355" max="4355" width="11.42578125" style="121"/>
    <col min="4356" max="4356" width="16" style="121" customWidth="1"/>
    <col min="4357" max="4357" width="15.28515625" style="121" customWidth="1"/>
    <col min="4358" max="4359" width="11.5703125" style="121" bestFit="1" customWidth="1"/>
    <col min="4360" max="4360" width="12" style="121" bestFit="1" customWidth="1"/>
    <col min="4361" max="4366" width="11.5703125" style="121" bestFit="1" customWidth="1"/>
    <col min="4367" max="4608" width="11.42578125" style="121"/>
    <col min="4609" max="4609" width="22.140625" style="121" customWidth="1"/>
    <col min="4610" max="4610" width="11.5703125" style="121" bestFit="1" customWidth="1"/>
    <col min="4611" max="4611" width="11.42578125" style="121"/>
    <col min="4612" max="4612" width="16" style="121" customWidth="1"/>
    <col min="4613" max="4613" width="15.28515625" style="121" customWidth="1"/>
    <col min="4614" max="4615" width="11.5703125" style="121" bestFit="1" customWidth="1"/>
    <col min="4616" max="4616" width="12" style="121" bestFit="1" customWidth="1"/>
    <col min="4617" max="4622" width="11.5703125" style="121" bestFit="1" customWidth="1"/>
    <col min="4623" max="4864" width="11.42578125" style="121"/>
    <col min="4865" max="4865" width="22.140625" style="121" customWidth="1"/>
    <col min="4866" max="4866" width="11.5703125" style="121" bestFit="1" customWidth="1"/>
    <col min="4867" max="4867" width="11.42578125" style="121"/>
    <col min="4868" max="4868" width="16" style="121" customWidth="1"/>
    <col min="4869" max="4869" width="15.28515625" style="121" customWidth="1"/>
    <col min="4870" max="4871" width="11.5703125" style="121" bestFit="1" customWidth="1"/>
    <col min="4872" max="4872" width="12" style="121" bestFit="1" customWidth="1"/>
    <col min="4873" max="4878" width="11.5703125" style="121" bestFit="1" customWidth="1"/>
    <col min="4879" max="5120" width="11.42578125" style="121"/>
    <col min="5121" max="5121" width="22.140625" style="121" customWidth="1"/>
    <col min="5122" max="5122" width="11.5703125" style="121" bestFit="1" customWidth="1"/>
    <col min="5123" max="5123" width="11.42578125" style="121"/>
    <col min="5124" max="5124" width="16" style="121" customWidth="1"/>
    <col min="5125" max="5125" width="15.28515625" style="121" customWidth="1"/>
    <col min="5126" max="5127" width="11.5703125" style="121" bestFit="1" customWidth="1"/>
    <col min="5128" max="5128" width="12" style="121" bestFit="1" customWidth="1"/>
    <col min="5129" max="5134" width="11.5703125" style="121" bestFit="1" customWidth="1"/>
    <col min="5135" max="5376" width="11.42578125" style="121"/>
    <col min="5377" max="5377" width="22.140625" style="121" customWidth="1"/>
    <col min="5378" max="5378" width="11.5703125" style="121" bestFit="1" customWidth="1"/>
    <col min="5379" max="5379" width="11.42578125" style="121"/>
    <col min="5380" max="5380" width="16" style="121" customWidth="1"/>
    <col min="5381" max="5381" width="15.28515625" style="121" customWidth="1"/>
    <col min="5382" max="5383" width="11.5703125" style="121" bestFit="1" customWidth="1"/>
    <col min="5384" max="5384" width="12" style="121" bestFit="1" customWidth="1"/>
    <col min="5385" max="5390" width="11.5703125" style="121" bestFit="1" customWidth="1"/>
    <col min="5391" max="5632" width="11.42578125" style="121"/>
    <col min="5633" max="5633" width="22.140625" style="121" customWidth="1"/>
    <col min="5634" max="5634" width="11.5703125" style="121" bestFit="1" customWidth="1"/>
    <col min="5635" max="5635" width="11.42578125" style="121"/>
    <col min="5636" max="5636" width="16" style="121" customWidth="1"/>
    <col min="5637" max="5637" width="15.28515625" style="121" customWidth="1"/>
    <col min="5638" max="5639" width="11.5703125" style="121" bestFit="1" customWidth="1"/>
    <col min="5640" max="5640" width="12" style="121" bestFit="1" customWidth="1"/>
    <col min="5641" max="5646" width="11.5703125" style="121" bestFit="1" customWidth="1"/>
    <col min="5647" max="5888" width="11.42578125" style="121"/>
    <col min="5889" max="5889" width="22.140625" style="121" customWidth="1"/>
    <col min="5890" max="5890" width="11.5703125" style="121" bestFit="1" customWidth="1"/>
    <col min="5891" max="5891" width="11.42578125" style="121"/>
    <col min="5892" max="5892" width="16" style="121" customWidth="1"/>
    <col min="5893" max="5893" width="15.28515625" style="121" customWidth="1"/>
    <col min="5894" max="5895" width="11.5703125" style="121" bestFit="1" customWidth="1"/>
    <col min="5896" max="5896" width="12" style="121" bestFit="1" customWidth="1"/>
    <col min="5897" max="5902" width="11.5703125" style="121" bestFit="1" customWidth="1"/>
    <col min="5903" max="6144" width="11.42578125" style="121"/>
    <col min="6145" max="6145" width="22.140625" style="121" customWidth="1"/>
    <col min="6146" max="6146" width="11.5703125" style="121" bestFit="1" customWidth="1"/>
    <col min="6147" max="6147" width="11.42578125" style="121"/>
    <col min="6148" max="6148" width="16" style="121" customWidth="1"/>
    <col min="6149" max="6149" width="15.28515625" style="121" customWidth="1"/>
    <col min="6150" max="6151" width="11.5703125" style="121" bestFit="1" customWidth="1"/>
    <col min="6152" max="6152" width="12" style="121" bestFit="1" customWidth="1"/>
    <col min="6153" max="6158" width="11.5703125" style="121" bestFit="1" customWidth="1"/>
    <col min="6159" max="6400" width="11.42578125" style="121"/>
    <col min="6401" max="6401" width="22.140625" style="121" customWidth="1"/>
    <col min="6402" max="6402" width="11.5703125" style="121" bestFit="1" customWidth="1"/>
    <col min="6403" max="6403" width="11.42578125" style="121"/>
    <col min="6404" max="6404" width="16" style="121" customWidth="1"/>
    <col min="6405" max="6405" width="15.28515625" style="121" customWidth="1"/>
    <col min="6406" max="6407" width="11.5703125" style="121" bestFit="1" customWidth="1"/>
    <col min="6408" max="6408" width="12" style="121" bestFit="1" customWidth="1"/>
    <col min="6409" max="6414" width="11.5703125" style="121" bestFit="1" customWidth="1"/>
    <col min="6415" max="6656" width="11.42578125" style="121"/>
    <col min="6657" max="6657" width="22.140625" style="121" customWidth="1"/>
    <col min="6658" max="6658" width="11.5703125" style="121" bestFit="1" customWidth="1"/>
    <col min="6659" max="6659" width="11.42578125" style="121"/>
    <col min="6660" max="6660" width="16" style="121" customWidth="1"/>
    <col min="6661" max="6661" width="15.28515625" style="121" customWidth="1"/>
    <col min="6662" max="6663" width="11.5703125" style="121" bestFit="1" customWidth="1"/>
    <col min="6664" max="6664" width="12" style="121" bestFit="1" customWidth="1"/>
    <col min="6665" max="6670" width="11.5703125" style="121" bestFit="1" customWidth="1"/>
    <col min="6671" max="6912" width="11.42578125" style="121"/>
    <col min="6913" max="6913" width="22.140625" style="121" customWidth="1"/>
    <col min="6914" max="6914" width="11.5703125" style="121" bestFit="1" customWidth="1"/>
    <col min="6915" max="6915" width="11.42578125" style="121"/>
    <col min="6916" max="6916" width="16" style="121" customWidth="1"/>
    <col min="6917" max="6917" width="15.28515625" style="121" customWidth="1"/>
    <col min="6918" max="6919" width="11.5703125" style="121" bestFit="1" customWidth="1"/>
    <col min="6920" max="6920" width="12" style="121" bestFit="1" customWidth="1"/>
    <col min="6921" max="6926" width="11.5703125" style="121" bestFit="1" customWidth="1"/>
    <col min="6927" max="7168" width="11.42578125" style="121"/>
    <col min="7169" max="7169" width="22.140625" style="121" customWidth="1"/>
    <col min="7170" max="7170" width="11.5703125" style="121" bestFit="1" customWidth="1"/>
    <col min="7171" max="7171" width="11.42578125" style="121"/>
    <col min="7172" max="7172" width="16" style="121" customWidth="1"/>
    <col min="7173" max="7173" width="15.28515625" style="121" customWidth="1"/>
    <col min="7174" max="7175" width="11.5703125" style="121" bestFit="1" customWidth="1"/>
    <col min="7176" max="7176" width="12" style="121" bestFit="1" customWidth="1"/>
    <col min="7177" max="7182" width="11.5703125" style="121" bestFit="1" customWidth="1"/>
    <col min="7183" max="7424" width="11.42578125" style="121"/>
    <col min="7425" max="7425" width="22.140625" style="121" customWidth="1"/>
    <col min="7426" max="7426" width="11.5703125" style="121" bestFit="1" customWidth="1"/>
    <col min="7427" max="7427" width="11.42578125" style="121"/>
    <col min="7428" max="7428" width="16" style="121" customWidth="1"/>
    <col min="7429" max="7429" width="15.28515625" style="121" customWidth="1"/>
    <col min="7430" max="7431" width="11.5703125" style="121" bestFit="1" customWidth="1"/>
    <col min="7432" max="7432" width="12" style="121" bestFit="1" customWidth="1"/>
    <col min="7433" max="7438" width="11.5703125" style="121" bestFit="1" customWidth="1"/>
    <col min="7439" max="7680" width="11.42578125" style="121"/>
    <col min="7681" max="7681" width="22.140625" style="121" customWidth="1"/>
    <col min="7682" max="7682" width="11.5703125" style="121" bestFit="1" customWidth="1"/>
    <col min="7683" max="7683" width="11.42578125" style="121"/>
    <col min="7684" max="7684" width="16" style="121" customWidth="1"/>
    <col min="7685" max="7685" width="15.28515625" style="121" customWidth="1"/>
    <col min="7686" max="7687" width="11.5703125" style="121" bestFit="1" customWidth="1"/>
    <col min="7688" max="7688" width="12" style="121" bestFit="1" customWidth="1"/>
    <col min="7689" max="7694" width="11.5703125" style="121" bestFit="1" customWidth="1"/>
    <col min="7695" max="7936" width="11.42578125" style="121"/>
    <col min="7937" max="7937" width="22.140625" style="121" customWidth="1"/>
    <col min="7938" max="7938" width="11.5703125" style="121" bestFit="1" customWidth="1"/>
    <col min="7939" max="7939" width="11.42578125" style="121"/>
    <col min="7940" max="7940" width="16" style="121" customWidth="1"/>
    <col min="7941" max="7941" width="15.28515625" style="121" customWidth="1"/>
    <col min="7942" max="7943" width="11.5703125" style="121" bestFit="1" customWidth="1"/>
    <col min="7944" max="7944" width="12" style="121" bestFit="1" customWidth="1"/>
    <col min="7945" max="7950" width="11.5703125" style="121" bestFit="1" customWidth="1"/>
    <col min="7951" max="8192" width="11.42578125" style="121"/>
    <col min="8193" max="8193" width="22.140625" style="121" customWidth="1"/>
    <col min="8194" max="8194" width="11.5703125" style="121" bestFit="1" customWidth="1"/>
    <col min="8195" max="8195" width="11.42578125" style="121"/>
    <col min="8196" max="8196" width="16" style="121" customWidth="1"/>
    <col min="8197" max="8197" width="15.28515625" style="121" customWidth="1"/>
    <col min="8198" max="8199" width="11.5703125" style="121" bestFit="1" customWidth="1"/>
    <col min="8200" max="8200" width="12" style="121" bestFit="1" customWidth="1"/>
    <col min="8201" max="8206" width="11.5703125" style="121" bestFit="1" customWidth="1"/>
    <col min="8207" max="8448" width="11.42578125" style="121"/>
    <col min="8449" max="8449" width="22.140625" style="121" customWidth="1"/>
    <col min="8450" max="8450" width="11.5703125" style="121" bestFit="1" customWidth="1"/>
    <col min="8451" max="8451" width="11.42578125" style="121"/>
    <col min="8452" max="8452" width="16" style="121" customWidth="1"/>
    <col min="8453" max="8453" width="15.28515625" style="121" customWidth="1"/>
    <col min="8454" max="8455" width="11.5703125" style="121" bestFit="1" customWidth="1"/>
    <col min="8456" max="8456" width="12" style="121" bestFit="1" customWidth="1"/>
    <col min="8457" max="8462" width="11.5703125" style="121" bestFit="1" customWidth="1"/>
    <col min="8463" max="8704" width="11.42578125" style="121"/>
    <col min="8705" max="8705" width="22.140625" style="121" customWidth="1"/>
    <col min="8706" max="8706" width="11.5703125" style="121" bestFit="1" customWidth="1"/>
    <col min="8707" max="8707" width="11.42578125" style="121"/>
    <col min="8708" max="8708" width="16" style="121" customWidth="1"/>
    <col min="8709" max="8709" width="15.28515625" style="121" customWidth="1"/>
    <col min="8710" max="8711" width="11.5703125" style="121" bestFit="1" customWidth="1"/>
    <col min="8712" max="8712" width="12" style="121" bestFit="1" customWidth="1"/>
    <col min="8713" max="8718" width="11.5703125" style="121" bestFit="1" customWidth="1"/>
    <col min="8719" max="8960" width="11.42578125" style="121"/>
    <col min="8961" max="8961" width="22.140625" style="121" customWidth="1"/>
    <col min="8962" max="8962" width="11.5703125" style="121" bestFit="1" customWidth="1"/>
    <col min="8963" max="8963" width="11.42578125" style="121"/>
    <col min="8964" max="8964" width="16" style="121" customWidth="1"/>
    <col min="8965" max="8965" width="15.28515625" style="121" customWidth="1"/>
    <col min="8966" max="8967" width="11.5703125" style="121" bestFit="1" customWidth="1"/>
    <col min="8968" max="8968" width="12" style="121" bestFit="1" customWidth="1"/>
    <col min="8969" max="8974" width="11.5703125" style="121" bestFit="1" customWidth="1"/>
    <col min="8975" max="9216" width="11.42578125" style="121"/>
    <col min="9217" max="9217" width="22.140625" style="121" customWidth="1"/>
    <col min="9218" max="9218" width="11.5703125" style="121" bestFit="1" customWidth="1"/>
    <col min="9219" max="9219" width="11.42578125" style="121"/>
    <col min="9220" max="9220" width="16" style="121" customWidth="1"/>
    <col min="9221" max="9221" width="15.28515625" style="121" customWidth="1"/>
    <col min="9222" max="9223" width="11.5703125" style="121" bestFit="1" customWidth="1"/>
    <col min="9224" max="9224" width="12" style="121" bestFit="1" customWidth="1"/>
    <col min="9225" max="9230" width="11.5703125" style="121" bestFit="1" customWidth="1"/>
    <col min="9231" max="9472" width="11.42578125" style="121"/>
    <col min="9473" max="9473" width="22.140625" style="121" customWidth="1"/>
    <col min="9474" max="9474" width="11.5703125" style="121" bestFit="1" customWidth="1"/>
    <col min="9475" max="9475" width="11.42578125" style="121"/>
    <col min="9476" max="9476" width="16" style="121" customWidth="1"/>
    <col min="9477" max="9477" width="15.28515625" style="121" customWidth="1"/>
    <col min="9478" max="9479" width="11.5703125" style="121" bestFit="1" customWidth="1"/>
    <col min="9480" max="9480" width="12" style="121" bestFit="1" customWidth="1"/>
    <col min="9481" max="9486" width="11.5703125" style="121" bestFit="1" customWidth="1"/>
    <col min="9487" max="9728" width="11.42578125" style="121"/>
    <col min="9729" max="9729" width="22.140625" style="121" customWidth="1"/>
    <col min="9730" max="9730" width="11.5703125" style="121" bestFit="1" customWidth="1"/>
    <col min="9731" max="9731" width="11.42578125" style="121"/>
    <col min="9732" max="9732" width="16" style="121" customWidth="1"/>
    <col min="9733" max="9733" width="15.28515625" style="121" customWidth="1"/>
    <col min="9734" max="9735" width="11.5703125" style="121" bestFit="1" customWidth="1"/>
    <col min="9736" max="9736" width="12" style="121" bestFit="1" customWidth="1"/>
    <col min="9737" max="9742" width="11.5703125" style="121" bestFit="1" customWidth="1"/>
    <col min="9743" max="9984" width="11.42578125" style="121"/>
    <col min="9985" max="9985" width="22.140625" style="121" customWidth="1"/>
    <col min="9986" max="9986" width="11.5703125" style="121" bestFit="1" customWidth="1"/>
    <col min="9987" max="9987" width="11.42578125" style="121"/>
    <col min="9988" max="9988" width="16" style="121" customWidth="1"/>
    <col min="9989" max="9989" width="15.28515625" style="121" customWidth="1"/>
    <col min="9990" max="9991" width="11.5703125" style="121" bestFit="1" customWidth="1"/>
    <col min="9992" max="9992" width="12" style="121" bestFit="1" customWidth="1"/>
    <col min="9993" max="9998" width="11.5703125" style="121" bestFit="1" customWidth="1"/>
    <col min="9999" max="10240" width="11.42578125" style="121"/>
    <col min="10241" max="10241" width="22.140625" style="121" customWidth="1"/>
    <col min="10242" max="10242" width="11.5703125" style="121" bestFit="1" customWidth="1"/>
    <col min="10243" max="10243" width="11.42578125" style="121"/>
    <col min="10244" max="10244" width="16" style="121" customWidth="1"/>
    <col min="10245" max="10245" width="15.28515625" style="121" customWidth="1"/>
    <col min="10246" max="10247" width="11.5703125" style="121" bestFit="1" customWidth="1"/>
    <col min="10248" max="10248" width="12" style="121" bestFit="1" customWidth="1"/>
    <col min="10249" max="10254" width="11.5703125" style="121" bestFit="1" customWidth="1"/>
    <col min="10255" max="10496" width="11.42578125" style="121"/>
    <col min="10497" max="10497" width="22.140625" style="121" customWidth="1"/>
    <col min="10498" max="10498" width="11.5703125" style="121" bestFit="1" customWidth="1"/>
    <col min="10499" max="10499" width="11.42578125" style="121"/>
    <col min="10500" max="10500" width="16" style="121" customWidth="1"/>
    <col min="10501" max="10501" width="15.28515625" style="121" customWidth="1"/>
    <col min="10502" max="10503" width="11.5703125" style="121" bestFit="1" customWidth="1"/>
    <col min="10504" max="10504" width="12" style="121" bestFit="1" customWidth="1"/>
    <col min="10505" max="10510" width="11.5703125" style="121" bestFit="1" customWidth="1"/>
    <col min="10511" max="10752" width="11.42578125" style="121"/>
    <col min="10753" max="10753" width="22.140625" style="121" customWidth="1"/>
    <col min="10754" max="10754" width="11.5703125" style="121" bestFit="1" customWidth="1"/>
    <col min="10755" max="10755" width="11.42578125" style="121"/>
    <col min="10756" max="10756" width="16" style="121" customWidth="1"/>
    <col min="10757" max="10757" width="15.28515625" style="121" customWidth="1"/>
    <col min="10758" max="10759" width="11.5703125" style="121" bestFit="1" customWidth="1"/>
    <col min="10760" max="10760" width="12" style="121" bestFit="1" customWidth="1"/>
    <col min="10761" max="10766" width="11.5703125" style="121" bestFit="1" customWidth="1"/>
    <col min="10767" max="11008" width="11.42578125" style="121"/>
    <col min="11009" max="11009" width="22.140625" style="121" customWidth="1"/>
    <col min="11010" max="11010" width="11.5703125" style="121" bestFit="1" customWidth="1"/>
    <col min="11011" max="11011" width="11.42578125" style="121"/>
    <col min="11012" max="11012" width="16" style="121" customWidth="1"/>
    <col min="11013" max="11013" width="15.28515625" style="121" customWidth="1"/>
    <col min="11014" max="11015" width="11.5703125" style="121" bestFit="1" customWidth="1"/>
    <col min="11016" max="11016" width="12" style="121" bestFit="1" customWidth="1"/>
    <col min="11017" max="11022" width="11.5703125" style="121" bestFit="1" customWidth="1"/>
    <col min="11023" max="11264" width="11.42578125" style="121"/>
    <col min="11265" max="11265" width="22.140625" style="121" customWidth="1"/>
    <col min="11266" max="11266" width="11.5703125" style="121" bestFit="1" customWidth="1"/>
    <col min="11267" max="11267" width="11.42578125" style="121"/>
    <col min="11268" max="11268" width="16" style="121" customWidth="1"/>
    <col min="11269" max="11269" width="15.28515625" style="121" customWidth="1"/>
    <col min="11270" max="11271" width="11.5703125" style="121" bestFit="1" customWidth="1"/>
    <col min="11272" max="11272" width="12" style="121" bestFit="1" customWidth="1"/>
    <col min="11273" max="11278" width="11.5703125" style="121" bestFit="1" customWidth="1"/>
    <col min="11279" max="11520" width="11.42578125" style="121"/>
    <col min="11521" max="11521" width="22.140625" style="121" customWidth="1"/>
    <col min="11522" max="11522" width="11.5703125" style="121" bestFit="1" customWidth="1"/>
    <col min="11523" max="11523" width="11.42578125" style="121"/>
    <col min="11524" max="11524" width="16" style="121" customWidth="1"/>
    <col min="11525" max="11525" width="15.28515625" style="121" customWidth="1"/>
    <col min="11526" max="11527" width="11.5703125" style="121" bestFit="1" customWidth="1"/>
    <col min="11528" max="11528" width="12" style="121" bestFit="1" customWidth="1"/>
    <col min="11529" max="11534" width="11.5703125" style="121" bestFit="1" customWidth="1"/>
    <col min="11535" max="11776" width="11.42578125" style="121"/>
    <col min="11777" max="11777" width="22.140625" style="121" customWidth="1"/>
    <col min="11778" max="11778" width="11.5703125" style="121" bestFit="1" customWidth="1"/>
    <col min="11779" max="11779" width="11.42578125" style="121"/>
    <col min="11780" max="11780" width="16" style="121" customWidth="1"/>
    <col min="11781" max="11781" width="15.28515625" style="121" customWidth="1"/>
    <col min="11782" max="11783" width="11.5703125" style="121" bestFit="1" customWidth="1"/>
    <col min="11784" max="11784" width="12" style="121" bestFit="1" customWidth="1"/>
    <col min="11785" max="11790" width="11.5703125" style="121" bestFit="1" customWidth="1"/>
    <col min="11791" max="12032" width="11.42578125" style="121"/>
    <col min="12033" max="12033" width="22.140625" style="121" customWidth="1"/>
    <col min="12034" max="12034" width="11.5703125" style="121" bestFit="1" customWidth="1"/>
    <col min="12035" max="12035" width="11.42578125" style="121"/>
    <col min="12036" max="12036" width="16" style="121" customWidth="1"/>
    <col min="12037" max="12037" width="15.28515625" style="121" customWidth="1"/>
    <col min="12038" max="12039" width="11.5703125" style="121" bestFit="1" customWidth="1"/>
    <col min="12040" max="12040" width="12" style="121" bestFit="1" customWidth="1"/>
    <col min="12041" max="12046" width="11.5703125" style="121" bestFit="1" customWidth="1"/>
    <col min="12047" max="12288" width="11.42578125" style="121"/>
    <col min="12289" max="12289" width="22.140625" style="121" customWidth="1"/>
    <col min="12290" max="12290" width="11.5703125" style="121" bestFit="1" customWidth="1"/>
    <col min="12291" max="12291" width="11.42578125" style="121"/>
    <col min="12292" max="12292" width="16" style="121" customWidth="1"/>
    <col min="12293" max="12293" width="15.28515625" style="121" customWidth="1"/>
    <col min="12294" max="12295" width="11.5703125" style="121" bestFit="1" customWidth="1"/>
    <col min="12296" max="12296" width="12" style="121" bestFit="1" customWidth="1"/>
    <col min="12297" max="12302" width="11.5703125" style="121" bestFit="1" customWidth="1"/>
    <col min="12303" max="12544" width="11.42578125" style="121"/>
    <col min="12545" max="12545" width="22.140625" style="121" customWidth="1"/>
    <col min="12546" max="12546" width="11.5703125" style="121" bestFit="1" customWidth="1"/>
    <col min="12547" max="12547" width="11.42578125" style="121"/>
    <col min="12548" max="12548" width="16" style="121" customWidth="1"/>
    <col min="12549" max="12549" width="15.28515625" style="121" customWidth="1"/>
    <col min="12550" max="12551" width="11.5703125" style="121" bestFit="1" customWidth="1"/>
    <col min="12552" max="12552" width="12" style="121" bestFit="1" customWidth="1"/>
    <col min="12553" max="12558" width="11.5703125" style="121" bestFit="1" customWidth="1"/>
    <col min="12559" max="12800" width="11.42578125" style="121"/>
    <col min="12801" max="12801" width="22.140625" style="121" customWidth="1"/>
    <col min="12802" max="12802" width="11.5703125" style="121" bestFit="1" customWidth="1"/>
    <col min="12803" max="12803" width="11.42578125" style="121"/>
    <col min="12804" max="12804" width="16" style="121" customWidth="1"/>
    <col min="12805" max="12805" width="15.28515625" style="121" customWidth="1"/>
    <col min="12806" max="12807" width="11.5703125" style="121" bestFit="1" customWidth="1"/>
    <col min="12808" max="12808" width="12" style="121" bestFit="1" customWidth="1"/>
    <col min="12809" max="12814" width="11.5703125" style="121" bestFit="1" customWidth="1"/>
    <col min="12815" max="13056" width="11.42578125" style="121"/>
    <col min="13057" max="13057" width="22.140625" style="121" customWidth="1"/>
    <col min="13058" max="13058" width="11.5703125" style="121" bestFit="1" customWidth="1"/>
    <col min="13059" max="13059" width="11.42578125" style="121"/>
    <col min="13060" max="13060" width="16" style="121" customWidth="1"/>
    <col min="13061" max="13061" width="15.28515625" style="121" customWidth="1"/>
    <col min="13062" max="13063" width="11.5703125" style="121" bestFit="1" customWidth="1"/>
    <col min="13064" max="13064" width="12" style="121" bestFit="1" customWidth="1"/>
    <col min="13065" max="13070" width="11.5703125" style="121" bestFit="1" customWidth="1"/>
    <col min="13071" max="13312" width="11.42578125" style="121"/>
    <col min="13313" max="13313" width="22.140625" style="121" customWidth="1"/>
    <col min="13314" max="13314" width="11.5703125" style="121" bestFit="1" customWidth="1"/>
    <col min="13315" max="13315" width="11.42578125" style="121"/>
    <col min="13316" max="13316" width="16" style="121" customWidth="1"/>
    <col min="13317" max="13317" width="15.28515625" style="121" customWidth="1"/>
    <col min="13318" max="13319" width="11.5703125" style="121" bestFit="1" customWidth="1"/>
    <col min="13320" max="13320" width="12" style="121" bestFit="1" customWidth="1"/>
    <col min="13321" max="13326" width="11.5703125" style="121" bestFit="1" customWidth="1"/>
    <col min="13327" max="13568" width="11.42578125" style="121"/>
    <col min="13569" max="13569" width="22.140625" style="121" customWidth="1"/>
    <col min="13570" max="13570" width="11.5703125" style="121" bestFit="1" customWidth="1"/>
    <col min="13571" max="13571" width="11.42578125" style="121"/>
    <col min="13572" max="13572" width="16" style="121" customWidth="1"/>
    <col min="13573" max="13573" width="15.28515625" style="121" customWidth="1"/>
    <col min="13574" max="13575" width="11.5703125" style="121" bestFit="1" customWidth="1"/>
    <col min="13576" max="13576" width="12" style="121" bestFit="1" customWidth="1"/>
    <col min="13577" max="13582" width="11.5703125" style="121" bestFit="1" customWidth="1"/>
    <col min="13583" max="13824" width="11.42578125" style="121"/>
    <col min="13825" max="13825" width="22.140625" style="121" customWidth="1"/>
    <col min="13826" max="13826" width="11.5703125" style="121" bestFit="1" customWidth="1"/>
    <col min="13827" max="13827" width="11.42578125" style="121"/>
    <col min="13828" max="13828" width="16" style="121" customWidth="1"/>
    <col min="13829" max="13829" width="15.28515625" style="121" customWidth="1"/>
    <col min="13830" max="13831" width="11.5703125" style="121" bestFit="1" customWidth="1"/>
    <col min="13832" max="13832" width="12" style="121" bestFit="1" customWidth="1"/>
    <col min="13833" max="13838" width="11.5703125" style="121" bestFit="1" customWidth="1"/>
    <col min="13839" max="14080" width="11.42578125" style="121"/>
    <col min="14081" max="14081" width="22.140625" style="121" customWidth="1"/>
    <col min="14082" max="14082" width="11.5703125" style="121" bestFit="1" customWidth="1"/>
    <col min="14083" max="14083" width="11.42578125" style="121"/>
    <col min="14084" max="14084" width="16" style="121" customWidth="1"/>
    <col min="14085" max="14085" width="15.28515625" style="121" customWidth="1"/>
    <col min="14086" max="14087" width="11.5703125" style="121" bestFit="1" customWidth="1"/>
    <col min="14088" max="14088" width="12" style="121" bestFit="1" customWidth="1"/>
    <col min="14089" max="14094" width="11.5703125" style="121" bestFit="1" customWidth="1"/>
    <col min="14095" max="14336" width="11.42578125" style="121"/>
    <col min="14337" max="14337" width="22.140625" style="121" customWidth="1"/>
    <col min="14338" max="14338" width="11.5703125" style="121" bestFit="1" customWidth="1"/>
    <col min="14339" max="14339" width="11.42578125" style="121"/>
    <col min="14340" max="14340" width="16" style="121" customWidth="1"/>
    <col min="14341" max="14341" width="15.28515625" style="121" customWidth="1"/>
    <col min="14342" max="14343" width="11.5703125" style="121" bestFit="1" customWidth="1"/>
    <col min="14344" max="14344" width="12" style="121" bestFit="1" customWidth="1"/>
    <col min="14345" max="14350" width="11.5703125" style="121" bestFit="1" customWidth="1"/>
    <col min="14351" max="14592" width="11.42578125" style="121"/>
    <col min="14593" max="14593" width="22.140625" style="121" customWidth="1"/>
    <col min="14594" max="14594" width="11.5703125" style="121" bestFit="1" customWidth="1"/>
    <col min="14595" max="14595" width="11.42578125" style="121"/>
    <col min="14596" max="14596" width="16" style="121" customWidth="1"/>
    <col min="14597" max="14597" width="15.28515625" style="121" customWidth="1"/>
    <col min="14598" max="14599" width="11.5703125" style="121" bestFit="1" customWidth="1"/>
    <col min="14600" max="14600" width="12" style="121" bestFit="1" customWidth="1"/>
    <col min="14601" max="14606" width="11.5703125" style="121" bestFit="1" customWidth="1"/>
    <col min="14607" max="14848" width="11.42578125" style="121"/>
    <col min="14849" max="14849" width="22.140625" style="121" customWidth="1"/>
    <col min="14850" max="14850" width="11.5703125" style="121" bestFit="1" customWidth="1"/>
    <col min="14851" max="14851" width="11.42578125" style="121"/>
    <col min="14852" max="14852" width="16" style="121" customWidth="1"/>
    <col min="14853" max="14853" width="15.28515625" style="121" customWidth="1"/>
    <col min="14854" max="14855" width="11.5703125" style="121" bestFit="1" customWidth="1"/>
    <col min="14856" max="14856" width="12" style="121" bestFit="1" customWidth="1"/>
    <col min="14857" max="14862" width="11.5703125" style="121" bestFit="1" customWidth="1"/>
    <col min="14863" max="15104" width="11.42578125" style="121"/>
    <col min="15105" max="15105" width="22.140625" style="121" customWidth="1"/>
    <col min="15106" max="15106" width="11.5703125" style="121" bestFit="1" customWidth="1"/>
    <col min="15107" max="15107" width="11.42578125" style="121"/>
    <col min="15108" max="15108" width="16" style="121" customWidth="1"/>
    <col min="15109" max="15109" width="15.28515625" style="121" customWidth="1"/>
    <col min="15110" max="15111" width="11.5703125" style="121" bestFit="1" customWidth="1"/>
    <col min="15112" max="15112" width="12" style="121" bestFit="1" customWidth="1"/>
    <col min="15113" max="15118" width="11.5703125" style="121" bestFit="1" customWidth="1"/>
    <col min="15119" max="15360" width="11.42578125" style="121"/>
    <col min="15361" max="15361" width="22.140625" style="121" customWidth="1"/>
    <col min="15362" max="15362" width="11.5703125" style="121" bestFit="1" customWidth="1"/>
    <col min="15363" max="15363" width="11.42578125" style="121"/>
    <col min="15364" max="15364" width="16" style="121" customWidth="1"/>
    <col min="15365" max="15365" width="15.28515625" style="121" customWidth="1"/>
    <col min="15366" max="15367" width="11.5703125" style="121" bestFit="1" customWidth="1"/>
    <col min="15368" max="15368" width="12" style="121" bestFit="1" customWidth="1"/>
    <col min="15369" max="15374" width="11.5703125" style="121" bestFit="1" customWidth="1"/>
    <col min="15375" max="15616" width="11.42578125" style="121"/>
    <col min="15617" max="15617" width="22.140625" style="121" customWidth="1"/>
    <col min="15618" max="15618" width="11.5703125" style="121" bestFit="1" customWidth="1"/>
    <col min="15619" max="15619" width="11.42578125" style="121"/>
    <col min="15620" max="15620" width="16" style="121" customWidth="1"/>
    <col min="15621" max="15621" width="15.28515625" style="121" customWidth="1"/>
    <col min="15622" max="15623" width="11.5703125" style="121" bestFit="1" customWidth="1"/>
    <col min="15624" max="15624" width="12" style="121" bestFit="1" customWidth="1"/>
    <col min="15625" max="15630" width="11.5703125" style="121" bestFit="1" customWidth="1"/>
    <col min="15631" max="15872" width="11.42578125" style="121"/>
    <col min="15873" max="15873" width="22.140625" style="121" customWidth="1"/>
    <col min="15874" max="15874" width="11.5703125" style="121" bestFit="1" customWidth="1"/>
    <col min="15875" max="15875" width="11.42578125" style="121"/>
    <col min="15876" max="15876" width="16" style="121" customWidth="1"/>
    <col min="15877" max="15877" width="15.28515625" style="121" customWidth="1"/>
    <col min="15878" max="15879" width="11.5703125" style="121" bestFit="1" customWidth="1"/>
    <col min="15880" max="15880" width="12" style="121" bestFit="1" customWidth="1"/>
    <col min="15881" max="15886" width="11.5703125" style="121" bestFit="1" customWidth="1"/>
    <col min="15887" max="16128" width="11.42578125" style="121"/>
    <col min="16129" max="16129" width="22.140625" style="121" customWidth="1"/>
    <col min="16130" max="16130" width="11.5703125" style="121" bestFit="1" customWidth="1"/>
    <col min="16131" max="16131" width="11.42578125" style="121"/>
    <col min="16132" max="16132" width="16" style="121" customWidth="1"/>
    <col min="16133" max="16133" width="15.28515625" style="121" customWidth="1"/>
    <col min="16134" max="16135" width="11.5703125" style="121" bestFit="1" customWidth="1"/>
    <col min="16136" max="16136" width="12" style="121" bestFit="1" customWidth="1"/>
    <col min="16137" max="16142" width="11.5703125" style="121" bestFit="1" customWidth="1"/>
    <col min="16143" max="16384" width="11.42578125" style="121"/>
  </cols>
  <sheetData>
    <row r="1" spans="1:115" x14ac:dyDescent="0.25">
      <c r="A1" s="138" t="s">
        <v>65</v>
      </c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  <c r="AU1" s="139"/>
      <c r="AV1" s="139"/>
      <c r="AW1" s="139"/>
      <c r="AX1" s="139"/>
      <c r="AY1" s="139"/>
      <c r="AZ1" s="139"/>
      <c r="BA1" s="139"/>
      <c r="BB1" s="139"/>
      <c r="BC1" s="139"/>
      <c r="BD1" s="139"/>
      <c r="BE1" s="139"/>
      <c r="BF1" s="139"/>
      <c r="BG1" s="139"/>
      <c r="BH1" s="139"/>
      <c r="BI1" s="139"/>
      <c r="BJ1" s="139"/>
      <c r="BK1" s="139"/>
      <c r="BL1" s="139"/>
      <c r="BM1" s="139"/>
      <c r="BN1" s="139"/>
      <c r="BO1" s="139"/>
      <c r="BP1" s="139"/>
      <c r="BQ1" s="139"/>
      <c r="BR1" s="139"/>
      <c r="BS1" s="139"/>
      <c r="BT1" s="139"/>
      <c r="BU1" s="139"/>
      <c r="BV1" s="139"/>
      <c r="BW1" s="139"/>
      <c r="BX1" s="139"/>
      <c r="BY1" s="139"/>
      <c r="BZ1" s="139"/>
      <c r="CA1" s="139"/>
      <c r="CB1" s="139"/>
      <c r="CC1" s="139"/>
      <c r="CD1" s="139"/>
      <c r="CE1" s="139"/>
      <c r="CF1" s="139"/>
      <c r="CG1" s="139"/>
      <c r="CH1" s="139"/>
      <c r="CI1" s="139"/>
      <c r="CJ1" s="139"/>
      <c r="CK1" s="139"/>
      <c r="CL1" s="139"/>
      <c r="CM1" s="139"/>
      <c r="CN1" s="139"/>
      <c r="CO1" s="139"/>
      <c r="CP1" s="139"/>
      <c r="CQ1" s="139"/>
      <c r="CR1" s="139"/>
      <c r="CS1" s="139"/>
      <c r="CT1" s="139"/>
      <c r="CU1" s="139"/>
      <c r="CV1" s="139"/>
      <c r="CW1" s="139"/>
      <c r="CX1" s="139"/>
      <c r="CY1" s="139"/>
      <c r="CZ1" s="139"/>
      <c r="DA1" s="139"/>
      <c r="DB1" s="139"/>
      <c r="DC1" s="139"/>
      <c r="DD1" s="139"/>
      <c r="DE1" s="139"/>
      <c r="DF1" s="139"/>
      <c r="DG1" s="139"/>
      <c r="DH1" s="139"/>
      <c r="DI1" s="139"/>
      <c r="DJ1" s="139"/>
      <c r="DK1" s="139"/>
    </row>
    <row r="2" spans="1:115" x14ac:dyDescent="0.25">
      <c r="A2" s="138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  <c r="AU2" s="139"/>
      <c r="AV2" s="139"/>
      <c r="AW2" s="139"/>
      <c r="AX2" s="139"/>
      <c r="AY2" s="139"/>
      <c r="AZ2" s="139"/>
      <c r="BA2" s="139"/>
      <c r="BB2" s="139"/>
      <c r="BC2" s="139"/>
      <c r="BD2" s="139"/>
      <c r="BE2" s="139"/>
      <c r="BF2" s="139"/>
      <c r="BG2" s="139"/>
      <c r="BH2" s="139"/>
      <c r="BI2" s="139"/>
      <c r="BJ2" s="139"/>
      <c r="BK2" s="139"/>
      <c r="BL2" s="139"/>
      <c r="BM2" s="139"/>
      <c r="BN2" s="139"/>
      <c r="BO2" s="139"/>
      <c r="BP2" s="139"/>
      <c r="BQ2" s="139"/>
      <c r="BR2" s="139"/>
      <c r="BS2" s="139"/>
      <c r="BT2" s="139"/>
      <c r="BU2" s="139"/>
      <c r="BV2" s="139"/>
      <c r="BW2" s="139"/>
      <c r="BX2" s="139"/>
      <c r="BY2" s="139"/>
      <c r="BZ2" s="139"/>
      <c r="CA2" s="139"/>
      <c r="CB2" s="139"/>
      <c r="CC2" s="139"/>
      <c r="CD2" s="139"/>
      <c r="CE2" s="139"/>
      <c r="CF2" s="139"/>
      <c r="CG2" s="139"/>
      <c r="CH2" s="139"/>
      <c r="CI2" s="139"/>
      <c r="CJ2" s="139"/>
      <c r="CK2" s="139"/>
      <c r="CL2" s="139"/>
      <c r="CM2" s="139"/>
      <c r="CN2" s="139"/>
      <c r="CO2" s="139"/>
      <c r="CP2" s="139"/>
      <c r="CQ2" s="139"/>
      <c r="CR2" s="139"/>
      <c r="CS2" s="139"/>
      <c r="CT2" s="139"/>
      <c r="CU2" s="139"/>
      <c r="CV2" s="139"/>
      <c r="CW2" s="139"/>
      <c r="CX2" s="139"/>
      <c r="CY2" s="139"/>
      <c r="CZ2" s="139"/>
      <c r="DA2" s="139"/>
      <c r="DB2" s="139"/>
      <c r="DC2" s="139"/>
      <c r="DD2" s="139"/>
      <c r="DE2" s="139"/>
      <c r="DF2" s="139"/>
      <c r="DG2" s="139"/>
      <c r="DH2" s="139"/>
      <c r="DI2" s="139"/>
      <c r="DJ2" s="139"/>
      <c r="DK2" s="139"/>
    </row>
    <row r="3" spans="1:115" x14ac:dyDescent="0.25">
      <c r="A3" s="121" t="s">
        <v>13</v>
      </c>
      <c r="B3" s="122">
        <v>1000</v>
      </c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  <c r="AP3" s="139"/>
      <c r="AQ3" s="139"/>
      <c r="AR3" s="139"/>
      <c r="AS3" s="139"/>
      <c r="AT3" s="139"/>
      <c r="AU3" s="139"/>
      <c r="AV3" s="139"/>
      <c r="AW3" s="139"/>
      <c r="AX3" s="139"/>
      <c r="AY3" s="139"/>
      <c r="AZ3" s="139"/>
      <c r="BA3" s="139"/>
      <c r="BB3" s="139"/>
      <c r="BC3" s="139"/>
      <c r="BD3" s="139"/>
      <c r="BE3" s="139"/>
      <c r="BF3" s="139"/>
      <c r="BG3" s="139"/>
      <c r="BH3" s="139"/>
      <c r="BI3" s="139"/>
      <c r="BJ3" s="139"/>
      <c r="BK3" s="139"/>
      <c r="BL3" s="139"/>
      <c r="BM3" s="139"/>
      <c r="BN3" s="139"/>
      <c r="BO3" s="139"/>
      <c r="BP3" s="139"/>
      <c r="BQ3" s="139"/>
      <c r="BR3" s="139"/>
      <c r="BS3" s="139"/>
      <c r="BT3" s="139"/>
      <c r="BU3" s="139"/>
      <c r="BV3" s="139"/>
      <c r="BW3" s="139"/>
      <c r="BX3" s="139"/>
      <c r="BY3" s="139"/>
      <c r="BZ3" s="139"/>
      <c r="CA3" s="139"/>
      <c r="CB3" s="139"/>
      <c r="CC3" s="139"/>
      <c r="CD3" s="139"/>
      <c r="CE3" s="139"/>
      <c r="CF3" s="139"/>
      <c r="CG3" s="139"/>
      <c r="CH3" s="139"/>
      <c r="CI3" s="139"/>
      <c r="CJ3" s="139"/>
      <c r="CK3" s="139"/>
      <c r="CL3" s="139"/>
      <c r="CM3" s="139"/>
      <c r="CN3" s="139"/>
      <c r="CO3" s="139"/>
      <c r="CP3" s="139"/>
      <c r="CQ3" s="139"/>
      <c r="CR3" s="139"/>
      <c r="CS3" s="139"/>
      <c r="CT3" s="139"/>
      <c r="CU3" s="139"/>
      <c r="CV3" s="139"/>
      <c r="CW3" s="139"/>
      <c r="CX3" s="139"/>
      <c r="CY3" s="139"/>
      <c r="CZ3" s="139"/>
      <c r="DA3" s="139"/>
      <c r="DB3" s="139"/>
      <c r="DC3" s="139"/>
      <c r="DD3" s="139"/>
      <c r="DE3" s="139"/>
      <c r="DF3" s="139"/>
      <c r="DG3" s="139"/>
      <c r="DH3" s="139"/>
      <c r="DI3" s="139"/>
      <c r="DJ3" s="139"/>
      <c r="DK3" s="139"/>
    </row>
    <row r="4" spans="1:115" x14ac:dyDescent="0.25">
      <c r="A4" s="121" t="s">
        <v>64</v>
      </c>
      <c r="B4" s="86">
        <v>0.05</v>
      </c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T4" s="139"/>
      <c r="AU4" s="139"/>
      <c r="AV4" s="139"/>
      <c r="AW4" s="139"/>
      <c r="AX4" s="139"/>
      <c r="AY4" s="139"/>
      <c r="AZ4" s="139"/>
      <c r="BA4" s="139"/>
      <c r="BB4" s="139"/>
      <c r="BC4" s="139"/>
      <c r="BD4" s="139"/>
      <c r="BE4" s="139"/>
      <c r="BF4" s="139"/>
      <c r="BG4" s="139"/>
      <c r="BH4" s="139"/>
      <c r="BI4" s="139"/>
      <c r="BJ4" s="139"/>
      <c r="BK4" s="139"/>
      <c r="BL4" s="139"/>
      <c r="BM4" s="139"/>
      <c r="BN4" s="139"/>
      <c r="BO4" s="139"/>
      <c r="BP4" s="139"/>
      <c r="BQ4" s="139"/>
      <c r="BR4" s="139"/>
      <c r="BS4" s="139"/>
      <c r="BT4" s="139"/>
      <c r="BU4" s="139"/>
      <c r="BV4" s="139"/>
      <c r="BW4" s="139"/>
      <c r="BX4" s="139"/>
      <c r="BY4" s="139"/>
      <c r="BZ4" s="139"/>
      <c r="CA4" s="139"/>
      <c r="CB4" s="139"/>
      <c r="CC4" s="139"/>
      <c r="CD4" s="139"/>
      <c r="CE4" s="139"/>
      <c r="CF4" s="139"/>
      <c r="CG4" s="139"/>
      <c r="CH4" s="139"/>
      <c r="CI4" s="139"/>
      <c r="CJ4" s="139"/>
      <c r="CK4" s="139"/>
      <c r="CL4" s="139"/>
      <c r="CM4" s="139"/>
      <c r="CN4" s="139"/>
      <c r="CO4" s="139"/>
      <c r="CP4" s="139"/>
      <c r="CQ4" s="139"/>
      <c r="CR4" s="139"/>
      <c r="CS4" s="139"/>
      <c r="CT4" s="139"/>
      <c r="CU4" s="139"/>
      <c r="CV4" s="139"/>
      <c r="CW4" s="139"/>
      <c r="CX4" s="139"/>
      <c r="CY4" s="139"/>
      <c r="CZ4" s="139"/>
      <c r="DA4" s="139"/>
      <c r="DB4" s="139"/>
      <c r="DC4" s="139"/>
      <c r="DD4" s="139"/>
      <c r="DE4" s="139"/>
      <c r="DF4" s="139"/>
      <c r="DG4" s="139"/>
      <c r="DH4" s="139"/>
      <c r="DI4" s="139"/>
      <c r="DJ4" s="139"/>
      <c r="DK4" s="139"/>
    </row>
    <row r="5" spans="1:115" x14ac:dyDescent="0.25"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  <c r="AN5" s="139"/>
      <c r="AO5" s="139"/>
      <c r="AP5" s="139"/>
      <c r="AQ5" s="139"/>
      <c r="AR5" s="139"/>
      <c r="AS5" s="139"/>
      <c r="AT5" s="139"/>
      <c r="AU5" s="139"/>
      <c r="AV5" s="139"/>
      <c r="AW5" s="139"/>
      <c r="AX5" s="139"/>
      <c r="AY5" s="139"/>
      <c r="AZ5" s="139"/>
      <c r="BA5" s="139"/>
      <c r="BB5" s="139"/>
      <c r="BC5" s="139"/>
      <c r="BD5" s="139"/>
      <c r="BE5" s="139"/>
      <c r="BF5" s="139"/>
      <c r="BG5" s="139"/>
      <c r="BH5" s="139"/>
      <c r="BI5" s="139"/>
      <c r="BJ5" s="139"/>
      <c r="BK5" s="139"/>
      <c r="BL5" s="139"/>
      <c r="BM5" s="139"/>
      <c r="BN5" s="139"/>
      <c r="BO5" s="139"/>
      <c r="BP5" s="139"/>
      <c r="BQ5" s="139"/>
      <c r="BR5" s="139"/>
      <c r="BS5" s="139"/>
      <c r="BT5" s="139"/>
      <c r="BU5" s="139"/>
      <c r="BV5" s="139"/>
      <c r="BW5" s="139"/>
      <c r="BX5" s="139"/>
      <c r="BY5" s="139"/>
      <c r="BZ5" s="139"/>
      <c r="CA5" s="139"/>
      <c r="CB5" s="139"/>
      <c r="CC5" s="139"/>
      <c r="CD5" s="139"/>
      <c r="CE5" s="139"/>
      <c r="CF5" s="139"/>
      <c r="CG5" s="139"/>
      <c r="CH5" s="139"/>
      <c r="CI5" s="139"/>
      <c r="CJ5" s="139"/>
      <c r="CK5" s="139"/>
      <c r="CL5" s="139"/>
      <c r="CM5" s="139"/>
      <c r="CN5" s="139"/>
      <c r="CO5" s="139"/>
      <c r="CP5" s="139"/>
      <c r="CQ5" s="139"/>
      <c r="CR5" s="139"/>
      <c r="CS5" s="139"/>
      <c r="CT5" s="139"/>
      <c r="CU5" s="139"/>
      <c r="CV5" s="139"/>
      <c r="CW5" s="139"/>
      <c r="CX5" s="139"/>
      <c r="CY5" s="139"/>
      <c r="CZ5" s="139"/>
      <c r="DA5" s="139"/>
      <c r="DB5" s="139"/>
      <c r="DC5" s="139"/>
      <c r="DD5" s="139"/>
      <c r="DE5" s="139"/>
      <c r="DF5" s="139"/>
      <c r="DG5" s="139"/>
      <c r="DH5" s="139"/>
      <c r="DI5" s="139"/>
      <c r="DJ5" s="139"/>
      <c r="DK5" s="139"/>
    </row>
    <row r="6" spans="1:115" ht="18" x14ac:dyDescent="0.35">
      <c r="A6" s="123" t="s">
        <v>31</v>
      </c>
      <c r="B6" s="123" t="s">
        <v>4</v>
      </c>
      <c r="C6" s="124" t="s">
        <v>67</v>
      </c>
      <c r="D6" s="124" t="s">
        <v>69</v>
      </c>
      <c r="E6" s="123" t="s">
        <v>53</v>
      </c>
      <c r="F6" s="125" t="s">
        <v>68</v>
      </c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39"/>
      <c r="AT6" s="139"/>
      <c r="AU6" s="139"/>
      <c r="AV6" s="139"/>
      <c r="AW6" s="139"/>
      <c r="AX6" s="139"/>
      <c r="AY6" s="139"/>
      <c r="AZ6" s="139"/>
      <c r="BA6" s="139"/>
      <c r="BB6" s="139"/>
      <c r="BC6" s="139"/>
      <c r="BD6" s="139"/>
      <c r="BE6" s="139"/>
      <c r="BF6" s="139"/>
      <c r="BG6" s="139"/>
      <c r="BH6" s="139"/>
      <c r="BI6" s="139"/>
      <c r="BJ6" s="139"/>
      <c r="BK6" s="139"/>
      <c r="BL6" s="139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I6" s="139"/>
      <c r="CJ6" s="139"/>
      <c r="CK6" s="139"/>
      <c r="CL6" s="139"/>
      <c r="CM6" s="139"/>
      <c r="CN6" s="139"/>
      <c r="CO6" s="139"/>
      <c r="CP6" s="139"/>
      <c r="CQ6" s="139"/>
      <c r="CR6" s="139"/>
      <c r="CS6" s="139"/>
      <c r="CT6" s="139"/>
      <c r="CU6" s="139"/>
      <c r="CV6" s="139"/>
      <c r="CW6" s="139"/>
      <c r="CX6" s="139"/>
      <c r="CY6" s="139"/>
      <c r="CZ6" s="139"/>
      <c r="DA6" s="139"/>
      <c r="DB6" s="139"/>
      <c r="DC6" s="139"/>
      <c r="DD6" s="139"/>
      <c r="DE6" s="139"/>
      <c r="DF6" s="139"/>
      <c r="DG6" s="139"/>
      <c r="DH6" s="139"/>
      <c r="DI6" s="139"/>
      <c r="DJ6" s="139"/>
      <c r="DK6" s="139"/>
    </row>
    <row r="7" spans="1:115" x14ac:dyDescent="0.25">
      <c r="A7" s="123">
        <v>0</v>
      </c>
      <c r="B7" s="89"/>
      <c r="C7" s="126"/>
      <c r="D7" s="127"/>
      <c r="E7" s="126">
        <f>-D13</f>
        <v>-927.23086054505563</v>
      </c>
      <c r="F7" s="127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39"/>
      <c r="AX7" s="139"/>
      <c r="AY7" s="139"/>
      <c r="AZ7" s="139"/>
      <c r="BA7" s="139"/>
      <c r="BB7" s="139"/>
      <c r="BC7" s="139"/>
      <c r="BD7" s="139"/>
      <c r="BE7" s="139"/>
      <c r="BF7" s="139"/>
      <c r="BG7" s="139"/>
      <c r="BH7" s="139"/>
      <c r="BI7" s="139"/>
      <c r="BJ7" s="139"/>
      <c r="BK7" s="139"/>
      <c r="BL7" s="139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I7" s="139"/>
      <c r="CJ7" s="139"/>
      <c r="CK7" s="139"/>
      <c r="CL7" s="139"/>
      <c r="CM7" s="139"/>
      <c r="CN7" s="139"/>
      <c r="CO7" s="139"/>
      <c r="CP7" s="139"/>
      <c r="CQ7" s="139"/>
      <c r="CR7" s="139"/>
      <c r="CS7" s="139"/>
      <c r="CT7" s="139"/>
      <c r="CU7" s="139"/>
      <c r="CV7" s="139"/>
      <c r="CW7" s="139"/>
      <c r="CX7" s="139"/>
      <c r="CY7" s="139"/>
      <c r="CZ7" s="139"/>
      <c r="DA7" s="139"/>
      <c r="DB7" s="139"/>
      <c r="DC7" s="139"/>
      <c r="DD7" s="139"/>
      <c r="DE7" s="139"/>
      <c r="DF7" s="139"/>
      <c r="DG7" s="139"/>
      <c r="DH7" s="139"/>
      <c r="DI7" s="139"/>
      <c r="DJ7" s="139"/>
      <c r="DK7" s="139"/>
    </row>
    <row r="8" spans="1:115" x14ac:dyDescent="0.25">
      <c r="A8" s="123">
        <v>1</v>
      </c>
      <c r="B8" s="92">
        <v>5.8000000000000003E-2</v>
      </c>
      <c r="C8" s="128">
        <f>$B$3*$B$4</f>
        <v>50</v>
      </c>
      <c r="D8" s="127">
        <f>C8/(1+B8)^A8</f>
        <v>47.258979206049148</v>
      </c>
      <c r="E8" s="128">
        <f>C8</f>
        <v>50</v>
      </c>
      <c r="F8" s="127">
        <f>A8*E8/(1+$E$13)^A8</f>
        <v>46.832462921957301</v>
      </c>
      <c r="G8" s="12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39"/>
      <c r="BA8" s="139"/>
      <c r="BB8" s="139"/>
      <c r="BC8" s="139"/>
      <c r="BD8" s="139"/>
      <c r="BE8" s="139"/>
      <c r="BF8" s="139"/>
      <c r="BG8" s="139"/>
      <c r="BH8" s="139"/>
      <c r="BI8" s="139"/>
      <c r="BJ8" s="139"/>
      <c r="BK8" s="139"/>
      <c r="BL8" s="139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I8" s="139"/>
      <c r="CJ8" s="139"/>
      <c r="CK8" s="139"/>
      <c r="CL8" s="139"/>
      <c r="CM8" s="139"/>
      <c r="CN8" s="139"/>
      <c r="CO8" s="139"/>
      <c r="CP8" s="139"/>
      <c r="CQ8" s="139"/>
      <c r="CR8" s="139"/>
      <c r="CS8" s="139"/>
      <c r="CT8" s="139"/>
      <c r="CU8" s="139"/>
      <c r="CV8" s="139"/>
      <c r="CW8" s="139"/>
      <c r="CX8" s="139"/>
      <c r="CY8" s="139"/>
      <c r="CZ8" s="139"/>
      <c r="DA8" s="139"/>
      <c r="DB8" s="139"/>
      <c r="DC8" s="139"/>
      <c r="DD8" s="139"/>
      <c r="DE8" s="139"/>
      <c r="DF8" s="139"/>
      <c r="DG8" s="139"/>
      <c r="DH8" s="139"/>
      <c r="DI8" s="139"/>
      <c r="DJ8" s="139"/>
      <c r="DK8" s="139"/>
    </row>
    <row r="9" spans="1:115" x14ac:dyDescent="0.25">
      <c r="A9" s="123">
        <v>2</v>
      </c>
      <c r="B9" s="92">
        <v>6.2E-2</v>
      </c>
      <c r="C9" s="128">
        <f>$B$3*$B$4</f>
        <v>50</v>
      </c>
      <c r="D9" s="127">
        <f>C9/(1+B9)^A9</f>
        <v>44.332372207503873</v>
      </c>
      <c r="E9" s="128">
        <f>C9</f>
        <v>50</v>
      </c>
      <c r="F9" s="127">
        <f t="shared" ref="F9:F12" si="0">A9*E9/(1+$E$13)^A9</f>
        <v>87.731183333460223</v>
      </c>
      <c r="G9" s="12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139"/>
      <c r="AT9" s="139"/>
      <c r="AU9" s="139"/>
      <c r="AV9" s="139"/>
      <c r="AW9" s="139"/>
      <c r="AX9" s="139"/>
      <c r="AY9" s="139"/>
      <c r="AZ9" s="139"/>
      <c r="BA9" s="139"/>
      <c r="BB9" s="139"/>
      <c r="BC9" s="139"/>
      <c r="BD9" s="139"/>
      <c r="BE9" s="139"/>
      <c r="BF9" s="139"/>
      <c r="BG9" s="139"/>
      <c r="BH9" s="139"/>
      <c r="BI9" s="139"/>
      <c r="BJ9" s="139"/>
      <c r="BK9" s="139"/>
      <c r="BL9" s="139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I9" s="139"/>
      <c r="CJ9" s="139"/>
      <c r="CK9" s="139"/>
      <c r="CL9" s="139"/>
      <c r="CM9" s="139"/>
      <c r="CN9" s="139"/>
      <c r="CO9" s="139"/>
      <c r="CP9" s="139"/>
      <c r="CQ9" s="139"/>
      <c r="CR9" s="139"/>
      <c r="CS9" s="139"/>
      <c r="CT9" s="139"/>
      <c r="CU9" s="139"/>
      <c r="CV9" s="139"/>
      <c r="CW9" s="139"/>
      <c r="CX9" s="139"/>
      <c r="CY9" s="139"/>
      <c r="CZ9" s="139"/>
      <c r="DA9" s="139"/>
      <c r="DB9" s="139"/>
      <c r="DC9" s="139"/>
      <c r="DD9" s="139"/>
      <c r="DE9" s="139"/>
      <c r="DF9" s="139"/>
      <c r="DG9" s="139"/>
      <c r="DH9" s="139"/>
      <c r="DI9" s="139"/>
      <c r="DJ9" s="139"/>
      <c r="DK9" s="139"/>
    </row>
    <row r="10" spans="1:115" x14ac:dyDescent="0.25">
      <c r="A10" s="123">
        <v>3</v>
      </c>
      <c r="B10" s="92">
        <v>6.5000000000000002E-2</v>
      </c>
      <c r="C10" s="128">
        <f>$B$3*$B$4</f>
        <v>50</v>
      </c>
      <c r="D10" s="127">
        <f>C10/(1+B10)^A10</f>
        <v>41.392454590149001</v>
      </c>
      <c r="E10" s="128">
        <f>C10</f>
        <v>50</v>
      </c>
      <c r="F10" s="127">
        <f t="shared" si="0"/>
        <v>123.26002171691141</v>
      </c>
      <c r="G10" s="12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39"/>
      <c r="BA10" s="139"/>
      <c r="BB10" s="139"/>
      <c r="BC10" s="139"/>
      <c r="BD10" s="139"/>
      <c r="BE10" s="139"/>
      <c r="BF10" s="139"/>
      <c r="BG10" s="139"/>
      <c r="BH10" s="139"/>
      <c r="BI10" s="139"/>
      <c r="BJ10" s="139"/>
      <c r="BK10" s="139"/>
      <c r="BL10" s="139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I10" s="139"/>
      <c r="CJ10" s="139"/>
      <c r="CK10" s="139"/>
      <c r="CL10" s="139"/>
      <c r="CM10" s="139"/>
      <c r="CN10" s="139"/>
      <c r="CO10" s="139"/>
      <c r="CP10" s="139"/>
      <c r="CQ10" s="139"/>
      <c r="CR10" s="139"/>
      <c r="CS10" s="139"/>
      <c r="CT10" s="139"/>
      <c r="CU10" s="139"/>
      <c r="CV10" s="139"/>
      <c r="CW10" s="139"/>
      <c r="CX10" s="139"/>
      <c r="CY10" s="139"/>
      <c r="CZ10" s="139"/>
      <c r="DA10" s="139"/>
      <c r="DB10" s="139"/>
      <c r="DC10" s="139"/>
      <c r="DD10" s="139"/>
      <c r="DE10" s="139"/>
      <c r="DF10" s="139"/>
      <c r="DG10" s="139"/>
      <c r="DH10" s="139"/>
      <c r="DI10" s="139"/>
      <c r="DJ10" s="139"/>
      <c r="DK10" s="139"/>
    </row>
    <row r="11" spans="1:115" x14ac:dyDescent="0.25">
      <c r="A11" s="123">
        <v>4</v>
      </c>
      <c r="B11" s="92">
        <v>6.7000000000000004E-2</v>
      </c>
      <c r="C11" s="128">
        <f>$B$3*$B$4</f>
        <v>50</v>
      </c>
      <c r="D11" s="127">
        <f>C11/(1+B11)^A11</f>
        <v>38.575567747188124</v>
      </c>
      <c r="E11" s="128">
        <f>C11</f>
        <v>50</v>
      </c>
      <c r="F11" s="127">
        <f t="shared" si="0"/>
        <v>153.93521058178416</v>
      </c>
      <c r="G11" s="12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139"/>
      <c r="AP11" s="139"/>
      <c r="AQ11" s="139"/>
      <c r="AR11" s="139"/>
      <c r="AS11" s="139"/>
      <c r="AT11" s="139"/>
      <c r="AU11" s="139"/>
      <c r="AV11" s="139"/>
      <c r="AW11" s="139"/>
      <c r="AX11" s="139"/>
      <c r="AY11" s="139"/>
      <c r="AZ11" s="139"/>
      <c r="BA11" s="139"/>
      <c r="BB11" s="139"/>
      <c r="BC11" s="139"/>
      <c r="BD11" s="139"/>
      <c r="BE11" s="139"/>
      <c r="BF11" s="139"/>
      <c r="BG11" s="139"/>
      <c r="BH11" s="139"/>
      <c r="BI11" s="139"/>
      <c r="BJ11" s="139"/>
      <c r="BK11" s="139"/>
      <c r="BL11" s="139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I11" s="139"/>
      <c r="CJ11" s="139"/>
      <c r="CK11" s="139"/>
      <c r="CL11" s="139"/>
      <c r="CM11" s="139"/>
      <c r="CN11" s="139"/>
      <c r="CO11" s="139"/>
      <c r="CP11" s="139"/>
      <c r="CQ11" s="139"/>
      <c r="CR11" s="139"/>
      <c r="CS11" s="139"/>
      <c r="CT11" s="139"/>
      <c r="CU11" s="139"/>
      <c r="CV11" s="139"/>
      <c r="CW11" s="139"/>
      <c r="CX11" s="139"/>
      <c r="CY11" s="139"/>
      <c r="CZ11" s="139"/>
      <c r="DA11" s="139"/>
      <c r="DB11" s="139"/>
      <c r="DC11" s="139"/>
      <c r="DD11" s="139"/>
      <c r="DE11" s="139"/>
      <c r="DF11" s="139"/>
      <c r="DG11" s="139"/>
      <c r="DH11" s="139"/>
      <c r="DI11" s="139"/>
      <c r="DJ11" s="139"/>
      <c r="DK11" s="139"/>
    </row>
    <row r="12" spans="1:115" x14ac:dyDescent="0.25">
      <c r="A12" s="123">
        <v>5</v>
      </c>
      <c r="B12" s="92">
        <v>6.8000000000000005E-2</v>
      </c>
      <c r="C12" s="128">
        <f>$B$3*$B$4+B3</f>
        <v>1050</v>
      </c>
      <c r="D12" s="127">
        <f>C12/(1+B12)^A12</f>
        <v>755.6714867941655</v>
      </c>
      <c r="E12" s="128">
        <f>C12</f>
        <v>1050</v>
      </c>
      <c r="F12" s="127">
        <f t="shared" si="0"/>
        <v>3784.8116470264249</v>
      </c>
      <c r="G12" s="12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139"/>
      <c r="AY12" s="139"/>
      <c r="AZ12" s="139"/>
      <c r="BA12" s="139"/>
      <c r="BB12" s="139"/>
      <c r="BC12" s="139"/>
      <c r="BD12" s="139"/>
      <c r="BE12" s="139"/>
      <c r="BF12" s="139"/>
      <c r="BG12" s="139"/>
      <c r="BH12" s="139"/>
      <c r="BI12" s="139"/>
      <c r="BJ12" s="139"/>
      <c r="BK12" s="139"/>
      <c r="BL12" s="139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I12" s="139"/>
      <c r="CJ12" s="139"/>
      <c r="CK12" s="139"/>
      <c r="CL12" s="139"/>
      <c r="CM12" s="139"/>
      <c r="CN12" s="139"/>
      <c r="CO12" s="139"/>
      <c r="CP12" s="139"/>
      <c r="CQ12" s="139"/>
      <c r="CR12" s="139"/>
      <c r="CS12" s="139"/>
      <c r="CT12" s="139"/>
      <c r="CU12" s="139"/>
      <c r="CV12" s="139"/>
      <c r="CW12" s="139"/>
      <c r="CX12" s="139"/>
      <c r="CY12" s="139"/>
      <c r="CZ12" s="139"/>
      <c r="DA12" s="139"/>
      <c r="DB12" s="139"/>
      <c r="DC12" s="139"/>
      <c r="DD12" s="139"/>
      <c r="DE12" s="139"/>
      <c r="DF12" s="139"/>
      <c r="DG12" s="139"/>
      <c r="DH12" s="139"/>
      <c r="DI12" s="139"/>
      <c r="DJ12" s="139"/>
      <c r="DK12" s="139"/>
    </row>
    <row r="13" spans="1:115" x14ac:dyDescent="0.25">
      <c r="C13" s="127"/>
      <c r="D13" s="156">
        <f>SUM(D8:D12)</f>
        <v>927.23086054505563</v>
      </c>
      <c r="E13" s="130">
        <f>IRR(E7:E12)</f>
        <v>6.7635500685094385E-2</v>
      </c>
      <c r="F13" s="131">
        <f>SUM(F8:F12)/D13</f>
        <v>4.5259176588596945</v>
      </c>
      <c r="G13" s="132">
        <f>F13/(1+E13)</f>
        <v>4.239197418927569</v>
      </c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139"/>
      <c r="AN13" s="139"/>
      <c r="AO13" s="139"/>
      <c r="AP13" s="139"/>
      <c r="AQ13" s="139"/>
      <c r="AR13" s="139"/>
      <c r="AS13" s="139"/>
      <c r="AT13" s="139"/>
      <c r="AU13" s="139"/>
      <c r="AV13" s="139"/>
      <c r="AW13" s="139"/>
      <c r="AX13" s="139"/>
      <c r="AY13" s="139"/>
      <c r="AZ13" s="139"/>
      <c r="BA13" s="139"/>
      <c r="BB13" s="139"/>
      <c r="BC13" s="139"/>
      <c r="BD13" s="139"/>
      <c r="BE13" s="139"/>
      <c r="BF13" s="139"/>
      <c r="BG13" s="139"/>
      <c r="BH13" s="139"/>
      <c r="BI13" s="139"/>
      <c r="BJ13" s="139"/>
      <c r="BK13" s="139"/>
      <c r="BL13" s="139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I13" s="139"/>
      <c r="CJ13" s="139"/>
      <c r="CK13" s="139"/>
      <c r="CL13" s="139"/>
      <c r="CM13" s="139"/>
      <c r="CN13" s="139"/>
      <c r="CO13" s="139"/>
      <c r="CP13" s="139"/>
      <c r="CQ13" s="139"/>
      <c r="CR13" s="139"/>
      <c r="CS13" s="139"/>
      <c r="CT13" s="139"/>
      <c r="CU13" s="139"/>
      <c r="CV13" s="139"/>
      <c r="CW13" s="139"/>
      <c r="CX13" s="139"/>
      <c r="CY13" s="139"/>
      <c r="CZ13" s="139"/>
      <c r="DA13" s="139"/>
      <c r="DB13" s="139"/>
      <c r="DC13" s="139"/>
      <c r="DD13" s="139"/>
      <c r="DE13" s="139"/>
      <c r="DF13" s="139"/>
      <c r="DG13" s="139"/>
      <c r="DH13" s="139"/>
      <c r="DI13" s="139"/>
      <c r="DJ13" s="139"/>
      <c r="DK13" s="139"/>
    </row>
    <row r="14" spans="1:115" x14ac:dyDescent="0.25">
      <c r="C14" s="127"/>
      <c r="D14" s="133" t="s">
        <v>70</v>
      </c>
      <c r="E14" s="133" t="s">
        <v>27</v>
      </c>
      <c r="F14" s="134" t="s">
        <v>28</v>
      </c>
      <c r="G14" s="134" t="s">
        <v>29</v>
      </c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  <c r="AN14" s="139"/>
      <c r="AO14" s="139"/>
      <c r="AP14" s="139"/>
      <c r="AQ14" s="139"/>
      <c r="AR14" s="139"/>
      <c r="AS14" s="139"/>
      <c r="AT14" s="139"/>
      <c r="AU14" s="139"/>
      <c r="AV14" s="139"/>
      <c r="AW14" s="139"/>
      <c r="AX14" s="139"/>
      <c r="AY14" s="139"/>
      <c r="AZ14" s="139"/>
      <c r="BA14" s="139"/>
      <c r="BB14" s="139"/>
      <c r="BC14" s="139"/>
      <c r="BD14" s="139"/>
      <c r="BE14" s="139"/>
      <c r="BF14" s="139"/>
      <c r="BG14" s="139"/>
      <c r="BH14" s="139"/>
      <c r="BI14" s="139"/>
      <c r="BJ14" s="139"/>
      <c r="BK14" s="139"/>
      <c r="BL14" s="139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I14" s="139"/>
      <c r="CJ14" s="139"/>
      <c r="CK14" s="139"/>
      <c r="CL14" s="139"/>
      <c r="CM14" s="139"/>
      <c r="CN14" s="139"/>
      <c r="CO14" s="139"/>
      <c r="CP14" s="139"/>
      <c r="CQ14" s="139"/>
      <c r="CR14" s="139"/>
      <c r="CS14" s="139"/>
      <c r="CT14" s="139"/>
      <c r="CU14" s="139"/>
      <c r="CV14" s="139"/>
      <c r="CW14" s="139"/>
      <c r="CX14" s="139"/>
      <c r="CY14" s="139"/>
      <c r="CZ14" s="139"/>
      <c r="DA14" s="139"/>
      <c r="DB14" s="139"/>
      <c r="DC14" s="139"/>
      <c r="DD14" s="139"/>
      <c r="DE14" s="139"/>
      <c r="DF14" s="139"/>
      <c r="DG14" s="139"/>
      <c r="DH14" s="139"/>
      <c r="DI14" s="139"/>
      <c r="DJ14" s="139"/>
      <c r="DK14" s="139"/>
    </row>
    <row r="15" spans="1:115" x14ac:dyDescent="0.25">
      <c r="C15" s="127"/>
      <c r="F15" s="127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139"/>
      <c r="AT15" s="139"/>
      <c r="AU15" s="139"/>
      <c r="AV15" s="139"/>
      <c r="AW15" s="139"/>
      <c r="AX15" s="139"/>
      <c r="AY15" s="139"/>
      <c r="AZ15" s="139"/>
      <c r="BA15" s="139"/>
      <c r="BB15" s="139"/>
      <c r="BC15" s="139"/>
      <c r="BD15" s="139"/>
      <c r="BE15" s="139"/>
      <c r="BF15" s="139"/>
      <c r="BG15" s="139"/>
      <c r="BH15" s="139"/>
      <c r="BI15" s="139"/>
      <c r="BJ15" s="139"/>
      <c r="BK15" s="139"/>
      <c r="BL15" s="139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I15" s="139"/>
      <c r="CJ15" s="139"/>
      <c r="CK15" s="139"/>
      <c r="CL15" s="139"/>
      <c r="CM15" s="139"/>
      <c r="CN15" s="139"/>
      <c r="CO15" s="139"/>
      <c r="CP15" s="139"/>
      <c r="CQ15" s="139"/>
      <c r="CR15" s="139"/>
      <c r="CS15" s="139"/>
      <c r="CT15" s="139"/>
      <c r="CU15" s="139"/>
      <c r="CV15" s="139"/>
      <c r="CW15" s="139"/>
      <c r="CX15" s="139"/>
      <c r="CY15" s="139"/>
      <c r="CZ15" s="139"/>
      <c r="DA15" s="139"/>
      <c r="DB15" s="139"/>
      <c r="DC15" s="139"/>
      <c r="DD15" s="139"/>
      <c r="DE15" s="139"/>
      <c r="DF15" s="139"/>
      <c r="DG15" s="139"/>
      <c r="DH15" s="139"/>
      <c r="DI15" s="139"/>
      <c r="DJ15" s="139"/>
      <c r="DK15" s="139"/>
    </row>
    <row r="16" spans="1:115" x14ac:dyDescent="0.25">
      <c r="C16" s="127"/>
      <c r="D16" s="127"/>
      <c r="E16" s="127"/>
      <c r="F16" s="127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139"/>
      <c r="AT16" s="139"/>
      <c r="AU16" s="139"/>
      <c r="AV16" s="139"/>
      <c r="AW16" s="139"/>
      <c r="AX16" s="139"/>
      <c r="AY16" s="139"/>
      <c r="AZ16" s="139"/>
      <c r="BA16" s="139"/>
      <c r="BB16" s="139"/>
      <c r="BC16" s="139"/>
      <c r="BD16" s="139"/>
      <c r="BE16" s="139"/>
      <c r="BF16" s="139"/>
      <c r="BG16" s="139"/>
      <c r="BH16" s="139"/>
      <c r="BI16" s="139"/>
      <c r="BJ16" s="139"/>
      <c r="BK16" s="139"/>
      <c r="BL16" s="139"/>
      <c r="BM16" s="139"/>
      <c r="BN16" s="139"/>
      <c r="BO16" s="139"/>
      <c r="BP16" s="139"/>
      <c r="BQ16" s="139"/>
      <c r="BR16" s="139"/>
      <c r="BS16" s="139"/>
      <c r="BT16" s="139"/>
      <c r="BU16" s="139"/>
      <c r="BV16" s="139"/>
      <c r="BW16" s="139"/>
      <c r="BX16" s="139"/>
      <c r="BY16" s="139"/>
      <c r="BZ16" s="139"/>
      <c r="CA16" s="139"/>
      <c r="CB16" s="139"/>
      <c r="CC16" s="139"/>
      <c r="CD16" s="139"/>
      <c r="CE16" s="139"/>
      <c r="CF16" s="139"/>
      <c r="CG16" s="139"/>
      <c r="CH16" s="139"/>
      <c r="CI16" s="139"/>
      <c r="CJ16" s="139"/>
      <c r="CK16" s="139"/>
      <c r="CL16" s="139"/>
      <c r="CM16" s="139"/>
      <c r="CN16" s="139"/>
      <c r="CO16" s="139"/>
      <c r="CP16" s="139"/>
      <c r="CQ16" s="139"/>
      <c r="CR16" s="139"/>
      <c r="CS16" s="139"/>
      <c r="CT16" s="139"/>
      <c r="CU16" s="139"/>
      <c r="CV16" s="139"/>
      <c r="CW16" s="139"/>
      <c r="CX16" s="139"/>
      <c r="CY16" s="139"/>
      <c r="CZ16" s="139"/>
      <c r="DA16" s="139"/>
      <c r="DB16" s="139"/>
      <c r="DC16" s="139"/>
      <c r="DD16" s="139"/>
      <c r="DE16" s="139"/>
      <c r="DF16" s="139"/>
      <c r="DG16" s="139"/>
      <c r="DH16" s="139"/>
      <c r="DI16" s="139"/>
      <c r="DJ16" s="139"/>
      <c r="DK16" s="139"/>
    </row>
    <row r="17" spans="1:115" x14ac:dyDescent="0.25">
      <c r="A17" s="123"/>
      <c r="C17" s="127"/>
      <c r="D17" s="127"/>
      <c r="E17" s="127"/>
      <c r="F17" s="127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139"/>
      <c r="AN17" s="139"/>
      <c r="AO17" s="139"/>
      <c r="AP17" s="139"/>
      <c r="AQ17" s="139"/>
      <c r="AR17" s="139"/>
      <c r="AS17" s="139"/>
      <c r="AT17" s="139"/>
      <c r="AU17" s="139"/>
      <c r="AV17" s="139"/>
      <c r="AW17" s="139"/>
      <c r="AX17" s="139"/>
      <c r="AY17" s="139"/>
      <c r="AZ17" s="139"/>
      <c r="BA17" s="139"/>
      <c r="BB17" s="139"/>
      <c r="BC17" s="139"/>
      <c r="BD17" s="139"/>
      <c r="BE17" s="139"/>
      <c r="BF17" s="139"/>
      <c r="BG17" s="139"/>
      <c r="BH17" s="139"/>
      <c r="BI17" s="139"/>
      <c r="BJ17" s="139"/>
      <c r="BK17" s="139"/>
      <c r="BL17" s="139"/>
      <c r="BM17" s="139"/>
      <c r="BN17" s="139"/>
      <c r="BO17" s="139"/>
      <c r="BP17" s="139"/>
      <c r="BQ17" s="139"/>
      <c r="BR17" s="139"/>
      <c r="BS17" s="139"/>
      <c r="BT17" s="139"/>
      <c r="BU17" s="139"/>
      <c r="BV17" s="139"/>
      <c r="BW17" s="139"/>
      <c r="BX17" s="139"/>
      <c r="BY17" s="139"/>
      <c r="BZ17" s="139"/>
      <c r="CA17" s="139"/>
      <c r="CB17" s="139"/>
      <c r="CC17" s="139"/>
      <c r="CD17" s="139"/>
      <c r="CE17" s="139"/>
      <c r="CF17" s="139"/>
      <c r="CG17" s="139"/>
      <c r="CH17" s="139"/>
      <c r="CI17" s="139"/>
      <c r="CJ17" s="139"/>
      <c r="CK17" s="139"/>
      <c r="CL17" s="139"/>
      <c r="CM17" s="139"/>
      <c r="CN17" s="139"/>
      <c r="CO17" s="139"/>
      <c r="CP17" s="139"/>
      <c r="CQ17" s="139"/>
      <c r="CR17" s="139"/>
      <c r="CS17" s="139"/>
      <c r="CT17" s="139"/>
      <c r="CU17" s="139"/>
      <c r="CV17" s="139"/>
      <c r="CW17" s="139"/>
      <c r="CX17" s="139"/>
      <c r="CY17" s="139"/>
      <c r="CZ17" s="139"/>
      <c r="DA17" s="139"/>
      <c r="DB17" s="139"/>
      <c r="DC17" s="139"/>
      <c r="DD17" s="139"/>
      <c r="DE17" s="139"/>
      <c r="DF17" s="139"/>
      <c r="DG17" s="139"/>
      <c r="DH17" s="139"/>
      <c r="DI17" s="139"/>
      <c r="DJ17" s="139"/>
      <c r="DK17" s="139"/>
    </row>
    <row r="18" spans="1:115" x14ac:dyDescent="0.25">
      <c r="A18" s="123"/>
      <c r="B18" s="124"/>
      <c r="D18" s="123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  <c r="AM18" s="139"/>
      <c r="AN18" s="139"/>
      <c r="AO18" s="139"/>
      <c r="AP18" s="139"/>
      <c r="AQ18" s="139"/>
      <c r="AR18" s="139"/>
      <c r="AS18" s="139"/>
      <c r="AT18" s="139"/>
      <c r="AU18" s="139"/>
      <c r="AV18" s="139"/>
      <c r="AW18" s="139"/>
      <c r="AX18" s="139"/>
      <c r="AY18" s="139"/>
      <c r="AZ18" s="139"/>
      <c r="BA18" s="139"/>
      <c r="BB18" s="139"/>
      <c r="BC18" s="139"/>
      <c r="BD18" s="139"/>
      <c r="BE18" s="139"/>
      <c r="BF18" s="139"/>
      <c r="BG18" s="139"/>
      <c r="BH18" s="139"/>
      <c r="BI18" s="139"/>
      <c r="BJ18" s="139"/>
      <c r="BK18" s="139"/>
      <c r="BL18" s="139"/>
      <c r="BM18" s="139"/>
      <c r="BN18" s="139"/>
      <c r="BO18" s="139"/>
      <c r="BP18" s="139"/>
      <c r="BQ18" s="139"/>
      <c r="BR18" s="139"/>
      <c r="BS18" s="139"/>
      <c r="BT18" s="139"/>
      <c r="BU18" s="139"/>
      <c r="BV18" s="139"/>
      <c r="BW18" s="139"/>
      <c r="BX18" s="139"/>
      <c r="BY18" s="139"/>
      <c r="BZ18" s="139"/>
      <c r="CA18" s="139"/>
      <c r="CB18" s="139"/>
      <c r="CC18" s="139"/>
      <c r="CD18" s="139"/>
      <c r="CE18" s="139"/>
      <c r="CF18" s="139"/>
      <c r="CG18" s="139"/>
      <c r="CH18" s="139"/>
      <c r="CI18" s="139"/>
      <c r="CJ18" s="139"/>
      <c r="CK18" s="139"/>
      <c r="CL18" s="139"/>
      <c r="CM18" s="139"/>
      <c r="CN18" s="139"/>
      <c r="CO18" s="139"/>
      <c r="CP18" s="139"/>
      <c r="CQ18" s="139"/>
      <c r="CR18" s="139"/>
      <c r="CS18" s="139"/>
      <c r="CT18" s="139"/>
      <c r="CU18" s="139"/>
      <c r="CV18" s="139"/>
      <c r="CW18" s="139"/>
      <c r="CX18" s="139"/>
      <c r="CY18" s="139"/>
      <c r="CZ18" s="139"/>
      <c r="DA18" s="139"/>
      <c r="DB18" s="139"/>
      <c r="DC18" s="139"/>
      <c r="DD18" s="139"/>
      <c r="DE18" s="139"/>
      <c r="DF18" s="139"/>
      <c r="DG18" s="139"/>
      <c r="DH18" s="139"/>
      <c r="DI18" s="139"/>
      <c r="DJ18" s="139"/>
      <c r="DK18" s="139"/>
    </row>
    <row r="19" spans="1:115" x14ac:dyDescent="0.25">
      <c r="A19" s="123"/>
      <c r="B19" s="157"/>
      <c r="C19" s="158"/>
      <c r="D19" s="15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139"/>
      <c r="AL19" s="139"/>
      <c r="AM19" s="139"/>
      <c r="AN19" s="139"/>
      <c r="AO19" s="139"/>
      <c r="AP19" s="139"/>
      <c r="AQ19" s="139"/>
      <c r="AR19" s="139"/>
      <c r="AS19" s="139"/>
      <c r="AT19" s="139"/>
      <c r="AU19" s="139"/>
      <c r="AV19" s="139"/>
      <c r="AW19" s="139"/>
      <c r="AX19" s="139"/>
      <c r="AY19" s="139"/>
      <c r="AZ19" s="139"/>
      <c r="BA19" s="139"/>
      <c r="BB19" s="139"/>
      <c r="BC19" s="139"/>
      <c r="BD19" s="139"/>
      <c r="BE19" s="139"/>
      <c r="BF19" s="139"/>
      <c r="BG19" s="139"/>
      <c r="BH19" s="139"/>
      <c r="BI19" s="139"/>
      <c r="BJ19" s="139"/>
      <c r="BK19" s="139"/>
      <c r="BL19" s="139"/>
      <c r="BM19" s="139"/>
      <c r="BN19" s="139"/>
      <c r="BO19" s="139"/>
      <c r="BP19" s="139"/>
      <c r="BQ19" s="139"/>
      <c r="BR19" s="139"/>
      <c r="BS19" s="139"/>
      <c r="BT19" s="139"/>
      <c r="BU19" s="139"/>
      <c r="BV19" s="139"/>
      <c r="BW19" s="139"/>
      <c r="BX19" s="139"/>
      <c r="BY19" s="139"/>
      <c r="BZ19" s="139"/>
      <c r="CA19" s="139"/>
      <c r="CB19" s="139"/>
      <c r="CC19" s="139"/>
      <c r="CD19" s="139"/>
      <c r="CE19" s="139"/>
      <c r="CF19" s="139"/>
      <c r="CG19" s="139"/>
      <c r="CH19" s="139"/>
      <c r="CI19" s="139"/>
      <c r="CJ19" s="139"/>
      <c r="CK19" s="139"/>
      <c r="CL19" s="139"/>
      <c r="CM19" s="139"/>
      <c r="CN19" s="139"/>
      <c r="CO19" s="139"/>
      <c r="CP19" s="139"/>
      <c r="CQ19" s="139"/>
      <c r="CR19" s="139"/>
      <c r="CS19" s="139"/>
      <c r="CT19" s="139"/>
      <c r="CU19" s="139"/>
      <c r="CV19" s="139"/>
      <c r="CW19" s="139"/>
      <c r="CX19" s="139"/>
      <c r="CY19" s="139"/>
      <c r="CZ19" s="139"/>
      <c r="DA19" s="139"/>
      <c r="DB19" s="139"/>
      <c r="DC19" s="139"/>
      <c r="DD19" s="139"/>
      <c r="DE19" s="139"/>
      <c r="DF19" s="139"/>
      <c r="DG19" s="139"/>
      <c r="DH19" s="139"/>
      <c r="DI19" s="139"/>
      <c r="DJ19" s="139"/>
      <c r="DK19" s="139"/>
    </row>
    <row r="20" spans="1:115" x14ac:dyDescent="0.25">
      <c r="A20" s="123"/>
      <c r="B20" s="157"/>
      <c r="C20" s="158"/>
      <c r="D20" s="15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139"/>
      <c r="AN20" s="139"/>
      <c r="AO20" s="139"/>
      <c r="AP20" s="139"/>
      <c r="AQ20" s="139"/>
      <c r="AR20" s="139"/>
      <c r="AS20" s="139"/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39"/>
      <c r="BE20" s="139"/>
      <c r="BF20" s="139"/>
      <c r="BG20" s="139"/>
      <c r="BH20" s="139"/>
      <c r="BI20" s="139"/>
      <c r="BJ20" s="139"/>
      <c r="BK20" s="139"/>
      <c r="BL20" s="139"/>
      <c r="BM20" s="139"/>
      <c r="BN20" s="139"/>
      <c r="BO20" s="139"/>
      <c r="BP20" s="139"/>
      <c r="BQ20" s="139"/>
      <c r="BR20" s="139"/>
      <c r="BS20" s="139"/>
      <c r="BT20" s="139"/>
      <c r="BU20" s="139"/>
      <c r="BV20" s="139"/>
      <c r="BW20" s="139"/>
      <c r="BX20" s="139"/>
      <c r="BY20" s="139"/>
      <c r="BZ20" s="139"/>
      <c r="CA20" s="139"/>
      <c r="CB20" s="139"/>
      <c r="CC20" s="139"/>
      <c r="CD20" s="139"/>
      <c r="CE20" s="139"/>
      <c r="CF20" s="139"/>
      <c r="CG20" s="139"/>
      <c r="CH20" s="139"/>
      <c r="CI20" s="139"/>
      <c r="CJ20" s="139"/>
      <c r="CK20" s="139"/>
      <c r="CL20" s="139"/>
      <c r="CM20" s="139"/>
      <c r="CN20" s="139"/>
      <c r="CO20" s="139"/>
      <c r="CP20" s="139"/>
      <c r="CQ20" s="139"/>
      <c r="CR20" s="139"/>
      <c r="CS20" s="139"/>
      <c r="CT20" s="139"/>
      <c r="CU20" s="139"/>
      <c r="CV20" s="139"/>
      <c r="CW20" s="139"/>
      <c r="CX20" s="139"/>
      <c r="CY20" s="139"/>
      <c r="CZ20" s="139"/>
      <c r="DA20" s="139"/>
      <c r="DB20" s="139"/>
      <c r="DC20" s="139"/>
      <c r="DD20" s="139"/>
      <c r="DE20" s="139"/>
      <c r="DF20" s="139"/>
      <c r="DG20" s="139"/>
      <c r="DH20" s="139"/>
      <c r="DI20" s="139"/>
      <c r="DJ20" s="139"/>
      <c r="DK20" s="139"/>
    </row>
    <row r="21" spans="1:115" x14ac:dyDescent="0.25">
      <c r="A21" s="123"/>
      <c r="B21" s="157"/>
      <c r="C21" s="158"/>
      <c r="D21" s="15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139"/>
      <c r="AN21" s="139"/>
      <c r="AO21" s="139"/>
      <c r="AP21" s="139"/>
      <c r="AQ21" s="139"/>
      <c r="AR21" s="139"/>
      <c r="AS21" s="139"/>
      <c r="AT21" s="139"/>
      <c r="AU21" s="139"/>
      <c r="AV21" s="139"/>
      <c r="AW21" s="139"/>
      <c r="AX21" s="139"/>
      <c r="AY21" s="139"/>
      <c r="AZ21" s="139"/>
      <c r="BA21" s="139"/>
      <c r="BB21" s="139"/>
      <c r="BC21" s="139"/>
      <c r="BD21" s="139"/>
      <c r="BE21" s="139"/>
      <c r="BF21" s="139"/>
      <c r="BG21" s="139"/>
      <c r="BH21" s="139"/>
      <c r="BI21" s="139"/>
      <c r="BJ21" s="139"/>
      <c r="BK21" s="139"/>
      <c r="BL21" s="139"/>
      <c r="BM21" s="139"/>
      <c r="BN21" s="139"/>
      <c r="BO21" s="139"/>
      <c r="BP21" s="139"/>
      <c r="BQ21" s="139"/>
      <c r="BR21" s="139"/>
      <c r="BS21" s="139"/>
      <c r="BT21" s="139"/>
      <c r="BU21" s="139"/>
      <c r="BV21" s="139"/>
      <c r="BW21" s="139"/>
      <c r="BX21" s="139"/>
      <c r="BY21" s="139"/>
      <c r="BZ21" s="139"/>
      <c r="CA21" s="139"/>
      <c r="CB21" s="139"/>
      <c r="CC21" s="139"/>
      <c r="CD21" s="139"/>
      <c r="CE21" s="139"/>
      <c r="CF21" s="139"/>
      <c r="CG21" s="139"/>
      <c r="CH21" s="139"/>
      <c r="CI21" s="139"/>
      <c r="CJ21" s="139"/>
      <c r="CK21" s="139"/>
      <c r="CL21" s="139"/>
      <c r="CM21" s="139"/>
      <c r="CN21" s="139"/>
      <c r="CO21" s="139"/>
      <c r="CP21" s="139"/>
      <c r="CQ21" s="139"/>
      <c r="CR21" s="139"/>
      <c r="CS21" s="139"/>
      <c r="CT21" s="139"/>
      <c r="CU21" s="139"/>
      <c r="CV21" s="139"/>
      <c r="CW21" s="139"/>
      <c r="CX21" s="139"/>
      <c r="CY21" s="139"/>
      <c r="CZ21" s="139"/>
      <c r="DA21" s="139"/>
      <c r="DB21" s="139"/>
      <c r="DC21" s="139"/>
      <c r="DD21" s="139"/>
      <c r="DE21" s="139"/>
      <c r="DF21" s="139"/>
      <c r="DG21" s="139"/>
      <c r="DH21" s="139"/>
      <c r="DI21" s="139"/>
      <c r="DJ21" s="139"/>
      <c r="DK21" s="139"/>
    </row>
    <row r="22" spans="1:115" x14ac:dyDescent="0.25">
      <c r="A22" s="123"/>
      <c r="B22" s="157"/>
      <c r="C22" s="158"/>
      <c r="D22" s="15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Q22" s="139"/>
      <c r="AR22" s="139"/>
      <c r="AS22" s="139"/>
      <c r="AT22" s="139"/>
      <c r="AU22" s="139"/>
      <c r="AV22" s="139"/>
      <c r="AW22" s="139"/>
      <c r="AX22" s="139"/>
      <c r="AY22" s="139"/>
      <c r="AZ22" s="139"/>
      <c r="BA22" s="139"/>
      <c r="BB22" s="139"/>
      <c r="BC22" s="139"/>
      <c r="BD22" s="139"/>
      <c r="BE22" s="139"/>
      <c r="BF22" s="139"/>
      <c r="BG22" s="139"/>
      <c r="BH22" s="139"/>
      <c r="BI22" s="139"/>
      <c r="BJ22" s="139"/>
      <c r="BK22" s="139"/>
      <c r="BL22" s="139"/>
      <c r="BM22" s="139"/>
      <c r="BN22" s="139"/>
      <c r="BO22" s="139"/>
      <c r="BP22" s="139"/>
      <c r="BQ22" s="139"/>
      <c r="BR22" s="139"/>
      <c r="BS22" s="139"/>
      <c r="BT22" s="139"/>
      <c r="BU22" s="139"/>
      <c r="BV22" s="139"/>
      <c r="BW22" s="139"/>
      <c r="BX22" s="139"/>
      <c r="BY22" s="139"/>
      <c r="BZ22" s="139"/>
      <c r="CA22" s="139"/>
      <c r="CB22" s="139"/>
      <c r="CC22" s="139"/>
      <c r="CD22" s="139"/>
      <c r="CE22" s="139"/>
      <c r="CF22" s="139"/>
      <c r="CG22" s="139"/>
      <c r="CH22" s="139"/>
      <c r="CI22" s="139"/>
      <c r="CJ22" s="139"/>
      <c r="CK22" s="139"/>
      <c r="CL22" s="139"/>
      <c r="CM22" s="139"/>
      <c r="CN22" s="139"/>
      <c r="CO22" s="139"/>
      <c r="CP22" s="139"/>
      <c r="CQ22" s="139"/>
      <c r="CR22" s="139"/>
      <c r="CS22" s="139"/>
      <c r="CT22" s="139"/>
      <c r="CU22" s="139"/>
      <c r="CV22" s="139"/>
      <c r="CW22" s="139"/>
      <c r="CX22" s="139"/>
      <c r="CY22" s="139"/>
      <c r="CZ22" s="139"/>
      <c r="DA22" s="139"/>
      <c r="DB22" s="139"/>
      <c r="DC22" s="139"/>
      <c r="DD22" s="139"/>
      <c r="DE22" s="139"/>
      <c r="DF22" s="139"/>
      <c r="DG22" s="139"/>
      <c r="DH22" s="139"/>
      <c r="DI22" s="139"/>
      <c r="DJ22" s="139"/>
      <c r="DK22" s="139"/>
    </row>
    <row r="23" spans="1:115" x14ac:dyDescent="0.25">
      <c r="A23" s="123"/>
      <c r="B23" s="157"/>
      <c r="C23" s="158"/>
      <c r="D23" s="15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139"/>
      <c r="AN23" s="139"/>
      <c r="AO23" s="139"/>
      <c r="AP23" s="139"/>
      <c r="AQ23" s="139"/>
      <c r="AR23" s="139"/>
      <c r="AS23" s="139"/>
      <c r="AT23" s="139"/>
      <c r="AU23" s="139"/>
      <c r="AV23" s="139"/>
      <c r="AW23" s="139"/>
      <c r="AX23" s="139"/>
      <c r="AY23" s="139"/>
      <c r="AZ23" s="139"/>
      <c r="BA23" s="139"/>
      <c r="BB23" s="139"/>
      <c r="BC23" s="139"/>
      <c r="BD23" s="139"/>
      <c r="BE23" s="139"/>
      <c r="BF23" s="139"/>
      <c r="BG23" s="139"/>
      <c r="BH23" s="139"/>
      <c r="BI23" s="139"/>
      <c r="BJ23" s="139"/>
      <c r="BK23" s="139"/>
      <c r="BL23" s="139"/>
      <c r="BM23" s="139"/>
      <c r="BN23" s="139"/>
      <c r="BO23" s="139"/>
      <c r="BP23" s="139"/>
      <c r="BQ23" s="139"/>
      <c r="BR23" s="139"/>
      <c r="BS23" s="139"/>
      <c r="BT23" s="139"/>
      <c r="BU23" s="139"/>
      <c r="BV23" s="139"/>
      <c r="BW23" s="139"/>
      <c r="BX23" s="139"/>
      <c r="BY23" s="139"/>
      <c r="BZ23" s="139"/>
      <c r="CA23" s="139"/>
      <c r="CB23" s="139"/>
      <c r="CC23" s="139"/>
      <c r="CD23" s="139"/>
      <c r="CE23" s="139"/>
      <c r="CF23" s="139"/>
      <c r="CG23" s="139"/>
      <c r="CH23" s="139"/>
      <c r="CI23" s="139"/>
      <c r="CJ23" s="139"/>
      <c r="CK23" s="139"/>
      <c r="CL23" s="139"/>
      <c r="CM23" s="139"/>
      <c r="CN23" s="139"/>
      <c r="CO23" s="139"/>
      <c r="CP23" s="139"/>
      <c r="CQ23" s="139"/>
      <c r="CR23" s="139"/>
      <c r="CS23" s="139"/>
      <c r="CT23" s="139"/>
      <c r="CU23" s="139"/>
      <c r="CV23" s="139"/>
      <c r="CW23" s="139"/>
      <c r="CX23" s="139"/>
      <c r="CY23" s="139"/>
      <c r="CZ23" s="139"/>
      <c r="DA23" s="139"/>
      <c r="DB23" s="139"/>
      <c r="DC23" s="139"/>
      <c r="DD23" s="139"/>
      <c r="DE23" s="139"/>
      <c r="DF23" s="139"/>
      <c r="DG23" s="139"/>
      <c r="DH23" s="139"/>
      <c r="DI23" s="139"/>
      <c r="DJ23" s="139"/>
      <c r="DK23" s="139"/>
    </row>
    <row r="24" spans="1:115" x14ac:dyDescent="0.25">
      <c r="B24" s="160"/>
      <c r="C24" s="161"/>
      <c r="D24" s="162"/>
      <c r="E24" s="163"/>
      <c r="J24" s="141"/>
      <c r="K24" s="141"/>
      <c r="L24" s="141"/>
      <c r="M24" s="141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39"/>
      <c r="AN24" s="139"/>
      <c r="AO24" s="139"/>
      <c r="AP24" s="139"/>
      <c r="AQ24" s="139"/>
      <c r="AR24" s="139"/>
      <c r="AS24" s="139"/>
      <c r="AT24" s="139"/>
      <c r="AU24" s="139"/>
      <c r="AV24" s="139"/>
      <c r="AW24" s="139"/>
      <c r="AX24" s="139"/>
      <c r="AY24" s="139"/>
      <c r="AZ24" s="139"/>
      <c r="BA24" s="139"/>
      <c r="BB24" s="139"/>
      <c r="BC24" s="139"/>
      <c r="BD24" s="139"/>
      <c r="BE24" s="139"/>
      <c r="BF24" s="139"/>
      <c r="BG24" s="139"/>
      <c r="BH24" s="139"/>
      <c r="BI24" s="139"/>
      <c r="BJ24" s="139"/>
      <c r="BK24" s="139"/>
      <c r="BL24" s="139"/>
      <c r="BM24" s="139"/>
      <c r="BN24" s="139"/>
      <c r="BO24" s="139"/>
      <c r="BP24" s="139"/>
      <c r="BQ24" s="139"/>
      <c r="BR24" s="139"/>
      <c r="BS24" s="139"/>
      <c r="BT24" s="139"/>
      <c r="BU24" s="139"/>
      <c r="BV24" s="139"/>
      <c r="BW24" s="139"/>
      <c r="BX24" s="139"/>
      <c r="BY24" s="139"/>
      <c r="BZ24" s="139"/>
      <c r="CA24" s="139"/>
      <c r="CB24" s="139"/>
      <c r="CC24" s="139"/>
      <c r="CD24" s="139"/>
      <c r="CE24" s="139"/>
      <c r="CF24" s="139"/>
      <c r="CG24" s="139"/>
      <c r="CH24" s="139"/>
      <c r="CI24" s="139"/>
      <c r="CJ24" s="139"/>
      <c r="CK24" s="139"/>
      <c r="CL24" s="139"/>
      <c r="CM24" s="139"/>
      <c r="CN24" s="139"/>
      <c r="CO24" s="139"/>
      <c r="CP24" s="139"/>
      <c r="CQ24" s="139"/>
      <c r="CR24" s="139"/>
      <c r="CS24" s="139"/>
      <c r="CT24" s="139"/>
      <c r="CU24" s="139"/>
      <c r="CV24" s="139"/>
      <c r="CW24" s="139"/>
      <c r="CX24" s="139"/>
      <c r="CY24" s="139"/>
      <c r="CZ24" s="139"/>
      <c r="DA24" s="139"/>
      <c r="DB24" s="139"/>
      <c r="DC24" s="139"/>
      <c r="DD24" s="139"/>
      <c r="DE24" s="139"/>
      <c r="DF24" s="139"/>
      <c r="DG24" s="139"/>
      <c r="DH24" s="139"/>
      <c r="DI24" s="139"/>
      <c r="DJ24" s="139"/>
      <c r="DK24" s="139"/>
    </row>
    <row r="25" spans="1:115" x14ac:dyDescent="0.25">
      <c r="D25" s="134"/>
      <c r="E25" s="134"/>
      <c r="J25" s="141"/>
      <c r="K25" s="141"/>
      <c r="L25" s="141"/>
      <c r="M25" s="141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3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39"/>
      <c r="AY25" s="139"/>
      <c r="AZ25" s="139"/>
      <c r="BA25" s="139"/>
      <c r="BB25" s="139"/>
      <c r="BC25" s="139"/>
      <c r="BD25" s="139"/>
      <c r="BE25" s="139"/>
      <c r="BF25" s="139"/>
      <c r="BG25" s="139"/>
      <c r="BH25" s="139"/>
      <c r="BI25" s="139"/>
      <c r="BJ25" s="139"/>
      <c r="BK25" s="139"/>
      <c r="BL25" s="139"/>
      <c r="BM25" s="139"/>
      <c r="BN25" s="139"/>
      <c r="BO25" s="139"/>
      <c r="BP25" s="139"/>
      <c r="BQ25" s="139"/>
      <c r="BR25" s="139"/>
      <c r="BS25" s="139"/>
      <c r="BT25" s="139"/>
      <c r="BU25" s="139"/>
      <c r="BV25" s="139"/>
      <c r="BW25" s="139"/>
      <c r="BX25" s="139"/>
      <c r="BY25" s="139"/>
      <c r="BZ25" s="139"/>
      <c r="CA25" s="139"/>
      <c r="CB25" s="139"/>
      <c r="CC25" s="139"/>
      <c r="CD25" s="139"/>
      <c r="CE25" s="139"/>
      <c r="CF25" s="139"/>
      <c r="CG25" s="139"/>
      <c r="CH25" s="139"/>
      <c r="CI25" s="139"/>
      <c r="CJ25" s="139"/>
      <c r="CK25" s="139"/>
      <c r="CL25" s="139"/>
      <c r="CM25" s="139"/>
      <c r="CN25" s="139"/>
      <c r="CO25" s="139"/>
      <c r="CP25" s="139"/>
      <c r="CQ25" s="139"/>
      <c r="CR25" s="139"/>
      <c r="CS25" s="139"/>
      <c r="CT25" s="139"/>
      <c r="CU25" s="139"/>
      <c r="CV25" s="139"/>
      <c r="CW25" s="139"/>
      <c r="CX25" s="139"/>
      <c r="CY25" s="139"/>
      <c r="CZ25" s="139"/>
      <c r="DA25" s="139"/>
      <c r="DB25" s="139"/>
      <c r="DC25" s="139"/>
      <c r="DD25" s="139"/>
      <c r="DE25" s="139"/>
      <c r="DF25" s="139"/>
      <c r="DG25" s="139"/>
      <c r="DH25" s="139"/>
      <c r="DI25" s="139"/>
      <c r="DJ25" s="139"/>
      <c r="DK25" s="139"/>
    </row>
    <row r="26" spans="1:115" x14ac:dyDescent="0.25">
      <c r="A26" s="141"/>
      <c r="B26" s="141"/>
      <c r="C26" s="141"/>
      <c r="D26" s="141"/>
      <c r="E26" s="141"/>
      <c r="F26" s="141"/>
      <c r="G26" s="134"/>
      <c r="J26" s="134"/>
      <c r="K26" s="134"/>
      <c r="L26" s="141"/>
      <c r="M26" s="141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  <c r="AK26" s="139"/>
      <c r="AL26" s="139"/>
      <c r="AM26" s="139"/>
      <c r="AN26" s="139"/>
      <c r="AO26" s="139"/>
      <c r="AP26" s="139"/>
      <c r="AQ26" s="139"/>
      <c r="AR26" s="139"/>
      <c r="AS26" s="139"/>
      <c r="AT26" s="139"/>
      <c r="AU26" s="139"/>
      <c r="AV26" s="139"/>
      <c r="AW26" s="139"/>
      <c r="AX26" s="139"/>
      <c r="AY26" s="139"/>
      <c r="AZ26" s="139"/>
      <c r="BA26" s="139"/>
      <c r="BB26" s="139"/>
      <c r="BC26" s="139"/>
      <c r="BD26" s="139"/>
      <c r="BE26" s="139"/>
      <c r="BF26" s="139"/>
      <c r="BG26" s="139"/>
      <c r="BH26" s="139"/>
      <c r="BI26" s="139"/>
      <c r="BJ26" s="139"/>
      <c r="BK26" s="139"/>
      <c r="BL26" s="139"/>
      <c r="BM26" s="139"/>
      <c r="BN26" s="139"/>
      <c r="BO26" s="139"/>
      <c r="BP26" s="139"/>
      <c r="BQ26" s="139"/>
      <c r="BR26" s="139"/>
      <c r="BS26" s="139"/>
      <c r="BT26" s="139"/>
      <c r="BU26" s="139"/>
      <c r="BV26" s="139"/>
      <c r="BW26" s="139"/>
      <c r="BX26" s="139"/>
      <c r="BY26" s="139"/>
      <c r="BZ26" s="139"/>
      <c r="CA26" s="139"/>
      <c r="CB26" s="139"/>
      <c r="CC26" s="139"/>
      <c r="CD26" s="139"/>
      <c r="CE26" s="139"/>
      <c r="CF26" s="139"/>
      <c r="CG26" s="139"/>
      <c r="CH26" s="139"/>
      <c r="CI26" s="139"/>
      <c r="CJ26" s="139"/>
      <c r="CK26" s="139"/>
      <c r="CL26" s="139"/>
      <c r="CM26" s="139"/>
      <c r="CN26" s="139"/>
      <c r="CO26" s="139"/>
      <c r="CP26" s="139"/>
      <c r="CQ26" s="139"/>
      <c r="CR26" s="139"/>
      <c r="CS26" s="139"/>
      <c r="CT26" s="139"/>
      <c r="CU26" s="139"/>
      <c r="CV26" s="139"/>
      <c r="CW26" s="139"/>
      <c r="CX26" s="139"/>
      <c r="CY26" s="139"/>
      <c r="CZ26" s="139"/>
      <c r="DA26" s="139"/>
      <c r="DB26" s="139"/>
      <c r="DC26" s="139"/>
      <c r="DD26" s="139"/>
      <c r="DE26" s="139"/>
      <c r="DF26" s="139"/>
      <c r="DG26" s="139"/>
      <c r="DH26" s="139"/>
      <c r="DI26" s="139"/>
      <c r="DJ26" s="139"/>
      <c r="DK26" s="139"/>
    </row>
    <row r="27" spans="1:115" x14ac:dyDescent="0.25">
      <c r="A27" s="141"/>
      <c r="B27" s="141"/>
      <c r="C27" s="141"/>
      <c r="D27" s="141"/>
      <c r="E27" s="141"/>
      <c r="F27" s="141"/>
      <c r="G27" s="134"/>
      <c r="H27" s="134"/>
      <c r="I27" s="134"/>
      <c r="J27" s="134"/>
      <c r="K27" s="134"/>
      <c r="L27" s="141"/>
      <c r="M27" s="141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  <c r="AK27" s="139"/>
      <c r="AL27" s="139"/>
      <c r="AM27" s="139"/>
      <c r="AN27" s="139"/>
      <c r="AO27" s="139"/>
      <c r="AP27" s="139"/>
      <c r="AQ27" s="139"/>
      <c r="AR27" s="139"/>
      <c r="AS27" s="139"/>
      <c r="AT27" s="139"/>
      <c r="AU27" s="139"/>
      <c r="AV27" s="139"/>
      <c r="AW27" s="139"/>
      <c r="AX27" s="139"/>
      <c r="AY27" s="139"/>
      <c r="AZ27" s="139"/>
      <c r="BA27" s="139"/>
      <c r="BB27" s="139"/>
      <c r="BC27" s="139"/>
      <c r="BD27" s="139"/>
      <c r="BE27" s="139"/>
      <c r="BF27" s="139"/>
      <c r="BG27" s="139"/>
      <c r="BH27" s="139"/>
      <c r="BI27" s="139"/>
      <c r="BJ27" s="139"/>
      <c r="BK27" s="139"/>
      <c r="BL27" s="139"/>
      <c r="BM27" s="139"/>
      <c r="BN27" s="139"/>
      <c r="BO27" s="139"/>
      <c r="BP27" s="139"/>
      <c r="BQ27" s="139"/>
      <c r="BR27" s="139"/>
      <c r="BS27" s="139"/>
      <c r="BT27" s="139"/>
      <c r="BU27" s="139"/>
      <c r="BV27" s="139"/>
      <c r="BW27" s="139"/>
      <c r="BX27" s="139"/>
      <c r="BY27" s="139"/>
      <c r="BZ27" s="139"/>
      <c r="CA27" s="139"/>
      <c r="CB27" s="139"/>
      <c r="CC27" s="139"/>
      <c r="CD27" s="139"/>
      <c r="CE27" s="139"/>
      <c r="CF27" s="139"/>
      <c r="CG27" s="139"/>
      <c r="CH27" s="139"/>
      <c r="CI27" s="139"/>
      <c r="CJ27" s="139"/>
      <c r="CK27" s="139"/>
      <c r="CL27" s="139"/>
      <c r="CM27" s="139"/>
      <c r="CN27" s="139"/>
      <c r="CO27" s="139"/>
      <c r="CP27" s="139"/>
      <c r="CQ27" s="139"/>
      <c r="CR27" s="139"/>
      <c r="CS27" s="139"/>
      <c r="CT27" s="139"/>
      <c r="CU27" s="139"/>
      <c r="CV27" s="139"/>
      <c r="CW27" s="139"/>
      <c r="CX27" s="139"/>
      <c r="CY27" s="139"/>
      <c r="CZ27" s="139"/>
      <c r="DA27" s="139"/>
      <c r="DB27" s="139"/>
      <c r="DC27" s="139"/>
      <c r="DD27" s="139"/>
      <c r="DE27" s="139"/>
      <c r="DF27" s="139"/>
      <c r="DG27" s="139"/>
      <c r="DH27" s="139"/>
      <c r="DI27" s="139"/>
      <c r="DJ27" s="139"/>
      <c r="DK27" s="139"/>
    </row>
    <row r="28" spans="1:115" x14ac:dyDescent="0.25">
      <c r="A28" s="134"/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41"/>
      <c r="M28" s="141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39"/>
      <c r="AF28" s="139"/>
      <c r="AG28" s="139"/>
      <c r="AH28" s="139"/>
      <c r="AI28" s="139"/>
      <c r="AJ28" s="139"/>
      <c r="AK28" s="139"/>
      <c r="AL28" s="139"/>
      <c r="AM28" s="139"/>
      <c r="AN28" s="139"/>
      <c r="AO28" s="139"/>
      <c r="AP28" s="139"/>
      <c r="AQ28" s="139"/>
      <c r="AR28" s="139"/>
      <c r="AS28" s="139"/>
      <c r="AT28" s="139"/>
      <c r="AU28" s="139"/>
      <c r="AV28" s="139"/>
      <c r="AW28" s="139"/>
      <c r="AX28" s="139"/>
      <c r="AY28" s="139"/>
      <c r="AZ28" s="139"/>
      <c r="BA28" s="139"/>
      <c r="BB28" s="139"/>
      <c r="BC28" s="139"/>
      <c r="BD28" s="139"/>
      <c r="BE28" s="139"/>
      <c r="BF28" s="139"/>
      <c r="BG28" s="139"/>
      <c r="BH28" s="139"/>
      <c r="BI28" s="139"/>
      <c r="BJ28" s="139"/>
      <c r="BK28" s="139"/>
      <c r="BL28" s="139"/>
      <c r="BM28" s="139"/>
      <c r="BN28" s="139"/>
      <c r="BO28" s="139"/>
      <c r="BP28" s="139"/>
      <c r="BQ28" s="139"/>
      <c r="BR28" s="139"/>
      <c r="BS28" s="139"/>
      <c r="BT28" s="139"/>
      <c r="BU28" s="139"/>
      <c r="BV28" s="139"/>
      <c r="BW28" s="139"/>
      <c r="BX28" s="139"/>
      <c r="BY28" s="139"/>
      <c r="BZ28" s="139"/>
      <c r="CA28" s="139"/>
      <c r="CB28" s="139"/>
      <c r="CC28" s="139"/>
      <c r="CD28" s="139"/>
      <c r="CE28" s="139"/>
      <c r="CF28" s="139"/>
      <c r="CG28" s="139"/>
      <c r="CH28" s="139"/>
      <c r="CI28" s="139"/>
      <c r="CJ28" s="139"/>
      <c r="CK28" s="139"/>
      <c r="CL28" s="139"/>
      <c r="CM28" s="139"/>
      <c r="CN28" s="139"/>
      <c r="CO28" s="139"/>
      <c r="CP28" s="139"/>
      <c r="CQ28" s="139"/>
      <c r="CR28" s="139"/>
      <c r="CS28" s="139"/>
      <c r="CT28" s="139"/>
      <c r="CU28" s="139"/>
      <c r="CV28" s="139"/>
      <c r="CW28" s="139"/>
      <c r="CX28" s="139"/>
      <c r="CY28" s="139"/>
      <c r="CZ28" s="139"/>
      <c r="DA28" s="139"/>
      <c r="DB28" s="139"/>
      <c r="DC28" s="139"/>
      <c r="DD28" s="139"/>
      <c r="DE28" s="139"/>
      <c r="DF28" s="139"/>
      <c r="DG28" s="139"/>
      <c r="DH28" s="139"/>
      <c r="DI28" s="139"/>
      <c r="DJ28" s="139"/>
      <c r="DK28" s="139"/>
    </row>
    <row r="29" spans="1:115" x14ac:dyDescent="0.25">
      <c r="A29" s="141"/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41"/>
      <c r="M29" s="141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39"/>
      <c r="AL29" s="139"/>
      <c r="AM29" s="139"/>
      <c r="AN29" s="139"/>
      <c r="AO29" s="139"/>
      <c r="AP29" s="139"/>
      <c r="AQ29" s="139"/>
      <c r="AR29" s="139"/>
      <c r="AS29" s="139"/>
      <c r="AT29" s="139"/>
      <c r="AU29" s="139"/>
      <c r="AV29" s="139"/>
      <c r="AW29" s="139"/>
      <c r="AX29" s="139"/>
      <c r="AY29" s="139"/>
      <c r="AZ29" s="139"/>
      <c r="BA29" s="139"/>
      <c r="BB29" s="139"/>
      <c r="BC29" s="139"/>
      <c r="BD29" s="139"/>
      <c r="BE29" s="139"/>
      <c r="BF29" s="139"/>
      <c r="BG29" s="139"/>
      <c r="BH29" s="139"/>
      <c r="BI29" s="139"/>
      <c r="BJ29" s="139"/>
      <c r="BK29" s="139"/>
      <c r="BL29" s="139"/>
      <c r="BM29" s="139"/>
      <c r="BN29" s="139"/>
      <c r="BO29" s="139"/>
      <c r="BP29" s="139"/>
      <c r="BQ29" s="139"/>
      <c r="BR29" s="139"/>
      <c r="BS29" s="139"/>
      <c r="BT29" s="139"/>
      <c r="BU29" s="139"/>
      <c r="BV29" s="139"/>
      <c r="BW29" s="139"/>
      <c r="BX29" s="139"/>
      <c r="BY29" s="139"/>
      <c r="BZ29" s="139"/>
      <c r="CA29" s="139"/>
      <c r="CB29" s="139"/>
      <c r="CC29" s="139"/>
      <c r="CD29" s="139"/>
      <c r="CE29" s="139"/>
      <c r="CF29" s="139"/>
      <c r="CG29" s="139"/>
      <c r="CH29" s="139"/>
      <c r="CI29" s="139"/>
      <c r="CJ29" s="139"/>
      <c r="CK29" s="139"/>
      <c r="CL29" s="139"/>
      <c r="CM29" s="139"/>
      <c r="CN29" s="139"/>
      <c r="CO29" s="139"/>
      <c r="CP29" s="139"/>
      <c r="CQ29" s="139"/>
      <c r="CR29" s="139"/>
      <c r="CS29" s="139"/>
      <c r="CT29" s="139"/>
      <c r="CU29" s="139"/>
      <c r="CV29" s="139"/>
      <c r="CW29" s="139"/>
      <c r="CX29" s="139"/>
      <c r="CY29" s="139"/>
      <c r="CZ29" s="139"/>
      <c r="DA29" s="139"/>
      <c r="DB29" s="139"/>
      <c r="DC29" s="139"/>
      <c r="DD29" s="139"/>
      <c r="DE29" s="139"/>
      <c r="DF29" s="139"/>
      <c r="DG29" s="139"/>
      <c r="DH29" s="139"/>
      <c r="DI29" s="139"/>
      <c r="DJ29" s="139"/>
      <c r="DK29" s="139"/>
    </row>
    <row r="30" spans="1:115" x14ac:dyDescent="0.25">
      <c r="A30" s="141"/>
      <c r="B30" s="142"/>
      <c r="C30" s="142"/>
      <c r="D30" s="142"/>
      <c r="E30" s="142"/>
      <c r="F30" s="142"/>
      <c r="G30" s="142"/>
      <c r="H30" s="134"/>
      <c r="I30" s="134"/>
      <c r="J30" s="134"/>
      <c r="K30" s="134"/>
      <c r="L30" s="141"/>
      <c r="M30" s="141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  <c r="AM30" s="139"/>
      <c r="AN30" s="139"/>
      <c r="AO30" s="139"/>
      <c r="AP30" s="139"/>
      <c r="AQ30" s="139"/>
      <c r="AR30" s="139"/>
      <c r="AS30" s="139"/>
      <c r="AT30" s="139"/>
      <c r="AU30" s="139"/>
      <c r="AV30" s="139"/>
      <c r="AW30" s="139"/>
      <c r="AX30" s="139"/>
      <c r="AY30" s="139"/>
      <c r="AZ30" s="139"/>
      <c r="BA30" s="139"/>
      <c r="BB30" s="139"/>
      <c r="BC30" s="139"/>
      <c r="BD30" s="139"/>
      <c r="BE30" s="139"/>
      <c r="BF30" s="139"/>
      <c r="BG30" s="139"/>
      <c r="BH30" s="139"/>
      <c r="BI30" s="139"/>
      <c r="BJ30" s="139"/>
      <c r="BK30" s="139"/>
      <c r="BL30" s="139"/>
      <c r="BM30" s="139"/>
      <c r="BN30" s="139"/>
      <c r="BO30" s="139"/>
      <c r="BP30" s="139"/>
      <c r="BQ30" s="139"/>
      <c r="BR30" s="139"/>
      <c r="BS30" s="139"/>
      <c r="BT30" s="139"/>
      <c r="BU30" s="139"/>
      <c r="BV30" s="139"/>
      <c r="BW30" s="139"/>
      <c r="BX30" s="139"/>
      <c r="BY30" s="139"/>
      <c r="BZ30" s="139"/>
      <c r="CA30" s="139"/>
      <c r="CB30" s="139"/>
      <c r="CC30" s="139"/>
      <c r="CD30" s="139"/>
      <c r="CE30" s="139"/>
      <c r="CF30" s="139"/>
      <c r="CG30" s="139"/>
      <c r="CH30" s="139"/>
      <c r="CI30" s="139"/>
      <c r="CJ30" s="139"/>
      <c r="CK30" s="139"/>
      <c r="CL30" s="139"/>
      <c r="CM30" s="139"/>
      <c r="CN30" s="139"/>
      <c r="CO30" s="139"/>
      <c r="CP30" s="139"/>
      <c r="CQ30" s="139"/>
      <c r="CR30" s="139"/>
      <c r="CS30" s="139"/>
      <c r="CT30" s="139"/>
      <c r="CU30" s="139"/>
      <c r="CV30" s="139"/>
      <c r="CW30" s="139"/>
      <c r="CX30" s="139"/>
      <c r="CY30" s="139"/>
      <c r="CZ30" s="139"/>
      <c r="DA30" s="139"/>
      <c r="DB30" s="139"/>
      <c r="DC30" s="139"/>
      <c r="DD30" s="139"/>
      <c r="DE30" s="139"/>
      <c r="DF30" s="139"/>
      <c r="DG30" s="139"/>
      <c r="DH30" s="139"/>
      <c r="DI30" s="139"/>
      <c r="DJ30" s="139"/>
      <c r="DK30" s="139"/>
    </row>
    <row r="31" spans="1:115" x14ac:dyDescent="0.25">
      <c r="A31" s="141"/>
      <c r="B31" s="102"/>
      <c r="C31" s="142"/>
      <c r="D31" s="142"/>
      <c r="E31" s="142"/>
      <c r="F31" s="142"/>
      <c r="G31" s="142"/>
      <c r="H31" s="142"/>
      <c r="I31" s="142"/>
      <c r="J31" s="142"/>
      <c r="K31" s="142"/>
      <c r="L31" s="141"/>
      <c r="M31" s="141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  <c r="AK31" s="139"/>
      <c r="AL31" s="139"/>
      <c r="AM31" s="139"/>
      <c r="AN31" s="139"/>
      <c r="AO31" s="139"/>
      <c r="AP31" s="139"/>
      <c r="AQ31" s="139"/>
      <c r="AR31" s="139"/>
      <c r="AS31" s="139"/>
      <c r="AT31" s="139"/>
      <c r="AU31" s="139"/>
      <c r="AV31" s="139"/>
      <c r="AW31" s="139"/>
      <c r="AX31" s="139"/>
      <c r="AY31" s="139"/>
      <c r="AZ31" s="139"/>
      <c r="BA31" s="139"/>
      <c r="BB31" s="139"/>
      <c r="BC31" s="139"/>
      <c r="BD31" s="139"/>
      <c r="BE31" s="139"/>
      <c r="BF31" s="139"/>
      <c r="BG31" s="139"/>
      <c r="BH31" s="139"/>
      <c r="BI31" s="139"/>
      <c r="BJ31" s="139"/>
      <c r="BK31" s="139"/>
      <c r="BL31" s="139"/>
      <c r="BM31" s="139"/>
      <c r="BN31" s="139"/>
      <c r="BO31" s="139"/>
      <c r="BP31" s="139"/>
      <c r="BQ31" s="139"/>
      <c r="BR31" s="139"/>
      <c r="BS31" s="139"/>
      <c r="BT31" s="139"/>
      <c r="BU31" s="139"/>
      <c r="BV31" s="139"/>
      <c r="BW31" s="139"/>
      <c r="BX31" s="139"/>
      <c r="BY31" s="139"/>
      <c r="BZ31" s="139"/>
      <c r="CA31" s="139"/>
      <c r="CB31" s="139"/>
      <c r="CC31" s="139"/>
      <c r="CD31" s="139"/>
      <c r="CE31" s="139"/>
      <c r="CF31" s="139"/>
      <c r="CG31" s="139"/>
      <c r="CH31" s="139"/>
      <c r="CI31" s="139"/>
      <c r="CJ31" s="139"/>
      <c r="CK31" s="139"/>
      <c r="CL31" s="139"/>
      <c r="CM31" s="139"/>
      <c r="CN31" s="139"/>
      <c r="CO31" s="139"/>
      <c r="CP31" s="139"/>
      <c r="CQ31" s="139"/>
      <c r="CR31" s="139"/>
      <c r="CS31" s="139"/>
      <c r="CT31" s="139"/>
      <c r="CU31" s="139"/>
      <c r="CV31" s="139"/>
      <c r="CW31" s="139"/>
      <c r="CX31" s="139"/>
      <c r="CY31" s="139"/>
      <c r="CZ31" s="139"/>
      <c r="DA31" s="139"/>
      <c r="DB31" s="139"/>
      <c r="DC31" s="139"/>
      <c r="DD31" s="139"/>
      <c r="DE31" s="139"/>
      <c r="DF31" s="139"/>
      <c r="DG31" s="139"/>
      <c r="DH31" s="139"/>
      <c r="DI31" s="139"/>
      <c r="DJ31" s="139"/>
      <c r="DK31" s="139"/>
    </row>
    <row r="32" spans="1:115" x14ac:dyDescent="0.25">
      <c r="A32" s="141"/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1"/>
      <c r="M32" s="141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39"/>
      <c r="AG32" s="139"/>
      <c r="AH32" s="139"/>
      <c r="AI32" s="139"/>
      <c r="AJ32" s="139"/>
      <c r="AK32" s="139"/>
      <c r="AL32" s="139"/>
      <c r="AM32" s="139"/>
      <c r="AN32" s="139"/>
      <c r="AO32" s="139"/>
      <c r="AP32" s="139"/>
      <c r="AQ32" s="139"/>
      <c r="AR32" s="139"/>
      <c r="AS32" s="139"/>
      <c r="AT32" s="139"/>
      <c r="AU32" s="139"/>
      <c r="AV32" s="139"/>
      <c r="AW32" s="139"/>
      <c r="AX32" s="139"/>
      <c r="AY32" s="139"/>
      <c r="AZ32" s="139"/>
      <c r="BA32" s="139"/>
      <c r="BB32" s="139"/>
      <c r="BC32" s="139"/>
      <c r="BD32" s="139"/>
      <c r="BE32" s="139"/>
      <c r="BF32" s="139"/>
      <c r="BG32" s="139"/>
      <c r="BH32" s="139"/>
      <c r="BI32" s="139"/>
      <c r="BJ32" s="139"/>
      <c r="BK32" s="139"/>
      <c r="BL32" s="139"/>
      <c r="BM32" s="139"/>
      <c r="BN32" s="139"/>
      <c r="BO32" s="139"/>
      <c r="BP32" s="139"/>
      <c r="BQ32" s="139"/>
      <c r="BR32" s="139"/>
      <c r="BS32" s="139"/>
      <c r="BT32" s="139"/>
      <c r="BU32" s="139"/>
      <c r="BV32" s="139"/>
      <c r="BW32" s="139"/>
      <c r="BX32" s="139"/>
      <c r="BY32" s="139"/>
      <c r="BZ32" s="139"/>
      <c r="CA32" s="139"/>
      <c r="CB32" s="139"/>
      <c r="CC32" s="139"/>
      <c r="CD32" s="139"/>
      <c r="CE32" s="139"/>
      <c r="CF32" s="139"/>
      <c r="CG32" s="139"/>
      <c r="CH32" s="139"/>
      <c r="CI32" s="139"/>
      <c r="CJ32" s="139"/>
      <c r="CK32" s="139"/>
      <c r="CL32" s="139"/>
      <c r="CM32" s="139"/>
      <c r="CN32" s="139"/>
      <c r="CO32" s="139"/>
      <c r="CP32" s="139"/>
      <c r="CQ32" s="139"/>
      <c r="CR32" s="139"/>
      <c r="CS32" s="139"/>
      <c r="CT32" s="139"/>
      <c r="CU32" s="139"/>
      <c r="CV32" s="139"/>
      <c r="CW32" s="139"/>
      <c r="CX32" s="139"/>
      <c r="CY32" s="139"/>
      <c r="CZ32" s="139"/>
      <c r="DA32" s="139"/>
      <c r="DB32" s="139"/>
      <c r="DC32" s="139"/>
      <c r="DD32" s="139"/>
      <c r="DE32" s="139"/>
      <c r="DF32" s="139"/>
      <c r="DG32" s="139"/>
      <c r="DH32" s="139"/>
      <c r="DI32" s="139"/>
      <c r="DJ32" s="139"/>
      <c r="DK32" s="139"/>
    </row>
    <row r="33" spans="1:115" x14ac:dyDescent="0.25">
      <c r="A33" s="141"/>
      <c r="B33" s="142"/>
      <c r="C33" s="142"/>
      <c r="D33" s="142"/>
      <c r="E33" s="142"/>
      <c r="F33" s="142"/>
      <c r="G33" s="142"/>
      <c r="H33" s="142"/>
      <c r="I33" s="142"/>
      <c r="J33" s="142"/>
      <c r="K33" s="142"/>
      <c r="L33" s="141"/>
      <c r="M33" s="141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39"/>
      <c r="AF33" s="139"/>
      <c r="AG33" s="139"/>
      <c r="AH33" s="139"/>
      <c r="AI33" s="139"/>
      <c r="AJ33" s="139"/>
      <c r="AK33" s="139"/>
      <c r="AL33" s="139"/>
      <c r="AM33" s="139"/>
      <c r="AN33" s="139"/>
      <c r="AO33" s="139"/>
      <c r="AP33" s="139"/>
      <c r="AQ33" s="139"/>
      <c r="AR33" s="139"/>
      <c r="AS33" s="139"/>
      <c r="AT33" s="139"/>
      <c r="AU33" s="139"/>
      <c r="AV33" s="139"/>
      <c r="AW33" s="139"/>
      <c r="AX33" s="139"/>
      <c r="AY33" s="139"/>
      <c r="AZ33" s="139"/>
      <c r="BA33" s="139"/>
      <c r="BB33" s="139"/>
      <c r="BC33" s="139"/>
      <c r="BD33" s="139"/>
      <c r="BE33" s="139"/>
      <c r="BF33" s="139"/>
      <c r="BG33" s="139"/>
      <c r="BH33" s="139"/>
      <c r="BI33" s="139"/>
      <c r="BJ33" s="139"/>
      <c r="BK33" s="139"/>
      <c r="BL33" s="139"/>
      <c r="BM33" s="139"/>
      <c r="BN33" s="139"/>
      <c r="BO33" s="139"/>
      <c r="BP33" s="139"/>
      <c r="BQ33" s="139"/>
      <c r="BR33" s="139"/>
      <c r="BS33" s="139"/>
      <c r="BT33" s="139"/>
      <c r="BU33" s="139"/>
      <c r="BV33" s="139"/>
      <c r="BW33" s="139"/>
      <c r="BX33" s="139"/>
      <c r="BY33" s="139"/>
      <c r="BZ33" s="139"/>
      <c r="CA33" s="139"/>
      <c r="CB33" s="139"/>
      <c r="CC33" s="139"/>
      <c r="CD33" s="139"/>
      <c r="CE33" s="139"/>
      <c r="CF33" s="139"/>
      <c r="CG33" s="139"/>
      <c r="CH33" s="139"/>
      <c r="CI33" s="139"/>
      <c r="CJ33" s="139"/>
      <c r="CK33" s="139"/>
      <c r="CL33" s="139"/>
      <c r="CM33" s="139"/>
      <c r="CN33" s="139"/>
      <c r="CO33" s="139"/>
      <c r="CP33" s="139"/>
      <c r="CQ33" s="139"/>
      <c r="CR33" s="139"/>
      <c r="CS33" s="139"/>
      <c r="CT33" s="139"/>
      <c r="CU33" s="139"/>
      <c r="CV33" s="139"/>
      <c r="CW33" s="139"/>
      <c r="CX33" s="139"/>
      <c r="CY33" s="139"/>
      <c r="CZ33" s="139"/>
      <c r="DA33" s="139"/>
      <c r="DB33" s="139"/>
      <c r="DC33" s="139"/>
      <c r="DD33" s="139"/>
      <c r="DE33" s="139"/>
      <c r="DF33" s="139"/>
      <c r="DG33" s="139"/>
      <c r="DH33" s="139"/>
      <c r="DI33" s="139"/>
      <c r="DJ33" s="139"/>
      <c r="DK33" s="139"/>
    </row>
    <row r="34" spans="1:115" x14ac:dyDescent="0.25">
      <c r="A34" s="141"/>
      <c r="B34" s="142"/>
      <c r="C34" s="143"/>
      <c r="D34" s="143"/>
      <c r="E34" s="143"/>
      <c r="F34" s="143"/>
      <c r="G34" s="143"/>
      <c r="H34" s="142"/>
      <c r="I34" s="142"/>
      <c r="J34" s="142"/>
      <c r="K34" s="142"/>
      <c r="L34" s="141"/>
      <c r="M34" s="141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  <c r="BQ34" s="139"/>
      <c r="BR34" s="139"/>
      <c r="BS34" s="139"/>
      <c r="BT34" s="139"/>
      <c r="BU34" s="139"/>
      <c r="BV34" s="139"/>
      <c r="BW34" s="139"/>
      <c r="BX34" s="139"/>
      <c r="BY34" s="139"/>
      <c r="BZ34" s="139"/>
      <c r="CA34" s="139"/>
      <c r="CB34" s="139"/>
      <c r="CC34" s="139"/>
      <c r="CD34" s="139"/>
      <c r="CE34" s="139"/>
      <c r="CF34" s="139"/>
      <c r="CG34" s="139"/>
      <c r="CH34" s="139"/>
      <c r="CI34" s="139"/>
      <c r="CJ34" s="139"/>
      <c r="CK34" s="139"/>
      <c r="CL34" s="139"/>
      <c r="CM34" s="139"/>
      <c r="CN34" s="139"/>
      <c r="CO34" s="139"/>
      <c r="CP34" s="139"/>
      <c r="CQ34" s="139"/>
      <c r="CR34" s="139"/>
      <c r="CS34" s="139"/>
      <c r="CT34" s="139"/>
      <c r="CU34" s="139"/>
      <c r="CV34" s="139"/>
      <c r="CW34" s="139"/>
      <c r="CX34" s="139"/>
      <c r="CY34" s="139"/>
      <c r="CZ34" s="139"/>
      <c r="DA34" s="139"/>
      <c r="DB34" s="139"/>
      <c r="DC34" s="139"/>
      <c r="DD34" s="139"/>
      <c r="DE34" s="139"/>
      <c r="DF34" s="139"/>
      <c r="DG34" s="139"/>
      <c r="DH34" s="139"/>
      <c r="DI34" s="139"/>
      <c r="DJ34" s="139"/>
      <c r="DK34" s="139"/>
    </row>
    <row r="35" spans="1:115" x14ac:dyDescent="0.25">
      <c r="A35" s="141"/>
      <c r="B35" s="142"/>
      <c r="C35" s="142"/>
      <c r="D35" s="142"/>
      <c r="E35" s="142"/>
      <c r="F35" s="142"/>
      <c r="G35" s="142"/>
      <c r="H35" s="143"/>
      <c r="I35" s="143"/>
      <c r="J35" s="143"/>
      <c r="K35" s="142"/>
      <c r="L35" s="141"/>
      <c r="M35" s="141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39"/>
      <c r="BG35" s="139"/>
      <c r="BH35" s="139"/>
      <c r="BI35" s="139"/>
      <c r="BJ35" s="139"/>
      <c r="BK35" s="139"/>
      <c r="BL35" s="139"/>
      <c r="BM35" s="139"/>
      <c r="BN35" s="139"/>
      <c r="BO35" s="139"/>
      <c r="BP35" s="139"/>
      <c r="BQ35" s="139"/>
      <c r="BR35" s="139"/>
      <c r="BS35" s="139"/>
      <c r="BT35" s="139"/>
      <c r="BU35" s="139"/>
      <c r="BV35" s="139"/>
      <c r="BW35" s="139"/>
      <c r="BX35" s="139"/>
      <c r="BY35" s="139"/>
      <c r="BZ35" s="139"/>
      <c r="CA35" s="139"/>
      <c r="CB35" s="139"/>
      <c r="CC35" s="139"/>
      <c r="CD35" s="139"/>
      <c r="CE35" s="139"/>
      <c r="CF35" s="139"/>
      <c r="CG35" s="139"/>
      <c r="CH35" s="139"/>
      <c r="CI35" s="139"/>
      <c r="CJ35" s="139"/>
      <c r="CK35" s="139"/>
      <c r="CL35" s="139"/>
      <c r="CM35" s="139"/>
      <c r="CN35" s="139"/>
      <c r="CO35" s="139"/>
      <c r="CP35" s="139"/>
      <c r="CQ35" s="139"/>
      <c r="CR35" s="139"/>
      <c r="CS35" s="139"/>
      <c r="CT35" s="139"/>
      <c r="CU35" s="139"/>
      <c r="CV35" s="139"/>
      <c r="CW35" s="139"/>
      <c r="CX35" s="139"/>
      <c r="CY35" s="139"/>
      <c r="CZ35" s="139"/>
      <c r="DA35" s="139"/>
      <c r="DB35" s="139"/>
      <c r="DC35" s="139"/>
      <c r="DD35" s="139"/>
      <c r="DE35" s="139"/>
      <c r="DF35" s="139"/>
      <c r="DG35" s="139"/>
      <c r="DH35" s="139"/>
      <c r="DI35" s="139"/>
      <c r="DJ35" s="139"/>
      <c r="DK35" s="139"/>
    </row>
    <row r="36" spans="1:115" x14ac:dyDescent="0.25">
      <c r="A36" s="141"/>
      <c r="B36" s="142"/>
      <c r="C36" s="144"/>
      <c r="D36" s="144"/>
      <c r="E36" s="144"/>
      <c r="F36" s="144"/>
      <c r="G36" s="144"/>
      <c r="H36" s="142"/>
      <c r="I36" s="142"/>
      <c r="J36" s="142"/>
      <c r="K36" s="142"/>
      <c r="L36" s="141"/>
      <c r="M36" s="141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39"/>
      <c r="AE36" s="139"/>
      <c r="AF36" s="139"/>
      <c r="AG36" s="139"/>
      <c r="AH36" s="139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39"/>
      <c r="AY36" s="139"/>
      <c r="AZ36" s="139"/>
      <c r="BA36" s="139"/>
      <c r="BB36" s="139"/>
      <c r="BC36" s="139"/>
      <c r="BD36" s="139"/>
      <c r="BE36" s="139"/>
      <c r="BF36" s="139"/>
      <c r="BG36" s="139"/>
      <c r="BH36" s="139"/>
      <c r="BI36" s="139"/>
      <c r="BJ36" s="139"/>
      <c r="BK36" s="139"/>
      <c r="BL36" s="139"/>
      <c r="BM36" s="139"/>
      <c r="BN36" s="139"/>
      <c r="BO36" s="139"/>
      <c r="BP36" s="139"/>
      <c r="BQ36" s="139"/>
      <c r="BR36" s="139"/>
      <c r="BS36" s="139"/>
      <c r="BT36" s="139"/>
      <c r="BU36" s="139"/>
      <c r="BV36" s="139"/>
      <c r="BW36" s="139"/>
      <c r="BX36" s="139"/>
      <c r="BY36" s="139"/>
      <c r="BZ36" s="139"/>
      <c r="CA36" s="139"/>
      <c r="CB36" s="139"/>
      <c r="CC36" s="139"/>
      <c r="CD36" s="139"/>
      <c r="CE36" s="139"/>
      <c r="CF36" s="139"/>
      <c r="CG36" s="139"/>
      <c r="CH36" s="139"/>
      <c r="CI36" s="139"/>
      <c r="CJ36" s="139"/>
      <c r="CK36" s="139"/>
      <c r="CL36" s="139"/>
      <c r="CM36" s="139"/>
      <c r="CN36" s="139"/>
      <c r="CO36" s="139"/>
      <c r="CP36" s="139"/>
      <c r="CQ36" s="139"/>
      <c r="CR36" s="139"/>
      <c r="CS36" s="139"/>
      <c r="CT36" s="139"/>
      <c r="CU36" s="139"/>
      <c r="CV36" s="139"/>
      <c r="CW36" s="139"/>
      <c r="CX36" s="139"/>
      <c r="CY36" s="139"/>
      <c r="CZ36" s="139"/>
      <c r="DA36" s="139"/>
      <c r="DB36" s="139"/>
      <c r="DC36" s="139"/>
      <c r="DD36" s="139"/>
      <c r="DE36" s="139"/>
      <c r="DF36" s="139"/>
      <c r="DG36" s="139"/>
      <c r="DH36" s="139"/>
      <c r="DI36" s="139"/>
      <c r="DJ36" s="139"/>
      <c r="DK36" s="139"/>
    </row>
    <row r="37" spans="1:115" x14ac:dyDescent="0.25">
      <c r="A37" s="141"/>
      <c r="B37" s="142"/>
      <c r="C37" s="142"/>
      <c r="D37" s="142"/>
      <c r="E37" s="142"/>
      <c r="F37" s="142"/>
      <c r="G37" s="142"/>
      <c r="H37" s="144"/>
      <c r="I37" s="144"/>
      <c r="J37" s="144"/>
      <c r="K37" s="142"/>
      <c r="L37" s="141"/>
      <c r="M37" s="141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  <c r="AA37" s="139"/>
      <c r="AB37" s="139"/>
      <c r="AC37" s="139"/>
      <c r="AD37" s="139"/>
      <c r="AE37" s="139"/>
      <c r="AF37" s="139"/>
      <c r="AG37" s="139"/>
      <c r="AH37" s="139"/>
      <c r="AI37" s="139"/>
      <c r="AJ37" s="139"/>
      <c r="AK37" s="139"/>
      <c r="AL37" s="139"/>
      <c r="AM37" s="139"/>
      <c r="AN37" s="139"/>
      <c r="AO37" s="139"/>
      <c r="AP37" s="139"/>
      <c r="AQ37" s="139"/>
      <c r="AR37" s="139"/>
      <c r="AS37" s="139"/>
      <c r="AT37" s="139"/>
      <c r="AU37" s="139"/>
      <c r="AV37" s="139"/>
      <c r="AW37" s="139"/>
      <c r="AX37" s="139"/>
      <c r="AY37" s="139"/>
      <c r="AZ37" s="139"/>
      <c r="BA37" s="139"/>
      <c r="BB37" s="139"/>
      <c r="BC37" s="139"/>
      <c r="BD37" s="139"/>
      <c r="BE37" s="139"/>
      <c r="BF37" s="139"/>
      <c r="BG37" s="139"/>
      <c r="BH37" s="139"/>
      <c r="BI37" s="139"/>
      <c r="BJ37" s="139"/>
      <c r="BK37" s="139"/>
      <c r="BL37" s="139"/>
      <c r="BM37" s="139"/>
      <c r="BN37" s="139"/>
      <c r="BO37" s="139"/>
      <c r="BP37" s="139"/>
      <c r="BQ37" s="139"/>
      <c r="BR37" s="139"/>
      <c r="BS37" s="139"/>
      <c r="BT37" s="139"/>
      <c r="BU37" s="139"/>
      <c r="BV37" s="139"/>
      <c r="BW37" s="139"/>
      <c r="BX37" s="139"/>
      <c r="BY37" s="139"/>
      <c r="BZ37" s="139"/>
      <c r="CA37" s="139"/>
      <c r="CB37" s="139"/>
      <c r="CC37" s="139"/>
      <c r="CD37" s="139"/>
      <c r="CE37" s="139"/>
      <c r="CF37" s="139"/>
      <c r="CG37" s="139"/>
      <c r="CH37" s="139"/>
      <c r="CI37" s="139"/>
      <c r="CJ37" s="139"/>
      <c r="CK37" s="139"/>
      <c r="CL37" s="139"/>
      <c r="CM37" s="139"/>
      <c r="CN37" s="139"/>
      <c r="CO37" s="139"/>
      <c r="CP37" s="139"/>
      <c r="CQ37" s="139"/>
      <c r="CR37" s="139"/>
      <c r="CS37" s="139"/>
      <c r="CT37" s="139"/>
      <c r="CU37" s="139"/>
      <c r="CV37" s="139"/>
      <c r="CW37" s="139"/>
      <c r="CX37" s="139"/>
      <c r="CY37" s="139"/>
      <c r="CZ37" s="139"/>
      <c r="DA37" s="139"/>
      <c r="DB37" s="139"/>
      <c r="DC37" s="139"/>
      <c r="DD37" s="139"/>
      <c r="DE37" s="139"/>
      <c r="DF37" s="139"/>
      <c r="DG37" s="139"/>
      <c r="DH37" s="139"/>
      <c r="DI37" s="139"/>
      <c r="DJ37" s="139"/>
      <c r="DK37" s="139"/>
    </row>
    <row r="38" spans="1:115" x14ac:dyDescent="0.25">
      <c r="A38" s="141"/>
      <c r="B38" s="142"/>
      <c r="C38" s="142"/>
      <c r="D38" s="142"/>
      <c r="E38" s="142"/>
      <c r="F38" s="142"/>
      <c r="G38" s="142"/>
      <c r="H38" s="142"/>
      <c r="I38" s="144"/>
      <c r="J38" s="142"/>
      <c r="K38" s="142"/>
      <c r="L38" s="141"/>
      <c r="M38" s="141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139"/>
      <c r="AE38" s="139"/>
      <c r="AF38" s="139"/>
      <c r="AG38" s="139"/>
      <c r="AH38" s="139"/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39"/>
      <c r="AT38" s="139"/>
      <c r="AU38" s="139"/>
      <c r="AV38" s="139"/>
      <c r="AW38" s="139"/>
      <c r="AX38" s="139"/>
      <c r="AY38" s="139"/>
      <c r="AZ38" s="139"/>
      <c r="BA38" s="139"/>
      <c r="BB38" s="139"/>
      <c r="BC38" s="139"/>
      <c r="BD38" s="139"/>
      <c r="BE38" s="139"/>
      <c r="BF38" s="139"/>
      <c r="BG38" s="139"/>
      <c r="BH38" s="139"/>
      <c r="BI38" s="139"/>
      <c r="BJ38" s="139"/>
      <c r="BK38" s="139"/>
      <c r="BL38" s="139"/>
      <c r="BM38" s="139"/>
      <c r="BN38" s="139"/>
      <c r="BO38" s="139"/>
      <c r="BP38" s="139"/>
      <c r="BQ38" s="139"/>
      <c r="BR38" s="139"/>
      <c r="BS38" s="139"/>
      <c r="BT38" s="139"/>
      <c r="BU38" s="139"/>
      <c r="BV38" s="139"/>
      <c r="BW38" s="139"/>
      <c r="BX38" s="139"/>
      <c r="BY38" s="139"/>
      <c r="BZ38" s="139"/>
      <c r="CA38" s="139"/>
      <c r="CB38" s="139"/>
      <c r="CC38" s="139"/>
      <c r="CD38" s="139"/>
      <c r="CE38" s="139"/>
      <c r="CF38" s="139"/>
      <c r="CG38" s="139"/>
      <c r="CH38" s="139"/>
      <c r="CI38" s="139"/>
      <c r="CJ38" s="139"/>
      <c r="CK38" s="139"/>
      <c r="CL38" s="139"/>
      <c r="CM38" s="139"/>
      <c r="CN38" s="139"/>
      <c r="CO38" s="139"/>
      <c r="CP38" s="139"/>
      <c r="CQ38" s="139"/>
      <c r="CR38" s="139"/>
      <c r="CS38" s="139"/>
      <c r="CT38" s="139"/>
      <c r="CU38" s="139"/>
      <c r="CV38" s="139"/>
      <c r="CW38" s="139"/>
      <c r="CX38" s="139"/>
      <c r="CY38" s="139"/>
      <c r="CZ38" s="139"/>
      <c r="DA38" s="139"/>
      <c r="DB38" s="139"/>
      <c r="DC38" s="139"/>
      <c r="DD38" s="139"/>
      <c r="DE38" s="139"/>
      <c r="DF38" s="139"/>
      <c r="DG38" s="139"/>
      <c r="DH38" s="139"/>
      <c r="DI38" s="139"/>
      <c r="DJ38" s="139"/>
      <c r="DK38" s="139"/>
    </row>
    <row r="39" spans="1:115" x14ac:dyDescent="0.25">
      <c r="A39" s="141"/>
      <c r="B39" s="164"/>
      <c r="C39" s="165"/>
      <c r="D39" s="142"/>
      <c r="E39" s="142"/>
      <c r="F39" s="142"/>
      <c r="G39" s="142"/>
      <c r="H39" s="142"/>
      <c r="I39" s="142"/>
      <c r="J39" s="142"/>
      <c r="K39" s="142"/>
      <c r="L39" s="141"/>
      <c r="M39" s="141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  <c r="AC39" s="139"/>
      <c r="AD39" s="139"/>
      <c r="AE39" s="139"/>
      <c r="AF39" s="139"/>
      <c r="AG39" s="139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39"/>
      <c r="AT39" s="139"/>
      <c r="AU39" s="139"/>
      <c r="AV39" s="139"/>
      <c r="AW39" s="139"/>
      <c r="AX39" s="139"/>
      <c r="AY39" s="139"/>
      <c r="AZ39" s="139"/>
      <c r="BA39" s="139"/>
      <c r="BB39" s="139"/>
      <c r="BC39" s="139"/>
      <c r="BD39" s="139"/>
      <c r="BE39" s="139"/>
      <c r="BF39" s="139"/>
      <c r="BG39" s="139"/>
      <c r="BH39" s="139"/>
      <c r="BI39" s="139"/>
      <c r="BJ39" s="139"/>
      <c r="BK39" s="139"/>
      <c r="BL39" s="139"/>
      <c r="BM39" s="139"/>
      <c r="BN39" s="139"/>
      <c r="BO39" s="139"/>
      <c r="BP39" s="139"/>
      <c r="BQ39" s="139"/>
      <c r="BR39" s="139"/>
      <c r="BS39" s="139"/>
      <c r="BT39" s="139"/>
      <c r="BU39" s="139"/>
      <c r="BV39" s="139"/>
      <c r="BW39" s="139"/>
      <c r="BX39" s="139"/>
      <c r="BY39" s="139"/>
      <c r="BZ39" s="139"/>
      <c r="CA39" s="139"/>
      <c r="CB39" s="139"/>
      <c r="CC39" s="139"/>
      <c r="CD39" s="139"/>
      <c r="CE39" s="139"/>
      <c r="CF39" s="139"/>
      <c r="CG39" s="139"/>
      <c r="CH39" s="139"/>
      <c r="CI39" s="139"/>
      <c r="CJ39" s="139"/>
      <c r="CK39" s="139"/>
      <c r="CL39" s="139"/>
      <c r="CM39" s="139"/>
      <c r="CN39" s="139"/>
      <c r="CO39" s="139"/>
      <c r="CP39" s="139"/>
      <c r="CQ39" s="139"/>
      <c r="CR39" s="139"/>
      <c r="CS39" s="139"/>
      <c r="CT39" s="139"/>
      <c r="CU39" s="139"/>
      <c r="CV39" s="139"/>
      <c r="CW39" s="139"/>
      <c r="CX39" s="139"/>
      <c r="CY39" s="139"/>
      <c r="CZ39" s="139"/>
      <c r="DA39" s="139"/>
      <c r="DB39" s="139"/>
      <c r="DC39" s="139"/>
      <c r="DD39" s="139"/>
      <c r="DE39" s="139"/>
      <c r="DF39" s="139"/>
      <c r="DG39" s="139"/>
      <c r="DH39" s="139"/>
      <c r="DI39" s="139"/>
      <c r="DJ39" s="139"/>
      <c r="DK39" s="139"/>
    </row>
    <row r="40" spans="1:115" x14ac:dyDescent="0.25">
      <c r="A40" s="141"/>
      <c r="B40" s="142"/>
      <c r="C40" s="142"/>
      <c r="D40" s="142"/>
      <c r="E40" s="142"/>
      <c r="F40" s="142"/>
      <c r="G40" s="142"/>
      <c r="H40" s="142"/>
      <c r="I40" s="142"/>
      <c r="J40" s="142"/>
      <c r="K40" s="142"/>
      <c r="L40" s="141"/>
      <c r="M40" s="141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39"/>
      <c r="AD40" s="139"/>
      <c r="AE40" s="139"/>
      <c r="AF40" s="139"/>
      <c r="AG40" s="139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39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39"/>
      <c r="BG40" s="139"/>
      <c r="BH40" s="139"/>
      <c r="BI40" s="139"/>
      <c r="BJ40" s="139"/>
      <c r="BK40" s="139"/>
      <c r="BL40" s="139"/>
      <c r="BM40" s="139"/>
      <c r="BN40" s="139"/>
      <c r="BO40" s="139"/>
      <c r="BP40" s="139"/>
      <c r="BQ40" s="139"/>
      <c r="BR40" s="139"/>
      <c r="BS40" s="139"/>
      <c r="BT40" s="139"/>
      <c r="BU40" s="139"/>
      <c r="BV40" s="139"/>
      <c r="BW40" s="139"/>
      <c r="BX40" s="139"/>
      <c r="BY40" s="139"/>
      <c r="BZ40" s="139"/>
      <c r="CA40" s="139"/>
      <c r="CB40" s="139"/>
      <c r="CC40" s="139"/>
      <c r="CD40" s="139"/>
      <c r="CE40" s="139"/>
      <c r="CF40" s="139"/>
      <c r="CG40" s="139"/>
      <c r="CH40" s="139"/>
      <c r="CI40" s="139"/>
      <c r="CJ40" s="139"/>
      <c r="CK40" s="139"/>
      <c r="CL40" s="139"/>
      <c r="CM40" s="139"/>
      <c r="CN40" s="139"/>
      <c r="CO40" s="139"/>
      <c r="CP40" s="139"/>
      <c r="CQ40" s="139"/>
      <c r="CR40" s="139"/>
      <c r="CS40" s="139"/>
      <c r="CT40" s="139"/>
      <c r="CU40" s="139"/>
      <c r="CV40" s="139"/>
      <c r="CW40" s="139"/>
      <c r="CX40" s="139"/>
      <c r="CY40" s="139"/>
      <c r="CZ40" s="139"/>
      <c r="DA40" s="139"/>
      <c r="DB40" s="139"/>
      <c r="DC40" s="139"/>
      <c r="DD40" s="139"/>
      <c r="DE40" s="139"/>
      <c r="DF40" s="139"/>
      <c r="DG40" s="139"/>
      <c r="DH40" s="139"/>
      <c r="DI40" s="139"/>
      <c r="DJ40" s="139"/>
      <c r="DK40" s="139"/>
    </row>
    <row r="41" spans="1:115" x14ac:dyDescent="0.25">
      <c r="A41" s="141"/>
      <c r="B41" s="166"/>
      <c r="C41" s="166"/>
      <c r="D41" s="166"/>
      <c r="E41" s="166"/>
      <c r="F41" s="166"/>
      <c r="G41" s="166"/>
      <c r="H41" s="142"/>
      <c r="I41" s="142"/>
      <c r="J41" s="142"/>
      <c r="K41" s="142"/>
      <c r="L41" s="141"/>
      <c r="M41" s="141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39"/>
      <c r="AT41" s="139"/>
      <c r="AU41" s="139"/>
      <c r="AV41" s="139"/>
      <c r="AW41" s="139"/>
      <c r="AX41" s="139"/>
      <c r="AY41" s="139"/>
      <c r="AZ41" s="139"/>
      <c r="BA41" s="139"/>
      <c r="BB41" s="139"/>
      <c r="BC41" s="139"/>
      <c r="BD41" s="139"/>
      <c r="BE41" s="139"/>
      <c r="BF41" s="139"/>
      <c r="BG41" s="139"/>
      <c r="BH41" s="139"/>
      <c r="BI41" s="139"/>
      <c r="BJ41" s="139"/>
      <c r="BK41" s="139"/>
      <c r="BL41" s="139"/>
      <c r="BM41" s="139"/>
      <c r="BN41" s="139"/>
      <c r="BO41" s="139"/>
      <c r="BP41" s="139"/>
      <c r="BQ41" s="139"/>
      <c r="BR41" s="139"/>
      <c r="BS41" s="139"/>
      <c r="BT41" s="139"/>
      <c r="BU41" s="139"/>
      <c r="BV41" s="139"/>
      <c r="BW41" s="139"/>
      <c r="BX41" s="139"/>
      <c r="BY41" s="139"/>
      <c r="BZ41" s="139"/>
      <c r="CA41" s="139"/>
      <c r="CB41" s="139"/>
      <c r="CC41" s="139"/>
      <c r="CD41" s="139"/>
      <c r="CE41" s="139"/>
      <c r="CF41" s="139"/>
      <c r="CG41" s="139"/>
      <c r="CH41" s="139"/>
      <c r="CI41" s="139"/>
      <c r="CJ41" s="139"/>
      <c r="CK41" s="139"/>
      <c r="CL41" s="139"/>
      <c r="CM41" s="139"/>
      <c r="CN41" s="139"/>
      <c r="CO41" s="139"/>
      <c r="CP41" s="139"/>
      <c r="CQ41" s="139"/>
      <c r="CR41" s="139"/>
      <c r="CS41" s="139"/>
      <c r="CT41" s="139"/>
      <c r="CU41" s="139"/>
      <c r="CV41" s="139"/>
      <c r="CW41" s="139"/>
      <c r="CX41" s="139"/>
      <c r="CY41" s="139"/>
      <c r="CZ41" s="139"/>
      <c r="DA41" s="139"/>
      <c r="DB41" s="139"/>
      <c r="DC41" s="139"/>
      <c r="DD41" s="139"/>
      <c r="DE41" s="139"/>
      <c r="DF41" s="139"/>
      <c r="DG41" s="139"/>
      <c r="DH41" s="139"/>
      <c r="DI41" s="139"/>
      <c r="DJ41" s="139"/>
      <c r="DK41" s="139"/>
    </row>
    <row r="42" spans="1:115" x14ac:dyDescent="0.25">
      <c r="H42" s="166"/>
      <c r="I42" s="166"/>
      <c r="J42" s="166"/>
      <c r="K42" s="166"/>
      <c r="L42" s="141"/>
      <c r="M42" s="141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139"/>
      <c r="AG42" s="139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39"/>
      <c r="AT42" s="139"/>
      <c r="AU42" s="139"/>
      <c r="AV42" s="139"/>
      <c r="AW42" s="139"/>
      <c r="AX42" s="139"/>
      <c r="AY42" s="139"/>
      <c r="AZ42" s="139"/>
      <c r="BA42" s="139"/>
      <c r="BB42" s="139"/>
      <c r="BC42" s="139"/>
      <c r="BD42" s="139"/>
      <c r="BE42" s="139"/>
      <c r="BF42" s="139"/>
      <c r="BG42" s="139"/>
      <c r="BH42" s="139"/>
      <c r="BI42" s="139"/>
      <c r="BJ42" s="139"/>
      <c r="BK42" s="139"/>
      <c r="BL42" s="139"/>
      <c r="BM42" s="139"/>
      <c r="BN42" s="139"/>
      <c r="BO42" s="139"/>
      <c r="BP42" s="139"/>
      <c r="BQ42" s="139"/>
      <c r="BR42" s="139"/>
      <c r="BS42" s="139"/>
      <c r="BT42" s="139"/>
      <c r="BU42" s="139"/>
      <c r="BV42" s="139"/>
      <c r="BW42" s="139"/>
      <c r="BX42" s="139"/>
      <c r="BY42" s="139"/>
      <c r="BZ42" s="139"/>
      <c r="CA42" s="139"/>
      <c r="CB42" s="139"/>
      <c r="CC42" s="139"/>
      <c r="CD42" s="139"/>
      <c r="CE42" s="139"/>
      <c r="CF42" s="139"/>
      <c r="CG42" s="139"/>
      <c r="CH42" s="139"/>
      <c r="CI42" s="139"/>
      <c r="CJ42" s="139"/>
      <c r="CK42" s="139"/>
      <c r="CL42" s="139"/>
      <c r="CM42" s="139"/>
      <c r="CN42" s="139"/>
      <c r="CO42" s="139"/>
      <c r="CP42" s="139"/>
      <c r="CQ42" s="139"/>
      <c r="CR42" s="139"/>
      <c r="CS42" s="139"/>
      <c r="CT42" s="139"/>
      <c r="CU42" s="139"/>
      <c r="CV42" s="139"/>
      <c r="CW42" s="139"/>
      <c r="CX42" s="139"/>
      <c r="CY42" s="139"/>
      <c r="CZ42" s="139"/>
      <c r="DA42" s="139"/>
      <c r="DB42" s="139"/>
      <c r="DC42" s="139"/>
      <c r="DD42" s="139"/>
      <c r="DE42" s="139"/>
      <c r="DF42" s="139"/>
      <c r="DG42" s="139"/>
      <c r="DH42" s="139"/>
      <c r="DI42" s="139"/>
      <c r="DJ42" s="139"/>
      <c r="DK42" s="139"/>
    </row>
    <row r="43" spans="1:115" x14ac:dyDescent="0.25">
      <c r="A43" s="167"/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41"/>
      <c r="M43" s="141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  <c r="AC43" s="139"/>
      <c r="AD43" s="139"/>
      <c r="AE43" s="139"/>
      <c r="AF43" s="139"/>
      <c r="AG43" s="139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39"/>
      <c r="AT43" s="139"/>
      <c r="AU43" s="139"/>
      <c r="AV43" s="139"/>
      <c r="AW43" s="139"/>
      <c r="AX43" s="139"/>
      <c r="AY43" s="139"/>
      <c r="AZ43" s="139"/>
      <c r="BA43" s="139"/>
      <c r="BB43" s="139"/>
      <c r="BC43" s="139"/>
      <c r="BD43" s="139"/>
      <c r="BE43" s="139"/>
      <c r="BF43" s="139"/>
      <c r="BG43" s="139"/>
      <c r="BH43" s="139"/>
      <c r="BI43" s="139"/>
      <c r="BJ43" s="139"/>
      <c r="BK43" s="139"/>
      <c r="BL43" s="139"/>
      <c r="BM43" s="139"/>
      <c r="BN43" s="139"/>
      <c r="BO43" s="139"/>
      <c r="BP43" s="139"/>
      <c r="BQ43" s="139"/>
      <c r="BR43" s="139"/>
      <c r="BS43" s="139"/>
      <c r="BT43" s="139"/>
      <c r="BU43" s="139"/>
      <c r="BV43" s="139"/>
      <c r="BW43" s="139"/>
      <c r="BX43" s="139"/>
      <c r="BY43" s="139"/>
      <c r="BZ43" s="139"/>
      <c r="CA43" s="139"/>
      <c r="CB43" s="139"/>
      <c r="CC43" s="139"/>
      <c r="CD43" s="139"/>
      <c r="CE43" s="139"/>
      <c r="CF43" s="139"/>
      <c r="CG43" s="139"/>
      <c r="CH43" s="139"/>
      <c r="CI43" s="139"/>
      <c r="CJ43" s="139"/>
      <c r="CK43" s="139"/>
      <c r="CL43" s="139"/>
      <c r="CM43" s="139"/>
      <c r="CN43" s="139"/>
      <c r="CO43" s="139"/>
      <c r="CP43" s="139"/>
      <c r="CQ43" s="139"/>
      <c r="CR43" s="139"/>
      <c r="CS43" s="139"/>
      <c r="CT43" s="139"/>
      <c r="CU43" s="139"/>
      <c r="CV43" s="139"/>
      <c r="CW43" s="139"/>
      <c r="CX43" s="139"/>
      <c r="CY43" s="139"/>
      <c r="CZ43" s="139"/>
      <c r="DA43" s="139"/>
      <c r="DB43" s="139"/>
      <c r="DC43" s="139"/>
      <c r="DD43" s="139"/>
      <c r="DE43" s="139"/>
      <c r="DF43" s="139"/>
      <c r="DG43" s="139"/>
      <c r="DH43" s="139"/>
      <c r="DI43" s="139"/>
      <c r="DJ43" s="139"/>
      <c r="DK43" s="139"/>
    </row>
    <row r="44" spans="1:115" x14ac:dyDescent="0.25">
      <c r="A44" s="141"/>
      <c r="B44" s="166"/>
      <c r="C44" s="166"/>
      <c r="D44" s="166"/>
      <c r="E44" s="166"/>
      <c r="F44" s="166"/>
      <c r="G44" s="166"/>
      <c r="H44" s="166"/>
      <c r="I44" s="166"/>
      <c r="J44" s="166"/>
      <c r="K44" s="166"/>
      <c r="L44" s="141"/>
      <c r="M44" s="141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39"/>
      <c r="AT44" s="139"/>
      <c r="AU44" s="139"/>
      <c r="AV44" s="139"/>
      <c r="AW44" s="139"/>
      <c r="AX44" s="139"/>
      <c r="AY44" s="139"/>
      <c r="AZ44" s="139"/>
      <c r="BA44" s="139"/>
      <c r="BB44" s="139"/>
      <c r="BC44" s="139"/>
      <c r="BD44" s="139"/>
      <c r="BE44" s="139"/>
      <c r="BF44" s="139"/>
      <c r="BG44" s="139"/>
      <c r="BH44" s="139"/>
      <c r="BI44" s="139"/>
      <c r="BJ44" s="139"/>
      <c r="BK44" s="139"/>
      <c r="BL44" s="139"/>
      <c r="BM44" s="139"/>
      <c r="BN44" s="139"/>
      <c r="BO44" s="139"/>
      <c r="BP44" s="139"/>
      <c r="BQ44" s="139"/>
      <c r="BR44" s="139"/>
      <c r="BS44" s="139"/>
      <c r="BT44" s="139"/>
      <c r="BU44" s="139"/>
      <c r="BV44" s="139"/>
      <c r="BW44" s="139"/>
      <c r="BX44" s="139"/>
      <c r="BY44" s="139"/>
      <c r="BZ44" s="139"/>
      <c r="CA44" s="139"/>
      <c r="CB44" s="139"/>
      <c r="CC44" s="139"/>
      <c r="CD44" s="139"/>
      <c r="CE44" s="139"/>
      <c r="CF44" s="139"/>
      <c r="CG44" s="139"/>
      <c r="CH44" s="139"/>
      <c r="CI44" s="139"/>
      <c r="CJ44" s="139"/>
      <c r="CK44" s="139"/>
      <c r="CL44" s="139"/>
      <c r="CM44" s="139"/>
      <c r="CN44" s="139"/>
      <c r="CO44" s="139"/>
      <c r="CP44" s="139"/>
      <c r="CQ44" s="139"/>
      <c r="CR44" s="139"/>
      <c r="CS44" s="139"/>
      <c r="CT44" s="139"/>
      <c r="CU44" s="139"/>
      <c r="CV44" s="139"/>
      <c r="CW44" s="139"/>
      <c r="CX44" s="139"/>
      <c r="CY44" s="139"/>
      <c r="CZ44" s="139"/>
      <c r="DA44" s="139"/>
      <c r="DB44" s="139"/>
      <c r="DC44" s="139"/>
      <c r="DD44" s="139"/>
      <c r="DE44" s="139"/>
      <c r="DF44" s="139"/>
      <c r="DG44" s="139"/>
      <c r="DH44" s="139"/>
      <c r="DI44" s="139"/>
      <c r="DJ44" s="139"/>
      <c r="DK44" s="139"/>
    </row>
    <row r="45" spans="1:115" x14ac:dyDescent="0.25">
      <c r="A45" s="141"/>
      <c r="B45" s="166"/>
      <c r="C45" s="166"/>
      <c r="D45" s="166"/>
      <c r="E45" s="166"/>
      <c r="F45" s="166"/>
      <c r="G45" s="166"/>
      <c r="H45" s="166"/>
      <c r="I45" s="166"/>
      <c r="J45" s="166"/>
      <c r="K45" s="166"/>
      <c r="L45" s="141"/>
      <c r="M45" s="141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139"/>
      <c r="BA45" s="139"/>
      <c r="BB45" s="139"/>
      <c r="BC45" s="139"/>
      <c r="BD45" s="139"/>
      <c r="BE45" s="139"/>
      <c r="BF45" s="139"/>
      <c r="BG45" s="139"/>
      <c r="BH45" s="139"/>
      <c r="BI45" s="139"/>
      <c r="BJ45" s="139"/>
      <c r="BK45" s="139"/>
      <c r="BL45" s="139"/>
      <c r="BM45" s="139"/>
      <c r="BN45" s="139"/>
      <c r="BO45" s="139"/>
      <c r="BP45" s="139"/>
      <c r="BQ45" s="139"/>
      <c r="BR45" s="139"/>
      <c r="BS45" s="139"/>
      <c r="BT45" s="139"/>
      <c r="BU45" s="139"/>
      <c r="BV45" s="139"/>
      <c r="BW45" s="139"/>
      <c r="BX45" s="139"/>
      <c r="BY45" s="139"/>
      <c r="BZ45" s="139"/>
      <c r="CA45" s="139"/>
      <c r="CB45" s="139"/>
      <c r="CC45" s="139"/>
      <c r="CD45" s="139"/>
      <c r="CE45" s="139"/>
      <c r="CF45" s="139"/>
      <c r="CG45" s="139"/>
      <c r="CH45" s="139"/>
      <c r="CI45" s="139"/>
      <c r="CJ45" s="139"/>
      <c r="CK45" s="139"/>
      <c r="CL45" s="139"/>
      <c r="CM45" s="139"/>
      <c r="CN45" s="139"/>
      <c r="CO45" s="139"/>
      <c r="CP45" s="139"/>
      <c r="CQ45" s="139"/>
      <c r="CR45" s="139"/>
      <c r="CS45" s="139"/>
      <c r="CT45" s="139"/>
      <c r="CU45" s="139"/>
      <c r="CV45" s="139"/>
      <c r="CW45" s="139"/>
      <c r="CX45" s="139"/>
      <c r="CY45" s="139"/>
      <c r="CZ45" s="139"/>
      <c r="DA45" s="139"/>
      <c r="DB45" s="139"/>
      <c r="DC45" s="139"/>
      <c r="DD45" s="139"/>
      <c r="DE45" s="139"/>
      <c r="DF45" s="139"/>
      <c r="DG45" s="139"/>
      <c r="DH45" s="139"/>
      <c r="DI45" s="139"/>
      <c r="DJ45" s="139"/>
      <c r="DK45" s="139"/>
    </row>
    <row r="46" spans="1:115" x14ac:dyDescent="0.25">
      <c r="A46" s="141"/>
      <c r="B46" s="166"/>
      <c r="C46" s="166"/>
      <c r="D46" s="166"/>
      <c r="E46" s="166"/>
      <c r="F46" s="166"/>
      <c r="G46" s="166"/>
      <c r="H46" s="166"/>
      <c r="I46" s="166"/>
      <c r="J46" s="166"/>
      <c r="K46" s="166"/>
      <c r="L46" s="141"/>
      <c r="M46" s="141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39"/>
      <c r="AY46" s="139"/>
      <c r="AZ46" s="139"/>
      <c r="BA46" s="139"/>
      <c r="BB46" s="139"/>
      <c r="BC46" s="139"/>
      <c r="BD46" s="139"/>
      <c r="BE46" s="139"/>
      <c r="BF46" s="139"/>
      <c r="BG46" s="139"/>
      <c r="BH46" s="139"/>
      <c r="BI46" s="139"/>
      <c r="BJ46" s="139"/>
      <c r="BK46" s="139"/>
      <c r="BL46" s="139"/>
      <c r="BM46" s="139"/>
      <c r="BN46" s="139"/>
      <c r="BO46" s="139"/>
      <c r="BP46" s="139"/>
      <c r="BQ46" s="139"/>
      <c r="BR46" s="139"/>
      <c r="BS46" s="139"/>
      <c r="BT46" s="139"/>
      <c r="BU46" s="139"/>
      <c r="BV46" s="139"/>
      <c r="BW46" s="139"/>
      <c r="BX46" s="139"/>
      <c r="BY46" s="139"/>
      <c r="BZ46" s="139"/>
      <c r="CA46" s="139"/>
      <c r="CB46" s="139"/>
      <c r="CC46" s="139"/>
      <c r="CD46" s="139"/>
      <c r="CE46" s="139"/>
      <c r="CF46" s="139"/>
      <c r="CG46" s="139"/>
      <c r="CH46" s="139"/>
      <c r="CI46" s="139"/>
      <c r="CJ46" s="139"/>
      <c r="CK46" s="139"/>
      <c r="CL46" s="139"/>
      <c r="CM46" s="139"/>
      <c r="CN46" s="139"/>
      <c r="CO46" s="139"/>
      <c r="CP46" s="139"/>
      <c r="CQ46" s="139"/>
      <c r="CR46" s="139"/>
      <c r="CS46" s="139"/>
      <c r="CT46" s="139"/>
      <c r="CU46" s="139"/>
      <c r="CV46" s="139"/>
      <c r="CW46" s="139"/>
      <c r="CX46" s="139"/>
      <c r="CY46" s="139"/>
      <c r="CZ46" s="139"/>
      <c r="DA46" s="139"/>
      <c r="DB46" s="139"/>
      <c r="DC46" s="139"/>
      <c r="DD46" s="139"/>
      <c r="DE46" s="139"/>
      <c r="DF46" s="139"/>
      <c r="DG46" s="139"/>
      <c r="DH46" s="139"/>
      <c r="DI46" s="139"/>
      <c r="DJ46" s="139"/>
      <c r="DK46" s="139"/>
    </row>
    <row r="47" spans="1:115" x14ac:dyDescent="0.25">
      <c r="A47" s="141"/>
      <c r="B47" s="141"/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141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9"/>
      <c r="AG47" s="139"/>
      <c r="AH47" s="139"/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39"/>
      <c r="AT47" s="139"/>
      <c r="AU47" s="139"/>
      <c r="AV47" s="139"/>
      <c r="AW47" s="139"/>
      <c r="AX47" s="139"/>
      <c r="AY47" s="139"/>
      <c r="AZ47" s="139"/>
      <c r="BA47" s="139"/>
      <c r="BB47" s="139"/>
      <c r="BC47" s="139"/>
      <c r="BD47" s="139"/>
      <c r="BE47" s="139"/>
      <c r="BF47" s="139"/>
      <c r="BG47" s="139"/>
      <c r="BH47" s="139"/>
      <c r="BI47" s="139"/>
      <c r="BJ47" s="139"/>
      <c r="BK47" s="139"/>
      <c r="BL47" s="139"/>
      <c r="BM47" s="139"/>
      <c r="BN47" s="139"/>
      <c r="BO47" s="139"/>
      <c r="BP47" s="139"/>
      <c r="BQ47" s="139"/>
      <c r="BR47" s="139"/>
      <c r="BS47" s="139"/>
      <c r="BT47" s="139"/>
      <c r="BU47" s="139"/>
      <c r="BV47" s="139"/>
      <c r="BW47" s="139"/>
      <c r="BX47" s="139"/>
      <c r="BY47" s="139"/>
      <c r="BZ47" s="139"/>
      <c r="CA47" s="139"/>
      <c r="CB47" s="139"/>
      <c r="CC47" s="139"/>
      <c r="CD47" s="139"/>
      <c r="CE47" s="139"/>
      <c r="CF47" s="139"/>
      <c r="CG47" s="139"/>
      <c r="CH47" s="139"/>
      <c r="CI47" s="139"/>
      <c r="CJ47" s="139"/>
      <c r="CK47" s="139"/>
      <c r="CL47" s="139"/>
      <c r="CM47" s="139"/>
      <c r="CN47" s="139"/>
      <c r="CO47" s="139"/>
      <c r="CP47" s="139"/>
      <c r="CQ47" s="139"/>
      <c r="CR47" s="139"/>
      <c r="CS47" s="139"/>
      <c r="CT47" s="139"/>
      <c r="CU47" s="139"/>
      <c r="CV47" s="139"/>
      <c r="CW47" s="139"/>
      <c r="CX47" s="139"/>
      <c r="CY47" s="139"/>
      <c r="CZ47" s="139"/>
      <c r="DA47" s="139"/>
      <c r="DB47" s="139"/>
      <c r="DC47" s="139"/>
      <c r="DD47" s="139"/>
      <c r="DE47" s="139"/>
      <c r="DF47" s="139"/>
      <c r="DG47" s="139"/>
      <c r="DH47" s="139"/>
      <c r="DI47" s="139"/>
      <c r="DJ47" s="139"/>
      <c r="DK47" s="139"/>
    </row>
    <row r="48" spans="1:115" x14ac:dyDescent="0.25">
      <c r="A48" s="141"/>
      <c r="B48" s="141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  <c r="AC48" s="139"/>
      <c r="AD48" s="139"/>
      <c r="AE48" s="139"/>
      <c r="AF48" s="139"/>
      <c r="AG48" s="139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39"/>
      <c r="AT48" s="139"/>
      <c r="AU48" s="139"/>
      <c r="AV48" s="139"/>
      <c r="AW48" s="139"/>
      <c r="AX48" s="139"/>
      <c r="AY48" s="139"/>
      <c r="AZ48" s="139"/>
      <c r="BA48" s="139"/>
      <c r="BB48" s="139"/>
      <c r="BC48" s="139"/>
      <c r="BD48" s="139"/>
      <c r="BE48" s="139"/>
      <c r="BF48" s="139"/>
      <c r="BG48" s="139"/>
      <c r="BH48" s="139"/>
      <c r="BI48" s="139"/>
      <c r="BJ48" s="139"/>
      <c r="BK48" s="139"/>
      <c r="BL48" s="139"/>
      <c r="BM48" s="139"/>
      <c r="BN48" s="139"/>
      <c r="BO48" s="139"/>
      <c r="BP48" s="139"/>
      <c r="BQ48" s="139"/>
      <c r="BR48" s="139"/>
      <c r="BS48" s="139"/>
      <c r="BT48" s="139"/>
      <c r="BU48" s="139"/>
      <c r="BV48" s="139"/>
      <c r="BW48" s="139"/>
      <c r="BX48" s="139"/>
      <c r="BY48" s="139"/>
      <c r="BZ48" s="139"/>
      <c r="CA48" s="139"/>
      <c r="CB48" s="139"/>
      <c r="CC48" s="139"/>
      <c r="CD48" s="139"/>
      <c r="CE48" s="139"/>
      <c r="CF48" s="139"/>
      <c r="CG48" s="139"/>
      <c r="CH48" s="139"/>
      <c r="CI48" s="139"/>
      <c r="CJ48" s="139"/>
      <c r="CK48" s="139"/>
      <c r="CL48" s="139"/>
      <c r="CM48" s="139"/>
      <c r="CN48" s="139"/>
      <c r="CO48" s="139"/>
      <c r="CP48" s="139"/>
      <c r="CQ48" s="139"/>
      <c r="CR48" s="139"/>
      <c r="CS48" s="139"/>
      <c r="CT48" s="139"/>
      <c r="CU48" s="139"/>
      <c r="CV48" s="139"/>
      <c r="CW48" s="139"/>
      <c r="CX48" s="139"/>
      <c r="CY48" s="139"/>
      <c r="CZ48" s="139"/>
      <c r="DA48" s="139"/>
      <c r="DB48" s="139"/>
      <c r="DC48" s="139"/>
      <c r="DD48" s="139"/>
      <c r="DE48" s="139"/>
      <c r="DF48" s="139"/>
      <c r="DG48" s="139"/>
      <c r="DH48" s="139"/>
      <c r="DI48" s="139"/>
      <c r="DJ48" s="139"/>
      <c r="DK48" s="139"/>
    </row>
    <row r="49" spans="1:115" x14ac:dyDescent="0.25">
      <c r="A49" s="141"/>
      <c r="B49" s="141"/>
      <c r="C49" s="141"/>
      <c r="D49" s="141"/>
      <c r="E49" s="141"/>
      <c r="F49" s="141"/>
      <c r="G49" s="141"/>
      <c r="H49" s="141"/>
      <c r="I49" s="141"/>
      <c r="J49" s="141"/>
      <c r="K49" s="141"/>
      <c r="L49" s="141"/>
      <c r="M49" s="141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39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39"/>
      <c r="BG49" s="139"/>
      <c r="BH49" s="139"/>
      <c r="BI49" s="139"/>
      <c r="BJ49" s="139"/>
      <c r="BK49" s="139"/>
      <c r="BL49" s="139"/>
      <c r="BM49" s="139"/>
      <c r="BN49" s="139"/>
      <c r="BO49" s="139"/>
      <c r="BP49" s="139"/>
      <c r="BQ49" s="139"/>
      <c r="BR49" s="139"/>
      <c r="BS49" s="139"/>
      <c r="BT49" s="139"/>
      <c r="BU49" s="139"/>
      <c r="BV49" s="139"/>
      <c r="BW49" s="139"/>
      <c r="BX49" s="139"/>
      <c r="BY49" s="139"/>
      <c r="BZ49" s="139"/>
      <c r="CA49" s="139"/>
      <c r="CB49" s="139"/>
      <c r="CC49" s="139"/>
      <c r="CD49" s="139"/>
      <c r="CE49" s="139"/>
      <c r="CF49" s="139"/>
      <c r="CG49" s="139"/>
      <c r="CH49" s="139"/>
      <c r="CI49" s="139"/>
      <c r="CJ49" s="139"/>
      <c r="CK49" s="139"/>
      <c r="CL49" s="139"/>
      <c r="CM49" s="139"/>
      <c r="CN49" s="139"/>
      <c r="CO49" s="139"/>
      <c r="CP49" s="139"/>
      <c r="CQ49" s="139"/>
      <c r="CR49" s="139"/>
      <c r="CS49" s="139"/>
      <c r="CT49" s="139"/>
      <c r="CU49" s="139"/>
      <c r="CV49" s="139"/>
      <c r="CW49" s="139"/>
      <c r="CX49" s="139"/>
      <c r="CY49" s="139"/>
      <c r="CZ49" s="139"/>
      <c r="DA49" s="139"/>
      <c r="DB49" s="139"/>
      <c r="DC49" s="139"/>
      <c r="DD49" s="139"/>
      <c r="DE49" s="139"/>
      <c r="DF49" s="139"/>
      <c r="DG49" s="139"/>
      <c r="DH49" s="139"/>
      <c r="DI49" s="139"/>
      <c r="DJ49" s="139"/>
      <c r="DK49" s="139"/>
    </row>
    <row r="50" spans="1:115" x14ac:dyDescent="0.25">
      <c r="A50" s="141"/>
      <c r="B50" s="141"/>
      <c r="C50" s="141"/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39"/>
      <c r="AT50" s="139"/>
      <c r="AU50" s="139"/>
      <c r="AV50" s="139"/>
      <c r="AW50" s="139"/>
      <c r="AX50" s="139"/>
      <c r="AY50" s="139"/>
      <c r="AZ50" s="139"/>
      <c r="BA50" s="139"/>
      <c r="BB50" s="139"/>
      <c r="BC50" s="139"/>
      <c r="BD50" s="139"/>
      <c r="BE50" s="139"/>
      <c r="BF50" s="139"/>
      <c r="BG50" s="139"/>
      <c r="BH50" s="139"/>
      <c r="BI50" s="139"/>
      <c r="BJ50" s="139"/>
      <c r="BK50" s="139"/>
      <c r="BL50" s="139"/>
      <c r="BM50" s="139"/>
      <c r="BN50" s="139"/>
      <c r="BO50" s="139"/>
      <c r="BP50" s="139"/>
      <c r="BQ50" s="139"/>
      <c r="BR50" s="139"/>
      <c r="BS50" s="139"/>
      <c r="BT50" s="139"/>
      <c r="BU50" s="139"/>
      <c r="BV50" s="139"/>
      <c r="BW50" s="139"/>
      <c r="BX50" s="139"/>
      <c r="BY50" s="139"/>
      <c r="BZ50" s="139"/>
      <c r="CA50" s="139"/>
      <c r="CB50" s="139"/>
      <c r="CC50" s="139"/>
      <c r="CD50" s="139"/>
      <c r="CE50" s="139"/>
      <c r="CF50" s="139"/>
      <c r="CG50" s="139"/>
      <c r="CH50" s="139"/>
      <c r="CI50" s="139"/>
      <c r="CJ50" s="139"/>
      <c r="CK50" s="139"/>
      <c r="CL50" s="139"/>
      <c r="CM50" s="139"/>
      <c r="CN50" s="139"/>
      <c r="CO50" s="139"/>
      <c r="CP50" s="139"/>
      <c r="CQ50" s="139"/>
      <c r="CR50" s="139"/>
      <c r="CS50" s="139"/>
      <c r="CT50" s="139"/>
      <c r="CU50" s="139"/>
      <c r="CV50" s="139"/>
      <c r="CW50" s="139"/>
      <c r="CX50" s="139"/>
      <c r="CY50" s="139"/>
      <c r="CZ50" s="139"/>
      <c r="DA50" s="139"/>
      <c r="DB50" s="139"/>
      <c r="DC50" s="139"/>
      <c r="DD50" s="139"/>
      <c r="DE50" s="139"/>
      <c r="DF50" s="139"/>
      <c r="DG50" s="139"/>
      <c r="DH50" s="139"/>
      <c r="DI50" s="139"/>
      <c r="DJ50" s="139"/>
      <c r="DK50" s="139"/>
    </row>
    <row r="51" spans="1:115" x14ac:dyDescent="0.25">
      <c r="A51" s="141"/>
      <c r="B51" s="141"/>
      <c r="C51" s="141"/>
      <c r="D51" s="141"/>
      <c r="E51" s="141"/>
      <c r="F51" s="141"/>
      <c r="G51" s="141"/>
      <c r="H51" s="141"/>
      <c r="I51" s="141"/>
      <c r="J51" s="141"/>
      <c r="K51" s="141"/>
      <c r="L51" s="141"/>
      <c r="M51" s="141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9"/>
      <c r="AG51" s="139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39"/>
      <c r="AT51" s="139"/>
      <c r="AU51" s="139"/>
      <c r="AV51" s="139"/>
      <c r="AW51" s="139"/>
      <c r="AX51" s="139"/>
      <c r="AY51" s="139"/>
      <c r="AZ51" s="139"/>
      <c r="BA51" s="139"/>
      <c r="BB51" s="139"/>
      <c r="BC51" s="139"/>
      <c r="BD51" s="139"/>
      <c r="BE51" s="139"/>
      <c r="BF51" s="139"/>
      <c r="BG51" s="139"/>
      <c r="BH51" s="139"/>
      <c r="BI51" s="139"/>
      <c r="BJ51" s="139"/>
      <c r="BK51" s="139"/>
      <c r="BL51" s="139"/>
      <c r="BM51" s="139"/>
      <c r="BN51" s="139"/>
      <c r="BO51" s="139"/>
      <c r="BP51" s="139"/>
      <c r="BQ51" s="139"/>
      <c r="BR51" s="139"/>
      <c r="BS51" s="139"/>
      <c r="BT51" s="139"/>
      <c r="BU51" s="139"/>
      <c r="BV51" s="139"/>
      <c r="BW51" s="139"/>
      <c r="BX51" s="139"/>
      <c r="BY51" s="139"/>
      <c r="BZ51" s="139"/>
      <c r="CA51" s="139"/>
      <c r="CB51" s="139"/>
      <c r="CC51" s="139"/>
      <c r="CD51" s="139"/>
      <c r="CE51" s="139"/>
      <c r="CF51" s="139"/>
      <c r="CG51" s="139"/>
      <c r="CH51" s="139"/>
      <c r="CI51" s="139"/>
      <c r="CJ51" s="139"/>
      <c r="CK51" s="139"/>
      <c r="CL51" s="139"/>
      <c r="CM51" s="139"/>
      <c r="CN51" s="139"/>
      <c r="CO51" s="139"/>
      <c r="CP51" s="139"/>
      <c r="CQ51" s="139"/>
      <c r="CR51" s="139"/>
      <c r="CS51" s="139"/>
      <c r="CT51" s="139"/>
      <c r="CU51" s="139"/>
      <c r="CV51" s="139"/>
      <c r="CW51" s="139"/>
      <c r="CX51" s="139"/>
      <c r="CY51" s="139"/>
      <c r="CZ51" s="139"/>
      <c r="DA51" s="139"/>
      <c r="DB51" s="139"/>
      <c r="DC51" s="139"/>
      <c r="DD51" s="139"/>
      <c r="DE51" s="139"/>
      <c r="DF51" s="139"/>
      <c r="DG51" s="139"/>
      <c r="DH51" s="139"/>
      <c r="DI51" s="139"/>
      <c r="DJ51" s="139"/>
      <c r="DK51" s="139"/>
    </row>
    <row r="52" spans="1:115" x14ac:dyDescent="0.25">
      <c r="A52" s="141"/>
      <c r="B52" s="141"/>
      <c r="C52" s="141"/>
      <c r="D52" s="141"/>
      <c r="E52" s="141"/>
      <c r="F52" s="141"/>
      <c r="G52" s="141"/>
      <c r="H52" s="141"/>
      <c r="I52" s="141"/>
      <c r="J52" s="141"/>
      <c r="K52" s="141"/>
      <c r="L52" s="141"/>
      <c r="M52" s="141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39"/>
      <c r="AT52" s="139"/>
      <c r="AU52" s="139"/>
      <c r="AV52" s="139"/>
      <c r="AW52" s="139"/>
      <c r="AX52" s="139"/>
      <c r="AY52" s="139"/>
      <c r="AZ52" s="139"/>
      <c r="BA52" s="139"/>
      <c r="BB52" s="139"/>
      <c r="BC52" s="139"/>
      <c r="BD52" s="139"/>
      <c r="BE52" s="139"/>
      <c r="BF52" s="139"/>
      <c r="BG52" s="139"/>
      <c r="BH52" s="139"/>
      <c r="BI52" s="139"/>
      <c r="BJ52" s="139"/>
      <c r="BK52" s="139"/>
      <c r="BL52" s="139"/>
      <c r="BM52" s="139"/>
      <c r="BN52" s="139"/>
      <c r="BO52" s="139"/>
      <c r="BP52" s="139"/>
      <c r="BQ52" s="139"/>
      <c r="BR52" s="139"/>
      <c r="BS52" s="139"/>
      <c r="BT52" s="139"/>
      <c r="BU52" s="139"/>
      <c r="BV52" s="139"/>
      <c r="BW52" s="139"/>
      <c r="BX52" s="139"/>
      <c r="BY52" s="139"/>
      <c r="BZ52" s="139"/>
      <c r="CA52" s="139"/>
      <c r="CB52" s="139"/>
      <c r="CC52" s="139"/>
      <c r="CD52" s="139"/>
      <c r="CE52" s="139"/>
      <c r="CF52" s="139"/>
      <c r="CG52" s="139"/>
      <c r="CH52" s="139"/>
      <c r="CI52" s="139"/>
      <c r="CJ52" s="139"/>
      <c r="CK52" s="139"/>
      <c r="CL52" s="139"/>
      <c r="CM52" s="139"/>
      <c r="CN52" s="139"/>
      <c r="CO52" s="139"/>
      <c r="CP52" s="139"/>
      <c r="CQ52" s="139"/>
      <c r="CR52" s="139"/>
      <c r="CS52" s="139"/>
      <c r="CT52" s="139"/>
      <c r="CU52" s="139"/>
      <c r="CV52" s="139"/>
      <c r="CW52" s="139"/>
      <c r="CX52" s="139"/>
      <c r="CY52" s="139"/>
      <c r="CZ52" s="139"/>
      <c r="DA52" s="139"/>
      <c r="DB52" s="139"/>
      <c r="DC52" s="139"/>
      <c r="DD52" s="139"/>
      <c r="DE52" s="139"/>
      <c r="DF52" s="139"/>
      <c r="DG52" s="139"/>
      <c r="DH52" s="139"/>
      <c r="DI52" s="139"/>
      <c r="DJ52" s="139"/>
      <c r="DK52" s="139"/>
    </row>
    <row r="53" spans="1:115" x14ac:dyDescent="0.25">
      <c r="A53" s="141"/>
      <c r="B53" s="141"/>
      <c r="C53" s="141"/>
      <c r="D53" s="141"/>
      <c r="E53" s="141"/>
      <c r="F53" s="141"/>
      <c r="G53" s="141"/>
      <c r="H53" s="141"/>
      <c r="I53" s="141"/>
      <c r="J53" s="141"/>
      <c r="K53" s="141"/>
      <c r="L53" s="141"/>
      <c r="M53" s="141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  <c r="AA53" s="139"/>
      <c r="AB53" s="139"/>
      <c r="AC53" s="139"/>
      <c r="AD53" s="139"/>
      <c r="AE53" s="139"/>
      <c r="AF53" s="139"/>
      <c r="AG53" s="139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39"/>
      <c r="AT53" s="139"/>
      <c r="AU53" s="139"/>
      <c r="AV53" s="139"/>
      <c r="AW53" s="139"/>
      <c r="AX53" s="139"/>
      <c r="AY53" s="139"/>
      <c r="AZ53" s="139"/>
      <c r="BA53" s="139"/>
      <c r="BB53" s="139"/>
      <c r="BC53" s="139"/>
      <c r="BD53" s="139"/>
      <c r="BE53" s="139"/>
      <c r="BF53" s="139"/>
      <c r="BG53" s="139"/>
      <c r="BH53" s="139"/>
      <c r="BI53" s="139"/>
      <c r="BJ53" s="139"/>
      <c r="BK53" s="139"/>
      <c r="BL53" s="139"/>
      <c r="BM53" s="139"/>
      <c r="BN53" s="139"/>
      <c r="BO53" s="139"/>
      <c r="BP53" s="139"/>
      <c r="BQ53" s="139"/>
      <c r="BR53" s="139"/>
      <c r="BS53" s="139"/>
      <c r="BT53" s="139"/>
      <c r="BU53" s="139"/>
      <c r="BV53" s="139"/>
      <c r="BW53" s="139"/>
      <c r="BX53" s="139"/>
      <c r="BY53" s="139"/>
      <c r="BZ53" s="139"/>
      <c r="CA53" s="139"/>
      <c r="CB53" s="139"/>
      <c r="CC53" s="139"/>
      <c r="CD53" s="139"/>
      <c r="CE53" s="139"/>
      <c r="CF53" s="139"/>
      <c r="CG53" s="139"/>
      <c r="CH53" s="139"/>
      <c r="CI53" s="139"/>
      <c r="CJ53" s="139"/>
      <c r="CK53" s="139"/>
      <c r="CL53" s="139"/>
      <c r="CM53" s="139"/>
      <c r="CN53" s="139"/>
      <c r="CO53" s="139"/>
      <c r="CP53" s="139"/>
      <c r="CQ53" s="139"/>
      <c r="CR53" s="139"/>
      <c r="CS53" s="139"/>
      <c r="CT53" s="139"/>
      <c r="CU53" s="139"/>
      <c r="CV53" s="139"/>
      <c r="CW53" s="139"/>
      <c r="CX53" s="139"/>
      <c r="CY53" s="139"/>
      <c r="CZ53" s="139"/>
      <c r="DA53" s="139"/>
      <c r="DB53" s="139"/>
      <c r="DC53" s="139"/>
      <c r="DD53" s="139"/>
      <c r="DE53" s="139"/>
      <c r="DF53" s="139"/>
      <c r="DG53" s="139"/>
      <c r="DH53" s="139"/>
      <c r="DI53" s="139"/>
      <c r="DJ53" s="139"/>
      <c r="DK53" s="139"/>
    </row>
    <row r="54" spans="1:115" x14ac:dyDescent="0.25">
      <c r="A54" s="141"/>
      <c r="B54" s="141"/>
      <c r="C54" s="141"/>
      <c r="D54" s="141"/>
      <c r="E54" s="141"/>
      <c r="F54" s="141"/>
      <c r="G54" s="141"/>
      <c r="H54" s="141"/>
      <c r="I54" s="141"/>
      <c r="J54" s="141"/>
      <c r="K54" s="141"/>
      <c r="L54" s="141"/>
      <c r="M54" s="141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  <c r="AA54" s="139"/>
      <c r="AB54" s="139"/>
      <c r="AC54" s="139"/>
      <c r="AD54" s="139"/>
      <c r="AE54" s="139"/>
      <c r="AF54" s="139"/>
      <c r="AG54" s="139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39"/>
      <c r="AT54" s="139"/>
      <c r="AU54" s="139"/>
      <c r="AV54" s="139"/>
      <c r="AW54" s="139"/>
      <c r="AX54" s="139"/>
      <c r="AY54" s="139"/>
      <c r="AZ54" s="139"/>
      <c r="BA54" s="139"/>
      <c r="BB54" s="139"/>
      <c r="BC54" s="139"/>
      <c r="BD54" s="139"/>
      <c r="BE54" s="139"/>
      <c r="BF54" s="139"/>
      <c r="BG54" s="139"/>
      <c r="BH54" s="139"/>
      <c r="BI54" s="139"/>
      <c r="BJ54" s="139"/>
      <c r="BK54" s="139"/>
      <c r="BL54" s="139"/>
      <c r="BM54" s="139"/>
      <c r="BN54" s="139"/>
      <c r="BO54" s="139"/>
      <c r="BP54" s="139"/>
      <c r="BQ54" s="139"/>
      <c r="BR54" s="139"/>
      <c r="BS54" s="139"/>
      <c r="BT54" s="139"/>
      <c r="BU54" s="139"/>
      <c r="BV54" s="139"/>
      <c r="BW54" s="139"/>
      <c r="BX54" s="139"/>
      <c r="BY54" s="139"/>
      <c r="BZ54" s="139"/>
      <c r="CA54" s="139"/>
      <c r="CB54" s="139"/>
      <c r="CC54" s="139"/>
      <c r="CD54" s="139"/>
      <c r="CE54" s="139"/>
      <c r="CF54" s="139"/>
      <c r="CG54" s="139"/>
      <c r="CH54" s="139"/>
      <c r="CI54" s="139"/>
      <c r="CJ54" s="139"/>
      <c r="CK54" s="139"/>
      <c r="CL54" s="139"/>
      <c r="CM54" s="139"/>
      <c r="CN54" s="139"/>
      <c r="CO54" s="139"/>
      <c r="CP54" s="139"/>
      <c r="CQ54" s="139"/>
      <c r="CR54" s="139"/>
      <c r="CS54" s="139"/>
      <c r="CT54" s="139"/>
      <c r="CU54" s="139"/>
      <c r="CV54" s="139"/>
      <c r="CW54" s="139"/>
      <c r="CX54" s="139"/>
      <c r="CY54" s="139"/>
      <c r="CZ54" s="139"/>
      <c r="DA54" s="139"/>
      <c r="DB54" s="139"/>
      <c r="DC54" s="139"/>
      <c r="DD54" s="139"/>
      <c r="DE54" s="139"/>
      <c r="DF54" s="139"/>
      <c r="DG54" s="139"/>
      <c r="DH54" s="139"/>
      <c r="DI54" s="139"/>
      <c r="DJ54" s="139"/>
      <c r="DK54" s="139"/>
    </row>
    <row r="55" spans="1:115" x14ac:dyDescent="0.25">
      <c r="A55" s="141"/>
      <c r="B55" s="141"/>
      <c r="C55" s="141"/>
      <c r="D55" s="141"/>
      <c r="E55" s="141"/>
      <c r="F55" s="141"/>
      <c r="G55" s="141"/>
      <c r="H55" s="141"/>
      <c r="I55" s="141"/>
      <c r="J55" s="141"/>
      <c r="K55" s="141"/>
      <c r="L55" s="141"/>
      <c r="M55" s="141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  <c r="AA55" s="139"/>
      <c r="AB55" s="139"/>
      <c r="AC55" s="139"/>
      <c r="AD55" s="139"/>
      <c r="AE55" s="139"/>
      <c r="AF55" s="139"/>
      <c r="AG55" s="139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39"/>
      <c r="AT55" s="139"/>
      <c r="AU55" s="139"/>
      <c r="AV55" s="139"/>
      <c r="AW55" s="139"/>
      <c r="AX55" s="139"/>
      <c r="AY55" s="139"/>
      <c r="AZ55" s="139"/>
      <c r="BA55" s="139"/>
      <c r="BB55" s="139"/>
      <c r="BC55" s="139"/>
      <c r="BD55" s="139"/>
      <c r="BE55" s="139"/>
      <c r="BF55" s="139"/>
      <c r="BG55" s="139"/>
      <c r="BH55" s="139"/>
      <c r="BI55" s="139"/>
      <c r="BJ55" s="139"/>
      <c r="BK55" s="139"/>
      <c r="BL55" s="139"/>
      <c r="BM55" s="139"/>
      <c r="BN55" s="139"/>
      <c r="BO55" s="139"/>
      <c r="BP55" s="139"/>
      <c r="BQ55" s="139"/>
      <c r="BR55" s="139"/>
      <c r="BS55" s="139"/>
      <c r="BT55" s="139"/>
      <c r="BU55" s="139"/>
      <c r="BV55" s="139"/>
      <c r="BW55" s="139"/>
      <c r="BX55" s="139"/>
      <c r="BY55" s="139"/>
      <c r="BZ55" s="139"/>
      <c r="CA55" s="139"/>
      <c r="CB55" s="139"/>
      <c r="CC55" s="139"/>
      <c r="CD55" s="139"/>
      <c r="CE55" s="139"/>
      <c r="CF55" s="139"/>
      <c r="CG55" s="139"/>
      <c r="CH55" s="139"/>
      <c r="CI55" s="139"/>
      <c r="CJ55" s="139"/>
      <c r="CK55" s="139"/>
      <c r="CL55" s="139"/>
      <c r="CM55" s="139"/>
      <c r="CN55" s="139"/>
      <c r="CO55" s="139"/>
      <c r="CP55" s="139"/>
      <c r="CQ55" s="139"/>
      <c r="CR55" s="139"/>
      <c r="CS55" s="139"/>
      <c r="CT55" s="139"/>
      <c r="CU55" s="139"/>
      <c r="CV55" s="139"/>
      <c r="CW55" s="139"/>
      <c r="CX55" s="139"/>
      <c r="CY55" s="139"/>
      <c r="CZ55" s="139"/>
      <c r="DA55" s="139"/>
      <c r="DB55" s="139"/>
      <c r="DC55" s="139"/>
      <c r="DD55" s="139"/>
      <c r="DE55" s="139"/>
      <c r="DF55" s="139"/>
      <c r="DG55" s="139"/>
      <c r="DH55" s="139"/>
      <c r="DI55" s="139"/>
      <c r="DJ55" s="139"/>
      <c r="DK55" s="139"/>
    </row>
    <row r="56" spans="1:115" x14ac:dyDescent="0.25">
      <c r="A56" s="141"/>
      <c r="B56" s="141"/>
      <c r="C56" s="141"/>
      <c r="D56" s="141"/>
      <c r="E56" s="141"/>
      <c r="F56" s="141"/>
      <c r="G56" s="141"/>
      <c r="H56" s="141"/>
      <c r="I56" s="141"/>
      <c r="J56" s="141"/>
      <c r="K56" s="141"/>
      <c r="L56" s="141"/>
      <c r="M56" s="141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  <c r="AA56" s="139"/>
      <c r="AB56" s="139"/>
      <c r="AC56" s="139"/>
      <c r="AD56" s="139"/>
      <c r="AE56" s="139"/>
      <c r="AF56" s="139"/>
      <c r="AG56" s="139"/>
      <c r="AH56" s="139"/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9"/>
      <c r="AT56" s="139"/>
      <c r="AU56" s="139"/>
      <c r="AV56" s="139"/>
      <c r="AW56" s="139"/>
      <c r="AX56" s="139"/>
      <c r="AY56" s="139"/>
      <c r="AZ56" s="139"/>
      <c r="BA56" s="139"/>
      <c r="BB56" s="139"/>
      <c r="BC56" s="139"/>
      <c r="BD56" s="139"/>
      <c r="BE56" s="139"/>
      <c r="BF56" s="139"/>
      <c r="BG56" s="139"/>
      <c r="BH56" s="139"/>
      <c r="BI56" s="139"/>
      <c r="BJ56" s="139"/>
      <c r="BK56" s="139"/>
      <c r="BL56" s="139"/>
      <c r="BM56" s="139"/>
      <c r="BN56" s="139"/>
      <c r="BO56" s="139"/>
      <c r="BP56" s="139"/>
      <c r="BQ56" s="139"/>
      <c r="BR56" s="139"/>
      <c r="BS56" s="139"/>
      <c r="BT56" s="139"/>
      <c r="BU56" s="139"/>
      <c r="BV56" s="139"/>
      <c r="BW56" s="139"/>
      <c r="BX56" s="139"/>
      <c r="BY56" s="139"/>
      <c r="BZ56" s="139"/>
      <c r="CA56" s="139"/>
      <c r="CB56" s="139"/>
      <c r="CC56" s="139"/>
      <c r="CD56" s="139"/>
      <c r="CE56" s="139"/>
      <c r="CF56" s="139"/>
      <c r="CG56" s="139"/>
      <c r="CH56" s="139"/>
      <c r="CI56" s="139"/>
      <c r="CJ56" s="139"/>
      <c r="CK56" s="139"/>
      <c r="CL56" s="139"/>
      <c r="CM56" s="139"/>
      <c r="CN56" s="139"/>
      <c r="CO56" s="139"/>
      <c r="CP56" s="139"/>
      <c r="CQ56" s="139"/>
      <c r="CR56" s="139"/>
      <c r="CS56" s="139"/>
      <c r="CT56" s="139"/>
      <c r="CU56" s="139"/>
      <c r="CV56" s="139"/>
      <c r="CW56" s="139"/>
      <c r="CX56" s="139"/>
      <c r="CY56" s="139"/>
      <c r="CZ56" s="139"/>
      <c r="DA56" s="139"/>
      <c r="DB56" s="139"/>
      <c r="DC56" s="139"/>
      <c r="DD56" s="139"/>
      <c r="DE56" s="139"/>
      <c r="DF56" s="139"/>
      <c r="DG56" s="139"/>
      <c r="DH56" s="139"/>
      <c r="DI56" s="139"/>
      <c r="DJ56" s="139"/>
      <c r="DK56" s="139"/>
    </row>
    <row r="57" spans="1:115" x14ac:dyDescent="0.25">
      <c r="A57" s="141"/>
      <c r="B57" s="141"/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  <c r="AA57" s="139"/>
      <c r="AB57" s="139"/>
      <c r="AC57" s="139"/>
      <c r="AD57" s="139"/>
      <c r="AE57" s="139"/>
      <c r="AF57" s="139"/>
      <c r="AG57" s="139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9"/>
      <c r="AT57" s="139"/>
      <c r="AU57" s="139"/>
      <c r="AV57" s="139"/>
      <c r="AW57" s="139"/>
      <c r="AX57" s="139"/>
      <c r="AY57" s="139"/>
      <c r="AZ57" s="139"/>
      <c r="BA57" s="139"/>
      <c r="BB57" s="139"/>
      <c r="BC57" s="139"/>
      <c r="BD57" s="139"/>
      <c r="BE57" s="139"/>
      <c r="BF57" s="139"/>
      <c r="BG57" s="139"/>
      <c r="BH57" s="139"/>
      <c r="BI57" s="139"/>
      <c r="BJ57" s="139"/>
      <c r="BK57" s="139"/>
      <c r="BL57" s="139"/>
      <c r="BM57" s="139"/>
      <c r="BN57" s="139"/>
      <c r="BO57" s="139"/>
      <c r="BP57" s="139"/>
      <c r="BQ57" s="139"/>
      <c r="BR57" s="139"/>
      <c r="BS57" s="139"/>
      <c r="BT57" s="139"/>
      <c r="BU57" s="139"/>
      <c r="BV57" s="139"/>
      <c r="BW57" s="139"/>
      <c r="BX57" s="139"/>
      <c r="BY57" s="139"/>
      <c r="BZ57" s="139"/>
      <c r="CA57" s="139"/>
      <c r="CB57" s="139"/>
      <c r="CC57" s="139"/>
      <c r="CD57" s="139"/>
      <c r="CE57" s="139"/>
      <c r="CF57" s="139"/>
      <c r="CG57" s="139"/>
      <c r="CH57" s="139"/>
      <c r="CI57" s="139"/>
      <c r="CJ57" s="139"/>
      <c r="CK57" s="139"/>
      <c r="CL57" s="139"/>
      <c r="CM57" s="139"/>
      <c r="CN57" s="139"/>
      <c r="CO57" s="139"/>
      <c r="CP57" s="139"/>
      <c r="CQ57" s="139"/>
      <c r="CR57" s="139"/>
      <c r="CS57" s="139"/>
      <c r="CT57" s="139"/>
      <c r="CU57" s="139"/>
      <c r="CV57" s="139"/>
      <c r="CW57" s="139"/>
      <c r="CX57" s="139"/>
      <c r="CY57" s="139"/>
      <c r="CZ57" s="139"/>
      <c r="DA57" s="139"/>
      <c r="DB57" s="139"/>
      <c r="DC57" s="139"/>
      <c r="DD57" s="139"/>
      <c r="DE57" s="139"/>
      <c r="DF57" s="139"/>
      <c r="DG57" s="139"/>
      <c r="DH57" s="139"/>
      <c r="DI57" s="139"/>
      <c r="DJ57" s="139"/>
      <c r="DK57" s="139"/>
    </row>
    <row r="58" spans="1:115" x14ac:dyDescent="0.25">
      <c r="A58" s="141"/>
      <c r="B58" s="141"/>
      <c r="C58" s="141"/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  <c r="AA58" s="139"/>
      <c r="AB58" s="139"/>
      <c r="AC58" s="139"/>
      <c r="AD58" s="139"/>
      <c r="AE58" s="139"/>
      <c r="AF58" s="139"/>
      <c r="AG58" s="139"/>
      <c r="AH58" s="139"/>
      <c r="AI58" s="139"/>
      <c r="AJ58" s="139"/>
      <c r="AK58" s="139"/>
      <c r="AL58" s="139"/>
      <c r="AM58" s="139"/>
      <c r="AN58" s="139"/>
      <c r="AO58" s="139"/>
      <c r="AP58" s="139"/>
      <c r="AQ58" s="139"/>
      <c r="AR58" s="139"/>
      <c r="AS58" s="139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39"/>
      <c r="BG58" s="139"/>
      <c r="BH58" s="139"/>
      <c r="BI58" s="139"/>
      <c r="BJ58" s="139"/>
      <c r="BK58" s="139"/>
      <c r="BL58" s="139"/>
      <c r="BM58" s="139"/>
      <c r="BN58" s="139"/>
      <c r="BO58" s="139"/>
      <c r="BP58" s="139"/>
      <c r="BQ58" s="139"/>
      <c r="BR58" s="139"/>
      <c r="BS58" s="139"/>
      <c r="BT58" s="139"/>
      <c r="BU58" s="139"/>
      <c r="BV58" s="139"/>
      <c r="BW58" s="139"/>
      <c r="BX58" s="139"/>
      <c r="BY58" s="139"/>
      <c r="BZ58" s="139"/>
      <c r="CA58" s="139"/>
      <c r="CB58" s="139"/>
      <c r="CC58" s="139"/>
      <c r="CD58" s="139"/>
      <c r="CE58" s="139"/>
      <c r="CF58" s="139"/>
      <c r="CG58" s="139"/>
      <c r="CH58" s="139"/>
      <c r="CI58" s="139"/>
      <c r="CJ58" s="139"/>
      <c r="CK58" s="139"/>
      <c r="CL58" s="139"/>
      <c r="CM58" s="139"/>
      <c r="CN58" s="139"/>
      <c r="CO58" s="139"/>
      <c r="CP58" s="139"/>
      <c r="CQ58" s="139"/>
      <c r="CR58" s="139"/>
      <c r="CS58" s="139"/>
      <c r="CT58" s="139"/>
      <c r="CU58" s="139"/>
      <c r="CV58" s="139"/>
      <c r="CW58" s="139"/>
      <c r="CX58" s="139"/>
      <c r="CY58" s="139"/>
      <c r="CZ58" s="139"/>
      <c r="DA58" s="139"/>
      <c r="DB58" s="139"/>
      <c r="DC58" s="139"/>
      <c r="DD58" s="139"/>
      <c r="DE58" s="139"/>
      <c r="DF58" s="139"/>
      <c r="DG58" s="139"/>
      <c r="DH58" s="139"/>
      <c r="DI58" s="139"/>
      <c r="DJ58" s="139"/>
      <c r="DK58" s="139"/>
    </row>
    <row r="59" spans="1:115" x14ac:dyDescent="0.25">
      <c r="A59" s="141"/>
      <c r="B59" s="141"/>
      <c r="C59" s="141"/>
      <c r="D59" s="141"/>
      <c r="E59" s="141"/>
      <c r="F59" s="141"/>
      <c r="G59" s="141"/>
      <c r="H59" s="141"/>
      <c r="I59" s="141"/>
      <c r="J59" s="141"/>
      <c r="K59" s="141"/>
      <c r="L59" s="141"/>
      <c r="M59" s="141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  <c r="AA59" s="139"/>
      <c r="AB59" s="139"/>
      <c r="AC59" s="139"/>
      <c r="AD59" s="139"/>
      <c r="AE59" s="139"/>
      <c r="AF59" s="139"/>
      <c r="AG59" s="139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39"/>
      <c r="AT59" s="139"/>
      <c r="AU59" s="139"/>
      <c r="AV59" s="139"/>
      <c r="AW59" s="139"/>
      <c r="AX59" s="139"/>
      <c r="AY59" s="139"/>
      <c r="AZ59" s="139"/>
      <c r="BA59" s="139"/>
      <c r="BB59" s="139"/>
      <c r="BC59" s="139"/>
      <c r="BD59" s="139"/>
      <c r="BE59" s="139"/>
      <c r="BF59" s="139"/>
      <c r="BG59" s="139"/>
      <c r="BH59" s="139"/>
      <c r="BI59" s="139"/>
      <c r="BJ59" s="139"/>
      <c r="BK59" s="139"/>
      <c r="BL59" s="139"/>
      <c r="BM59" s="139"/>
      <c r="BN59" s="139"/>
      <c r="BO59" s="139"/>
      <c r="BP59" s="139"/>
      <c r="BQ59" s="139"/>
      <c r="BR59" s="139"/>
      <c r="BS59" s="139"/>
      <c r="BT59" s="139"/>
      <c r="BU59" s="139"/>
      <c r="BV59" s="139"/>
      <c r="BW59" s="139"/>
      <c r="BX59" s="139"/>
      <c r="BY59" s="139"/>
      <c r="BZ59" s="139"/>
      <c r="CA59" s="139"/>
      <c r="CB59" s="139"/>
      <c r="CC59" s="139"/>
      <c r="CD59" s="139"/>
      <c r="CE59" s="139"/>
      <c r="CF59" s="139"/>
      <c r="CG59" s="139"/>
      <c r="CH59" s="139"/>
      <c r="CI59" s="139"/>
      <c r="CJ59" s="139"/>
      <c r="CK59" s="139"/>
      <c r="CL59" s="139"/>
      <c r="CM59" s="139"/>
      <c r="CN59" s="139"/>
      <c r="CO59" s="139"/>
      <c r="CP59" s="139"/>
      <c r="CQ59" s="139"/>
      <c r="CR59" s="139"/>
      <c r="CS59" s="139"/>
      <c r="CT59" s="139"/>
      <c r="CU59" s="139"/>
      <c r="CV59" s="139"/>
      <c r="CW59" s="139"/>
      <c r="CX59" s="139"/>
      <c r="CY59" s="139"/>
      <c r="CZ59" s="139"/>
      <c r="DA59" s="139"/>
      <c r="DB59" s="139"/>
      <c r="DC59" s="139"/>
      <c r="DD59" s="139"/>
      <c r="DE59" s="139"/>
      <c r="DF59" s="139"/>
      <c r="DG59" s="139"/>
      <c r="DH59" s="139"/>
      <c r="DI59" s="139"/>
      <c r="DJ59" s="139"/>
      <c r="DK59" s="139"/>
    </row>
    <row r="60" spans="1:115" x14ac:dyDescent="0.25">
      <c r="A60" s="141"/>
      <c r="B60" s="141"/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  <c r="AA60" s="139"/>
      <c r="AB60" s="139"/>
      <c r="AC60" s="139"/>
      <c r="AD60" s="139"/>
      <c r="AE60" s="139"/>
      <c r="AF60" s="139"/>
      <c r="AG60" s="139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9"/>
      <c r="AT60" s="139"/>
      <c r="AU60" s="139"/>
      <c r="AV60" s="139"/>
      <c r="AW60" s="139"/>
      <c r="AX60" s="139"/>
      <c r="AY60" s="139"/>
      <c r="AZ60" s="139"/>
      <c r="BA60" s="139"/>
      <c r="BB60" s="139"/>
      <c r="BC60" s="139"/>
      <c r="BD60" s="139"/>
      <c r="BE60" s="139"/>
      <c r="BF60" s="139"/>
      <c r="BG60" s="139"/>
      <c r="BH60" s="139"/>
      <c r="BI60" s="139"/>
      <c r="BJ60" s="139"/>
      <c r="BK60" s="139"/>
      <c r="BL60" s="139"/>
      <c r="BM60" s="139"/>
      <c r="BN60" s="139"/>
      <c r="BO60" s="139"/>
      <c r="BP60" s="139"/>
      <c r="BQ60" s="139"/>
      <c r="BR60" s="139"/>
      <c r="BS60" s="139"/>
      <c r="BT60" s="139"/>
      <c r="BU60" s="139"/>
      <c r="BV60" s="139"/>
      <c r="BW60" s="139"/>
      <c r="BX60" s="139"/>
      <c r="BY60" s="139"/>
      <c r="BZ60" s="139"/>
      <c r="CA60" s="139"/>
      <c r="CB60" s="139"/>
      <c r="CC60" s="139"/>
      <c r="CD60" s="139"/>
      <c r="CE60" s="139"/>
      <c r="CF60" s="139"/>
      <c r="CG60" s="139"/>
      <c r="CH60" s="139"/>
      <c r="CI60" s="139"/>
      <c r="CJ60" s="139"/>
      <c r="CK60" s="139"/>
      <c r="CL60" s="139"/>
      <c r="CM60" s="139"/>
      <c r="CN60" s="139"/>
      <c r="CO60" s="139"/>
      <c r="CP60" s="139"/>
      <c r="CQ60" s="139"/>
      <c r="CR60" s="139"/>
      <c r="CS60" s="139"/>
      <c r="CT60" s="139"/>
      <c r="CU60" s="139"/>
      <c r="CV60" s="139"/>
      <c r="CW60" s="139"/>
      <c r="CX60" s="139"/>
      <c r="CY60" s="139"/>
      <c r="CZ60" s="139"/>
      <c r="DA60" s="139"/>
      <c r="DB60" s="139"/>
      <c r="DC60" s="139"/>
      <c r="DD60" s="139"/>
      <c r="DE60" s="139"/>
      <c r="DF60" s="139"/>
      <c r="DG60" s="139"/>
      <c r="DH60" s="139"/>
      <c r="DI60" s="139"/>
      <c r="DJ60" s="139"/>
      <c r="DK60" s="139"/>
    </row>
    <row r="61" spans="1:115" x14ac:dyDescent="0.25">
      <c r="A61" s="141"/>
      <c r="B61" s="141"/>
      <c r="C61" s="141"/>
      <c r="D61" s="141"/>
      <c r="E61" s="141"/>
      <c r="F61" s="141"/>
      <c r="G61" s="141"/>
      <c r="H61" s="141"/>
      <c r="I61" s="141"/>
      <c r="J61" s="141"/>
      <c r="K61" s="141"/>
      <c r="L61" s="141"/>
      <c r="M61" s="141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  <c r="AA61" s="139"/>
      <c r="AB61" s="139"/>
      <c r="AC61" s="139"/>
      <c r="AD61" s="139"/>
      <c r="AE61" s="139"/>
      <c r="AF61" s="139"/>
      <c r="AG61" s="139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9"/>
      <c r="AT61" s="139"/>
      <c r="AU61" s="139"/>
      <c r="AV61" s="139"/>
      <c r="AW61" s="139"/>
      <c r="AX61" s="139"/>
      <c r="AY61" s="139"/>
      <c r="AZ61" s="139"/>
      <c r="BA61" s="139"/>
      <c r="BB61" s="139"/>
      <c r="BC61" s="139"/>
      <c r="BD61" s="139"/>
      <c r="BE61" s="139"/>
      <c r="BF61" s="139"/>
      <c r="BG61" s="139"/>
      <c r="BH61" s="139"/>
      <c r="BI61" s="139"/>
      <c r="BJ61" s="139"/>
      <c r="BK61" s="139"/>
      <c r="BL61" s="139"/>
      <c r="BM61" s="139"/>
      <c r="BN61" s="139"/>
      <c r="BO61" s="139"/>
      <c r="BP61" s="139"/>
      <c r="BQ61" s="139"/>
      <c r="BR61" s="139"/>
      <c r="BS61" s="139"/>
      <c r="BT61" s="139"/>
      <c r="BU61" s="139"/>
      <c r="BV61" s="139"/>
      <c r="BW61" s="139"/>
      <c r="BX61" s="139"/>
      <c r="BY61" s="139"/>
      <c r="BZ61" s="139"/>
      <c r="CA61" s="139"/>
      <c r="CB61" s="139"/>
      <c r="CC61" s="139"/>
      <c r="CD61" s="139"/>
      <c r="CE61" s="139"/>
      <c r="CF61" s="139"/>
      <c r="CG61" s="139"/>
      <c r="CH61" s="139"/>
      <c r="CI61" s="139"/>
      <c r="CJ61" s="139"/>
      <c r="CK61" s="139"/>
      <c r="CL61" s="139"/>
      <c r="CM61" s="139"/>
      <c r="CN61" s="139"/>
      <c r="CO61" s="139"/>
      <c r="CP61" s="139"/>
      <c r="CQ61" s="139"/>
      <c r="CR61" s="139"/>
      <c r="CS61" s="139"/>
      <c r="CT61" s="139"/>
      <c r="CU61" s="139"/>
      <c r="CV61" s="139"/>
      <c r="CW61" s="139"/>
      <c r="CX61" s="139"/>
      <c r="CY61" s="139"/>
      <c r="CZ61" s="139"/>
      <c r="DA61" s="139"/>
      <c r="DB61" s="139"/>
      <c r="DC61" s="139"/>
      <c r="DD61" s="139"/>
      <c r="DE61" s="139"/>
      <c r="DF61" s="139"/>
      <c r="DG61" s="139"/>
      <c r="DH61" s="139"/>
      <c r="DI61" s="139"/>
      <c r="DJ61" s="139"/>
      <c r="DK61" s="139"/>
    </row>
    <row r="62" spans="1:115" x14ac:dyDescent="0.25">
      <c r="A62" s="141"/>
      <c r="B62" s="141"/>
      <c r="C62" s="141"/>
      <c r="D62" s="141"/>
      <c r="E62" s="141"/>
      <c r="F62" s="141"/>
      <c r="G62" s="141"/>
      <c r="H62" s="141"/>
      <c r="I62" s="141"/>
      <c r="J62" s="141"/>
      <c r="K62" s="141"/>
      <c r="L62" s="141"/>
      <c r="M62" s="141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  <c r="AA62" s="139"/>
      <c r="AB62" s="139"/>
      <c r="AC62" s="139"/>
      <c r="AD62" s="139"/>
      <c r="AE62" s="139"/>
      <c r="AF62" s="139"/>
      <c r="AG62" s="139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  <c r="AR62" s="139"/>
      <c r="AS62" s="139"/>
      <c r="AT62" s="139"/>
      <c r="AU62" s="139"/>
      <c r="AV62" s="139"/>
      <c r="AW62" s="139"/>
      <c r="AX62" s="139"/>
      <c r="AY62" s="139"/>
      <c r="AZ62" s="139"/>
      <c r="BA62" s="139"/>
      <c r="BB62" s="139"/>
      <c r="BC62" s="139"/>
      <c r="BD62" s="139"/>
      <c r="BE62" s="139"/>
      <c r="BF62" s="139"/>
      <c r="BG62" s="139"/>
      <c r="BH62" s="139"/>
      <c r="BI62" s="139"/>
      <c r="BJ62" s="139"/>
      <c r="BK62" s="139"/>
      <c r="BL62" s="139"/>
      <c r="BM62" s="139"/>
      <c r="BN62" s="139"/>
      <c r="BO62" s="139"/>
      <c r="BP62" s="139"/>
      <c r="BQ62" s="139"/>
      <c r="BR62" s="139"/>
      <c r="BS62" s="139"/>
      <c r="BT62" s="139"/>
      <c r="BU62" s="139"/>
      <c r="BV62" s="139"/>
      <c r="BW62" s="139"/>
      <c r="BX62" s="139"/>
      <c r="BY62" s="139"/>
      <c r="BZ62" s="139"/>
      <c r="CA62" s="139"/>
      <c r="CB62" s="139"/>
      <c r="CC62" s="139"/>
      <c r="CD62" s="139"/>
      <c r="CE62" s="139"/>
      <c r="CF62" s="139"/>
      <c r="CG62" s="139"/>
      <c r="CH62" s="139"/>
      <c r="CI62" s="139"/>
      <c r="CJ62" s="139"/>
      <c r="CK62" s="139"/>
      <c r="CL62" s="139"/>
      <c r="CM62" s="139"/>
      <c r="CN62" s="139"/>
      <c r="CO62" s="139"/>
      <c r="CP62" s="139"/>
      <c r="CQ62" s="139"/>
      <c r="CR62" s="139"/>
      <c r="CS62" s="139"/>
      <c r="CT62" s="139"/>
      <c r="CU62" s="139"/>
      <c r="CV62" s="139"/>
      <c r="CW62" s="139"/>
      <c r="CX62" s="139"/>
      <c r="CY62" s="139"/>
      <c r="CZ62" s="139"/>
      <c r="DA62" s="139"/>
      <c r="DB62" s="139"/>
      <c r="DC62" s="139"/>
      <c r="DD62" s="139"/>
      <c r="DE62" s="139"/>
      <c r="DF62" s="139"/>
      <c r="DG62" s="139"/>
      <c r="DH62" s="139"/>
      <c r="DI62" s="139"/>
      <c r="DJ62" s="139"/>
      <c r="DK62" s="139"/>
    </row>
    <row r="63" spans="1:115" x14ac:dyDescent="0.25">
      <c r="A63" s="141"/>
      <c r="B63" s="141"/>
      <c r="C63" s="141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  <c r="AA63" s="139"/>
      <c r="AB63" s="139"/>
      <c r="AC63" s="139"/>
      <c r="AD63" s="139"/>
      <c r="AE63" s="139"/>
      <c r="AF63" s="139"/>
      <c r="AG63" s="139"/>
      <c r="AH63" s="139"/>
      <c r="AI63" s="139"/>
      <c r="AJ63" s="139"/>
      <c r="AK63" s="139"/>
      <c r="AL63" s="139"/>
      <c r="AM63" s="139"/>
      <c r="AN63" s="139"/>
      <c r="AO63" s="139"/>
      <c r="AP63" s="139"/>
      <c r="AQ63" s="139"/>
      <c r="AR63" s="139"/>
      <c r="AS63" s="139"/>
      <c r="AT63" s="139"/>
      <c r="AU63" s="139"/>
      <c r="AV63" s="139"/>
      <c r="AW63" s="139"/>
      <c r="AX63" s="139"/>
      <c r="AY63" s="139"/>
      <c r="AZ63" s="139"/>
      <c r="BA63" s="139"/>
      <c r="BB63" s="139"/>
      <c r="BC63" s="139"/>
      <c r="BD63" s="139"/>
      <c r="BE63" s="139"/>
      <c r="BF63" s="139"/>
      <c r="BG63" s="139"/>
      <c r="BH63" s="139"/>
      <c r="BI63" s="139"/>
      <c r="BJ63" s="139"/>
      <c r="BK63" s="139"/>
      <c r="BL63" s="139"/>
      <c r="BM63" s="139"/>
      <c r="BN63" s="139"/>
      <c r="BO63" s="139"/>
      <c r="BP63" s="139"/>
      <c r="BQ63" s="139"/>
      <c r="BR63" s="139"/>
      <c r="BS63" s="139"/>
      <c r="BT63" s="139"/>
      <c r="BU63" s="139"/>
      <c r="BV63" s="139"/>
      <c r="BW63" s="139"/>
      <c r="BX63" s="139"/>
      <c r="BY63" s="139"/>
      <c r="BZ63" s="139"/>
      <c r="CA63" s="139"/>
      <c r="CB63" s="139"/>
      <c r="CC63" s="139"/>
      <c r="CD63" s="139"/>
      <c r="CE63" s="139"/>
      <c r="CF63" s="139"/>
      <c r="CG63" s="139"/>
      <c r="CH63" s="139"/>
      <c r="CI63" s="139"/>
      <c r="CJ63" s="139"/>
      <c r="CK63" s="139"/>
      <c r="CL63" s="139"/>
      <c r="CM63" s="139"/>
      <c r="CN63" s="139"/>
      <c r="CO63" s="139"/>
      <c r="CP63" s="139"/>
      <c r="CQ63" s="139"/>
      <c r="CR63" s="139"/>
      <c r="CS63" s="139"/>
      <c r="CT63" s="139"/>
      <c r="CU63" s="139"/>
      <c r="CV63" s="139"/>
      <c r="CW63" s="139"/>
      <c r="CX63" s="139"/>
      <c r="CY63" s="139"/>
      <c r="CZ63" s="139"/>
      <c r="DA63" s="139"/>
      <c r="DB63" s="139"/>
      <c r="DC63" s="139"/>
      <c r="DD63" s="139"/>
      <c r="DE63" s="139"/>
      <c r="DF63" s="139"/>
      <c r="DG63" s="139"/>
      <c r="DH63" s="139"/>
      <c r="DI63" s="139"/>
      <c r="DJ63" s="139"/>
      <c r="DK63" s="139"/>
    </row>
    <row r="64" spans="1:115" x14ac:dyDescent="0.25">
      <c r="A64" s="141"/>
      <c r="B64" s="141"/>
      <c r="C64" s="141"/>
      <c r="D64" s="141"/>
      <c r="E64" s="141"/>
      <c r="F64" s="141"/>
      <c r="G64" s="141"/>
      <c r="H64" s="141"/>
      <c r="I64" s="141"/>
      <c r="J64" s="141"/>
      <c r="K64" s="141"/>
      <c r="L64" s="141"/>
      <c r="M64" s="141"/>
      <c r="N64" s="139"/>
      <c r="O64" s="139"/>
      <c r="P64" s="146"/>
      <c r="Q64" s="146"/>
      <c r="R64" s="146"/>
      <c r="S64" s="139"/>
      <c r="T64" s="146"/>
      <c r="U64" s="147"/>
      <c r="V64" s="146"/>
      <c r="W64" s="148"/>
      <c r="X64" s="139"/>
      <c r="Y64" s="139"/>
      <c r="Z64" s="139"/>
      <c r="AA64" s="139"/>
      <c r="AB64" s="139"/>
      <c r="AC64" s="139"/>
      <c r="AD64" s="139"/>
      <c r="AE64" s="139"/>
      <c r="AF64" s="139"/>
      <c r="AG64" s="139"/>
      <c r="AH64" s="139"/>
      <c r="AI64" s="139"/>
      <c r="AJ64" s="139"/>
      <c r="AK64" s="139"/>
      <c r="AL64" s="139"/>
      <c r="AM64" s="139"/>
      <c r="AN64" s="139"/>
      <c r="AO64" s="139"/>
      <c r="AP64" s="139"/>
      <c r="AQ64" s="139"/>
      <c r="AR64" s="139"/>
      <c r="AS64" s="139"/>
      <c r="AT64" s="139"/>
      <c r="AU64" s="139"/>
      <c r="AV64" s="139"/>
      <c r="AW64" s="139"/>
      <c r="AX64" s="139"/>
      <c r="AY64" s="139"/>
      <c r="AZ64" s="139"/>
      <c r="BA64" s="139"/>
      <c r="BB64" s="139"/>
      <c r="BC64" s="139"/>
      <c r="BD64" s="139"/>
      <c r="BE64" s="139"/>
      <c r="BF64" s="139"/>
      <c r="BG64" s="139"/>
      <c r="BH64" s="139"/>
      <c r="BI64" s="139"/>
      <c r="BJ64" s="139"/>
      <c r="BK64" s="139"/>
      <c r="BL64" s="139"/>
      <c r="BM64" s="139"/>
      <c r="BN64" s="139"/>
      <c r="BO64" s="139"/>
      <c r="BP64" s="139"/>
      <c r="BQ64" s="139"/>
      <c r="BR64" s="139"/>
      <c r="BS64" s="139"/>
      <c r="BT64" s="139"/>
      <c r="BU64" s="139"/>
      <c r="BV64" s="139"/>
      <c r="BW64" s="139"/>
      <c r="BX64" s="139"/>
      <c r="BY64" s="139"/>
      <c r="BZ64" s="139"/>
      <c r="CA64" s="139"/>
      <c r="CB64" s="139"/>
      <c r="CC64" s="139"/>
      <c r="CD64" s="139"/>
      <c r="CE64" s="139"/>
      <c r="CF64" s="139"/>
      <c r="CG64" s="139"/>
      <c r="CH64" s="139"/>
      <c r="CI64" s="139"/>
      <c r="CJ64" s="139"/>
      <c r="CK64" s="139"/>
      <c r="CL64" s="139"/>
      <c r="CM64" s="139"/>
      <c r="CN64" s="139"/>
      <c r="CO64" s="139"/>
      <c r="CP64" s="139"/>
      <c r="CQ64" s="139"/>
      <c r="CR64" s="139"/>
      <c r="CS64" s="139"/>
      <c r="CT64" s="139"/>
      <c r="CU64" s="139"/>
      <c r="CV64" s="139"/>
      <c r="CW64" s="139"/>
      <c r="CX64" s="139"/>
      <c r="CY64" s="139"/>
      <c r="CZ64" s="139"/>
      <c r="DA64" s="139"/>
      <c r="DB64" s="139"/>
      <c r="DC64" s="139"/>
      <c r="DD64" s="139"/>
      <c r="DE64" s="139"/>
      <c r="DF64" s="139"/>
      <c r="DG64" s="139"/>
      <c r="DH64" s="139"/>
      <c r="DI64" s="139"/>
      <c r="DJ64" s="139"/>
      <c r="DK64" s="139"/>
    </row>
    <row r="65" spans="14:115" x14ac:dyDescent="0.25">
      <c r="N65" s="139"/>
      <c r="O65" s="139"/>
      <c r="P65" s="139"/>
      <c r="Q65" s="146"/>
      <c r="R65" s="147"/>
      <c r="S65" s="147"/>
      <c r="T65" s="147"/>
      <c r="U65" s="147"/>
      <c r="V65" s="139"/>
      <c r="W65" s="139"/>
      <c r="X65" s="139"/>
      <c r="Y65" s="139"/>
      <c r="Z65" s="139"/>
      <c r="AA65" s="139"/>
      <c r="AB65" s="139"/>
      <c r="AC65" s="139"/>
      <c r="AD65" s="139"/>
      <c r="AE65" s="139"/>
      <c r="AF65" s="139"/>
      <c r="AG65" s="139"/>
      <c r="AH65" s="139"/>
      <c r="AI65" s="139"/>
      <c r="AJ65" s="139"/>
      <c r="AK65" s="139"/>
      <c r="AL65" s="139"/>
      <c r="AM65" s="139"/>
      <c r="AN65" s="139"/>
      <c r="AO65" s="139"/>
      <c r="AP65" s="139"/>
      <c r="AQ65" s="139"/>
      <c r="AR65" s="139"/>
      <c r="AS65" s="139"/>
      <c r="AT65" s="139"/>
      <c r="AU65" s="139"/>
      <c r="AV65" s="139"/>
      <c r="AW65" s="139"/>
      <c r="AX65" s="139"/>
      <c r="AY65" s="139"/>
      <c r="AZ65" s="139"/>
      <c r="BA65" s="139"/>
      <c r="BB65" s="139"/>
      <c r="BC65" s="139"/>
      <c r="BD65" s="139"/>
      <c r="BE65" s="139"/>
      <c r="BF65" s="139"/>
      <c r="BG65" s="139"/>
      <c r="BH65" s="139"/>
      <c r="BI65" s="139"/>
      <c r="BJ65" s="139"/>
      <c r="BK65" s="139"/>
      <c r="BL65" s="139"/>
      <c r="BM65" s="139"/>
      <c r="BN65" s="139"/>
      <c r="BO65" s="139"/>
      <c r="BP65" s="139"/>
      <c r="BQ65" s="139"/>
      <c r="BR65" s="139"/>
      <c r="BS65" s="139"/>
      <c r="BT65" s="139"/>
      <c r="BU65" s="139"/>
      <c r="BV65" s="139"/>
      <c r="BW65" s="139"/>
      <c r="BX65" s="139"/>
      <c r="BY65" s="139"/>
      <c r="BZ65" s="139"/>
      <c r="CA65" s="139"/>
      <c r="CB65" s="139"/>
      <c r="CC65" s="139"/>
      <c r="CD65" s="139"/>
      <c r="CE65" s="139"/>
      <c r="CF65" s="139"/>
      <c r="CG65" s="139"/>
      <c r="CH65" s="139"/>
      <c r="CI65" s="139"/>
      <c r="CJ65" s="139"/>
      <c r="CK65" s="139"/>
      <c r="CL65" s="139"/>
      <c r="CM65" s="139"/>
      <c r="CN65" s="139"/>
      <c r="CO65" s="139"/>
      <c r="CP65" s="139"/>
      <c r="CQ65" s="139"/>
      <c r="CR65" s="139"/>
      <c r="CS65" s="139"/>
      <c r="CT65" s="139"/>
      <c r="CU65" s="139"/>
      <c r="CV65" s="139"/>
      <c r="CW65" s="139"/>
      <c r="CX65" s="139"/>
      <c r="CY65" s="139"/>
      <c r="CZ65" s="139"/>
      <c r="DA65" s="139"/>
      <c r="DB65" s="139"/>
      <c r="DC65" s="139"/>
      <c r="DD65" s="139"/>
      <c r="DE65" s="139"/>
      <c r="DF65" s="139"/>
      <c r="DG65" s="139"/>
      <c r="DH65" s="139"/>
      <c r="DI65" s="139"/>
      <c r="DJ65" s="139"/>
      <c r="DK65" s="139"/>
    </row>
    <row r="66" spans="14:115" x14ac:dyDescent="0.25">
      <c r="N66" s="139"/>
      <c r="O66" s="139"/>
      <c r="P66" s="149"/>
      <c r="Q66" s="146"/>
      <c r="R66" s="146"/>
      <c r="S66" s="146"/>
      <c r="T66" s="147"/>
      <c r="U66" s="147"/>
      <c r="V66" s="149"/>
      <c r="W66" s="139"/>
      <c r="X66" s="139"/>
      <c r="Y66" s="139"/>
      <c r="Z66" s="139"/>
      <c r="AA66" s="139"/>
      <c r="AB66" s="139"/>
      <c r="AC66" s="139"/>
      <c r="AD66" s="139"/>
      <c r="AE66" s="139"/>
      <c r="AF66" s="139"/>
      <c r="AG66" s="139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9"/>
      <c r="AT66" s="139"/>
      <c r="AU66" s="139"/>
      <c r="AV66" s="139"/>
      <c r="AW66" s="139"/>
      <c r="AX66" s="139"/>
      <c r="AY66" s="139"/>
      <c r="AZ66" s="139"/>
      <c r="BA66" s="139"/>
      <c r="BB66" s="139"/>
      <c r="BC66" s="139"/>
      <c r="BD66" s="139"/>
      <c r="BE66" s="139"/>
      <c r="BF66" s="139"/>
      <c r="BG66" s="139"/>
      <c r="BH66" s="139"/>
      <c r="BI66" s="139"/>
      <c r="BJ66" s="139"/>
      <c r="BK66" s="139"/>
      <c r="BL66" s="139"/>
      <c r="BM66" s="139"/>
      <c r="BN66" s="139"/>
      <c r="BO66" s="139"/>
      <c r="BP66" s="139"/>
      <c r="BQ66" s="139"/>
      <c r="BR66" s="139"/>
      <c r="BS66" s="139"/>
      <c r="BT66" s="139"/>
      <c r="BU66" s="139"/>
      <c r="BV66" s="139"/>
      <c r="BW66" s="139"/>
      <c r="BX66" s="139"/>
      <c r="BY66" s="139"/>
      <c r="BZ66" s="139"/>
      <c r="CA66" s="139"/>
      <c r="CB66" s="139"/>
      <c r="CC66" s="139"/>
      <c r="CD66" s="139"/>
      <c r="CE66" s="139"/>
      <c r="CF66" s="139"/>
      <c r="CG66" s="139"/>
      <c r="CH66" s="139"/>
      <c r="CI66" s="139"/>
      <c r="CJ66" s="139"/>
      <c r="CK66" s="139"/>
      <c r="CL66" s="139"/>
      <c r="CM66" s="139"/>
      <c r="CN66" s="139"/>
      <c r="CO66" s="139"/>
      <c r="CP66" s="139"/>
      <c r="CQ66" s="139"/>
      <c r="CR66" s="139"/>
      <c r="CS66" s="139"/>
      <c r="CT66" s="139"/>
      <c r="CU66" s="139"/>
      <c r="CV66" s="139"/>
      <c r="CW66" s="139"/>
      <c r="CX66" s="139"/>
      <c r="CY66" s="139"/>
      <c r="CZ66" s="139"/>
      <c r="DA66" s="139"/>
      <c r="DB66" s="139"/>
      <c r="DC66" s="139"/>
      <c r="DD66" s="139"/>
      <c r="DE66" s="139"/>
      <c r="DF66" s="139"/>
      <c r="DG66" s="139"/>
      <c r="DH66" s="139"/>
      <c r="DI66" s="139"/>
      <c r="DJ66" s="139"/>
      <c r="DK66" s="139"/>
    </row>
    <row r="67" spans="14:115" x14ac:dyDescent="0.25">
      <c r="N67" s="139"/>
      <c r="O67" s="139"/>
      <c r="P67" s="149"/>
      <c r="Q67" s="146"/>
      <c r="R67" s="146"/>
      <c r="S67" s="146"/>
      <c r="T67" s="150"/>
      <c r="U67" s="147"/>
      <c r="V67" s="149"/>
      <c r="W67" s="139"/>
      <c r="X67" s="139"/>
      <c r="Y67" s="139"/>
      <c r="Z67" s="139"/>
      <c r="AA67" s="139"/>
      <c r="AB67" s="139"/>
      <c r="AC67" s="139"/>
      <c r="AD67" s="139"/>
      <c r="AE67" s="139"/>
      <c r="AF67" s="139"/>
      <c r="AG67" s="139"/>
      <c r="AH67" s="139"/>
      <c r="AI67" s="139"/>
      <c r="AJ67" s="139"/>
      <c r="AK67" s="139"/>
      <c r="AL67" s="139"/>
      <c r="AM67" s="139"/>
      <c r="AN67" s="139"/>
      <c r="AO67" s="139"/>
      <c r="AP67" s="139"/>
      <c r="AQ67" s="139"/>
      <c r="AR67" s="139"/>
      <c r="AS67" s="139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39"/>
      <c r="BG67" s="139"/>
      <c r="BH67" s="139"/>
      <c r="BI67" s="139"/>
      <c r="BJ67" s="139"/>
      <c r="BK67" s="139"/>
      <c r="BL67" s="139"/>
      <c r="BM67" s="139"/>
      <c r="BN67" s="139"/>
      <c r="BO67" s="139"/>
      <c r="BP67" s="139"/>
      <c r="BQ67" s="139"/>
      <c r="BR67" s="139"/>
      <c r="BS67" s="139"/>
      <c r="BT67" s="139"/>
      <c r="BU67" s="139"/>
      <c r="BV67" s="139"/>
      <c r="BW67" s="139"/>
      <c r="BX67" s="139"/>
      <c r="BY67" s="139"/>
      <c r="BZ67" s="139"/>
      <c r="CA67" s="139"/>
      <c r="CB67" s="139"/>
      <c r="CC67" s="139"/>
      <c r="CD67" s="139"/>
      <c r="CE67" s="139"/>
      <c r="CF67" s="139"/>
      <c r="CG67" s="139"/>
      <c r="CH67" s="139"/>
      <c r="CI67" s="139"/>
      <c r="CJ67" s="139"/>
      <c r="CK67" s="139"/>
      <c r="CL67" s="139"/>
      <c r="CM67" s="139"/>
      <c r="CN67" s="139"/>
      <c r="CO67" s="139"/>
      <c r="CP67" s="139"/>
      <c r="CQ67" s="139"/>
      <c r="CR67" s="139"/>
      <c r="CS67" s="139"/>
      <c r="CT67" s="139"/>
      <c r="CU67" s="139"/>
      <c r="CV67" s="139"/>
      <c r="CW67" s="139"/>
      <c r="CX67" s="139"/>
      <c r="CY67" s="139"/>
      <c r="CZ67" s="139"/>
      <c r="DA67" s="139"/>
      <c r="DB67" s="139"/>
      <c r="DC67" s="139"/>
      <c r="DD67" s="139"/>
      <c r="DE67" s="139"/>
      <c r="DF67" s="139"/>
      <c r="DG67" s="139"/>
      <c r="DH67" s="139"/>
      <c r="DI67" s="139"/>
      <c r="DJ67" s="139"/>
      <c r="DK67" s="139"/>
    </row>
    <row r="68" spans="14:115" x14ac:dyDescent="0.25">
      <c r="N68" s="139"/>
      <c r="O68" s="139"/>
      <c r="P68" s="149"/>
      <c r="Q68" s="146"/>
      <c r="R68" s="146"/>
      <c r="S68" s="146"/>
      <c r="T68" s="150"/>
      <c r="U68" s="147"/>
      <c r="V68" s="149"/>
      <c r="W68" s="139"/>
      <c r="X68" s="139"/>
      <c r="Y68" s="139"/>
      <c r="Z68" s="139"/>
      <c r="AA68" s="139"/>
      <c r="AB68" s="139"/>
      <c r="AC68" s="139"/>
      <c r="AD68" s="139"/>
      <c r="AE68" s="139"/>
      <c r="AF68" s="139"/>
      <c r="AG68" s="139"/>
      <c r="AH68" s="139"/>
      <c r="AI68" s="139"/>
      <c r="AJ68" s="139"/>
      <c r="AK68" s="139"/>
      <c r="AL68" s="139"/>
      <c r="AM68" s="139"/>
      <c r="AN68" s="139"/>
      <c r="AO68" s="139"/>
      <c r="AP68" s="139"/>
      <c r="AQ68" s="139"/>
      <c r="AR68" s="139"/>
      <c r="AS68" s="139"/>
      <c r="AT68" s="139"/>
      <c r="AU68" s="139"/>
      <c r="AV68" s="139"/>
      <c r="AW68" s="139"/>
      <c r="AX68" s="139"/>
      <c r="AY68" s="139"/>
      <c r="AZ68" s="139"/>
      <c r="BA68" s="139"/>
      <c r="BB68" s="139"/>
      <c r="BC68" s="139"/>
      <c r="BD68" s="139"/>
      <c r="BE68" s="139"/>
      <c r="BF68" s="139"/>
      <c r="BG68" s="139"/>
      <c r="BH68" s="139"/>
      <c r="BI68" s="139"/>
      <c r="BJ68" s="139"/>
      <c r="BK68" s="139"/>
      <c r="BL68" s="139"/>
      <c r="BM68" s="139"/>
      <c r="BN68" s="139"/>
      <c r="BO68" s="139"/>
      <c r="BP68" s="139"/>
      <c r="BQ68" s="139"/>
      <c r="BR68" s="139"/>
      <c r="BS68" s="139"/>
      <c r="BT68" s="139"/>
      <c r="BU68" s="139"/>
      <c r="BV68" s="139"/>
      <c r="BW68" s="139"/>
      <c r="BX68" s="139"/>
      <c r="BY68" s="139"/>
      <c r="BZ68" s="139"/>
      <c r="CA68" s="139"/>
      <c r="CB68" s="139"/>
      <c r="CC68" s="139"/>
      <c r="CD68" s="139"/>
      <c r="CE68" s="139"/>
      <c r="CF68" s="139"/>
      <c r="CG68" s="139"/>
      <c r="CH68" s="139"/>
      <c r="CI68" s="139"/>
      <c r="CJ68" s="139"/>
      <c r="CK68" s="139"/>
      <c r="CL68" s="139"/>
      <c r="CM68" s="139"/>
      <c r="CN68" s="139"/>
      <c r="CO68" s="139"/>
      <c r="CP68" s="139"/>
      <c r="CQ68" s="139"/>
      <c r="CR68" s="139"/>
      <c r="CS68" s="139"/>
      <c r="CT68" s="139"/>
      <c r="CU68" s="139"/>
      <c r="CV68" s="139"/>
      <c r="CW68" s="139"/>
      <c r="CX68" s="139"/>
      <c r="CY68" s="139"/>
      <c r="CZ68" s="139"/>
      <c r="DA68" s="139"/>
      <c r="DB68" s="139"/>
      <c r="DC68" s="139"/>
      <c r="DD68" s="139"/>
      <c r="DE68" s="139"/>
      <c r="DF68" s="139"/>
      <c r="DG68" s="139"/>
      <c r="DH68" s="139"/>
      <c r="DI68" s="139"/>
      <c r="DJ68" s="139"/>
      <c r="DK68" s="139"/>
    </row>
    <row r="69" spans="14:115" x14ac:dyDescent="0.25">
      <c r="N69" s="139"/>
      <c r="O69" s="139"/>
      <c r="P69" s="149"/>
      <c r="Q69" s="146"/>
      <c r="R69" s="146"/>
      <c r="S69" s="146"/>
      <c r="T69" s="150"/>
      <c r="U69" s="147"/>
      <c r="V69" s="149"/>
      <c r="W69" s="139"/>
      <c r="X69" s="139"/>
      <c r="Y69" s="139"/>
      <c r="Z69" s="139"/>
      <c r="AA69" s="139"/>
      <c r="AB69" s="139"/>
      <c r="AC69" s="139"/>
      <c r="AD69" s="139"/>
      <c r="AE69" s="139"/>
      <c r="AF69" s="139"/>
      <c r="AG69" s="139"/>
      <c r="AH69" s="139"/>
      <c r="AI69" s="139"/>
      <c r="AJ69" s="139"/>
      <c r="AK69" s="139"/>
      <c r="AL69" s="139"/>
      <c r="AM69" s="139"/>
      <c r="AN69" s="139"/>
      <c r="AO69" s="139"/>
      <c r="AP69" s="139"/>
      <c r="AQ69" s="139"/>
      <c r="AR69" s="139"/>
      <c r="AS69" s="139"/>
      <c r="AT69" s="139"/>
      <c r="AU69" s="139"/>
      <c r="AV69" s="139"/>
      <c r="AW69" s="139"/>
      <c r="AX69" s="139"/>
      <c r="AY69" s="139"/>
      <c r="AZ69" s="139"/>
      <c r="BA69" s="139"/>
      <c r="BB69" s="139"/>
      <c r="BC69" s="139"/>
      <c r="BD69" s="139"/>
      <c r="BE69" s="139"/>
      <c r="BF69" s="139"/>
      <c r="BG69" s="139"/>
      <c r="BH69" s="139"/>
      <c r="BI69" s="139"/>
      <c r="BJ69" s="139"/>
      <c r="BK69" s="139"/>
      <c r="BL69" s="139"/>
      <c r="BM69" s="139"/>
      <c r="BN69" s="139"/>
      <c r="BO69" s="139"/>
      <c r="BP69" s="139"/>
      <c r="BQ69" s="139"/>
      <c r="BR69" s="139"/>
      <c r="BS69" s="139"/>
      <c r="BT69" s="139"/>
      <c r="BU69" s="139"/>
      <c r="BV69" s="139"/>
      <c r="BW69" s="139"/>
      <c r="BX69" s="139"/>
      <c r="BY69" s="139"/>
      <c r="BZ69" s="139"/>
      <c r="CA69" s="139"/>
      <c r="CB69" s="139"/>
      <c r="CC69" s="139"/>
      <c r="CD69" s="139"/>
      <c r="CE69" s="139"/>
      <c r="CF69" s="139"/>
      <c r="CG69" s="139"/>
      <c r="CH69" s="139"/>
      <c r="CI69" s="139"/>
      <c r="CJ69" s="139"/>
      <c r="CK69" s="139"/>
      <c r="CL69" s="139"/>
      <c r="CM69" s="139"/>
      <c r="CN69" s="139"/>
      <c r="CO69" s="139"/>
      <c r="CP69" s="139"/>
      <c r="CQ69" s="139"/>
      <c r="CR69" s="139"/>
      <c r="CS69" s="139"/>
      <c r="CT69" s="139"/>
      <c r="CU69" s="139"/>
      <c r="CV69" s="139"/>
      <c r="CW69" s="139"/>
      <c r="CX69" s="139"/>
      <c r="CY69" s="139"/>
      <c r="CZ69" s="139"/>
      <c r="DA69" s="139"/>
      <c r="DB69" s="139"/>
      <c r="DC69" s="139"/>
      <c r="DD69" s="139"/>
      <c r="DE69" s="139"/>
      <c r="DF69" s="139"/>
      <c r="DG69" s="139"/>
      <c r="DH69" s="139"/>
      <c r="DI69" s="139"/>
      <c r="DJ69" s="139"/>
      <c r="DK69" s="139"/>
    </row>
    <row r="70" spans="14:115" x14ac:dyDescent="0.25">
      <c r="N70" s="139"/>
      <c r="O70" s="139"/>
      <c r="P70" s="149"/>
      <c r="Q70" s="146"/>
      <c r="R70" s="146"/>
      <c r="S70" s="146"/>
      <c r="T70" s="150"/>
      <c r="U70" s="147"/>
      <c r="V70" s="149"/>
      <c r="W70" s="139"/>
      <c r="X70" s="139"/>
      <c r="Y70" s="139"/>
      <c r="Z70" s="139"/>
      <c r="AA70" s="139"/>
      <c r="AB70" s="139"/>
      <c r="AC70" s="139"/>
      <c r="AD70" s="139"/>
      <c r="AE70" s="139"/>
      <c r="AF70" s="139"/>
      <c r="AG70" s="139"/>
      <c r="AH70" s="139"/>
      <c r="AI70" s="139"/>
      <c r="AJ70" s="139"/>
      <c r="AK70" s="139"/>
      <c r="AL70" s="139"/>
      <c r="AM70" s="139"/>
      <c r="AN70" s="139"/>
      <c r="AO70" s="139"/>
      <c r="AP70" s="139"/>
      <c r="AQ70" s="139"/>
      <c r="AR70" s="139"/>
      <c r="AS70" s="139"/>
      <c r="AT70" s="139"/>
      <c r="AU70" s="139"/>
      <c r="AV70" s="139"/>
      <c r="AW70" s="139"/>
      <c r="AX70" s="139"/>
      <c r="AY70" s="139"/>
      <c r="AZ70" s="139"/>
      <c r="BA70" s="139"/>
      <c r="BB70" s="139"/>
      <c r="BC70" s="139"/>
      <c r="BD70" s="139"/>
      <c r="BE70" s="139"/>
      <c r="BF70" s="139"/>
      <c r="BG70" s="139"/>
      <c r="BH70" s="139"/>
      <c r="BI70" s="139"/>
      <c r="BJ70" s="139"/>
      <c r="BK70" s="139"/>
      <c r="BL70" s="139"/>
      <c r="BM70" s="139"/>
      <c r="BN70" s="139"/>
      <c r="BO70" s="139"/>
      <c r="BP70" s="139"/>
      <c r="BQ70" s="139"/>
      <c r="BR70" s="139"/>
      <c r="BS70" s="139"/>
      <c r="BT70" s="139"/>
      <c r="BU70" s="139"/>
      <c r="BV70" s="139"/>
      <c r="BW70" s="139"/>
      <c r="BX70" s="139"/>
      <c r="BY70" s="139"/>
      <c r="BZ70" s="139"/>
      <c r="CA70" s="139"/>
      <c r="CB70" s="139"/>
      <c r="CC70" s="139"/>
      <c r="CD70" s="139"/>
      <c r="CE70" s="139"/>
      <c r="CF70" s="139"/>
      <c r="CG70" s="139"/>
      <c r="CH70" s="139"/>
      <c r="CI70" s="139"/>
      <c r="CJ70" s="139"/>
      <c r="CK70" s="139"/>
      <c r="CL70" s="139"/>
      <c r="CM70" s="139"/>
      <c r="CN70" s="139"/>
      <c r="CO70" s="139"/>
      <c r="CP70" s="139"/>
      <c r="CQ70" s="139"/>
      <c r="CR70" s="139"/>
      <c r="CS70" s="139"/>
      <c r="CT70" s="139"/>
      <c r="CU70" s="139"/>
      <c r="CV70" s="139"/>
      <c r="CW70" s="139"/>
      <c r="CX70" s="139"/>
      <c r="CY70" s="139"/>
      <c r="CZ70" s="139"/>
      <c r="DA70" s="139"/>
      <c r="DB70" s="139"/>
      <c r="DC70" s="139"/>
      <c r="DD70" s="139"/>
      <c r="DE70" s="139"/>
      <c r="DF70" s="139"/>
      <c r="DG70" s="139"/>
      <c r="DH70" s="139"/>
      <c r="DI70" s="139"/>
      <c r="DJ70" s="139"/>
      <c r="DK70" s="139"/>
    </row>
    <row r="71" spans="14:115" x14ac:dyDescent="0.25">
      <c r="N71" s="139"/>
      <c r="O71" s="146"/>
      <c r="P71" s="149"/>
      <c r="Q71" s="146"/>
      <c r="R71" s="146"/>
      <c r="S71" s="146"/>
      <c r="T71" s="150"/>
      <c r="U71" s="147"/>
      <c r="V71" s="149"/>
      <c r="W71" s="139"/>
      <c r="X71" s="139"/>
      <c r="Y71" s="139"/>
      <c r="Z71" s="139"/>
      <c r="AA71" s="139"/>
      <c r="AB71" s="139"/>
      <c r="AC71" s="139"/>
      <c r="AD71" s="139"/>
      <c r="AE71" s="139"/>
      <c r="AF71" s="139"/>
      <c r="AG71" s="139"/>
      <c r="AH71" s="139"/>
      <c r="AI71" s="139"/>
      <c r="AJ71" s="139"/>
      <c r="AK71" s="139"/>
      <c r="AL71" s="139"/>
      <c r="AM71" s="139"/>
      <c r="AN71" s="139"/>
      <c r="AO71" s="139"/>
      <c r="AP71" s="139"/>
      <c r="AQ71" s="139"/>
      <c r="AR71" s="139"/>
      <c r="AS71" s="139"/>
      <c r="AT71" s="139"/>
      <c r="AU71" s="139"/>
      <c r="AV71" s="139"/>
      <c r="AW71" s="139"/>
      <c r="AX71" s="139"/>
      <c r="AY71" s="139"/>
      <c r="AZ71" s="139"/>
      <c r="BA71" s="139"/>
      <c r="BB71" s="139"/>
      <c r="BC71" s="139"/>
      <c r="BD71" s="139"/>
      <c r="BE71" s="139"/>
      <c r="BF71" s="139"/>
      <c r="BG71" s="139"/>
      <c r="BH71" s="139"/>
      <c r="BI71" s="139"/>
      <c r="BJ71" s="139"/>
      <c r="BK71" s="139"/>
      <c r="BL71" s="139"/>
      <c r="BM71" s="139"/>
      <c r="BN71" s="139"/>
      <c r="BO71" s="139"/>
      <c r="BP71" s="139"/>
      <c r="BQ71" s="139"/>
      <c r="BR71" s="139"/>
      <c r="BS71" s="139"/>
      <c r="BT71" s="139"/>
      <c r="BU71" s="139"/>
      <c r="BV71" s="139"/>
      <c r="BW71" s="139"/>
      <c r="BX71" s="139"/>
      <c r="BY71" s="139"/>
      <c r="BZ71" s="139"/>
      <c r="CA71" s="139"/>
      <c r="CB71" s="139"/>
      <c r="CC71" s="139"/>
      <c r="CD71" s="139"/>
      <c r="CE71" s="139"/>
      <c r="CF71" s="139"/>
      <c r="CG71" s="139"/>
      <c r="CH71" s="139"/>
      <c r="CI71" s="139"/>
      <c r="CJ71" s="139"/>
      <c r="CK71" s="139"/>
      <c r="CL71" s="139"/>
      <c r="CM71" s="139"/>
      <c r="CN71" s="139"/>
      <c r="CO71" s="139"/>
      <c r="CP71" s="139"/>
      <c r="CQ71" s="139"/>
      <c r="CR71" s="139"/>
      <c r="CS71" s="139"/>
      <c r="CT71" s="139"/>
      <c r="CU71" s="139"/>
      <c r="CV71" s="139"/>
      <c r="CW71" s="139"/>
      <c r="CX71" s="139"/>
      <c r="CY71" s="139"/>
      <c r="CZ71" s="139"/>
      <c r="DA71" s="139"/>
      <c r="DB71" s="139"/>
      <c r="DC71" s="139"/>
      <c r="DD71" s="139"/>
      <c r="DE71" s="139"/>
      <c r="DF71" s="139"/>
      <c r="DG71" s="139"/>
      <c r="DH71" s="139"/>
      <c r="DI71" s="139"/>
      <c r="DJ71" s="139"/>
      <c r="DK71" s="139"/>
    </row>
    <row r="72" spans="14:115" x14ac:dyDescent="0.25">
      <c r="N72" s="139"/>
      <c r="O72" s="146"/>
      <c r="P72" s="149"/>
      <c r="Q72" s="146"/>
      <c r="R72" s="146"/>
      <c r="S72" s="146"/>
      <c r="T72" s="150"/>
      <c r="U72" s="147"/>
      <c r="V72" s="149"/>
      <c r="W72" s="139"/>
      <c r="X72" s="139"/>
      <c r="Y72" s="139"/>
      <c r="Z72" s="139"/>
      <c r="AA72" s="139"/>
      <c r="AB72" s="139"/>
      <c r="AC72" s="139"/>
      <c r="AD72" s="139"/>
      <c r="AE72" s="139"/>
      <c r="AF72" s="139"/>
      <c r="AG72" s="139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  <c r="AR72" s="139"/>
      <c r="AS72" s="139"/>
      <c r="AT72" s="139"/>
      <c r="AU72" s="139"/>
      <c r="AV72" s="139"/>
      <c r="AW72" s="139"/>
      <c r="AX72" s="139"/>
      <c r="AY72" s="139"/>
      <c r="AZ72" s="139"/>
      <c r="BA72" s="139"/>
      <c r="BB72" s="139"/>
      <c r="BC72" s="139"/>
      <c r="BD72" s="139"/>
      <c r="BE72" s="139"/>
      <c r="BF72" s="139"/>
      <c r="BG72" s="139"/>
      <c r="BH72" s="139"/>
      <c r="BI72" s="139"/>
      <c r="BJ72" s="139"/>
      <c r="BK72" s="139"/>
      <c r="BL72" s="139"/>
      <c r="BM72" s="139"/>
      <c r="BN72" s="139"/>
      <c r="BO72" s="139"/>
      <c r="BP72" s="139"/>
      <c r="BQ72" s="139"/>
      <c r="BR72" s="139"/>
      <c r="BS72" s="139"/>
      <c r="BT72" s="139"/>
      <c r="BU72" s="139"/>
      <c r="BV72" s="139"/>
      <c r="BW72" s="139"/>
      <c r="BX72" s="139"/>
      <c r="BY72" s="139"/>
      <c r="BZ72" s="139"/>
      <c r="CA72" s="139"/>
      <c r="CB72" s="139"/>
      <c r="CC72" s="139"/>
      <c r="CD72" s="139"/>
      <c r="CE72" s="139"/>
      <c r="CF72" s="139"/>
      <c r="CG72" s="139"/>
      <c r="CH72" s="139"/>
      <c r="CI72" s="139"/>
      <c r="CJ72" s="139"/>
      <c r="CK72" s="139"/>
      <c r="CL72" s="139"/>
      <c r="CM72" s="139"/>
      <c r="CN72" s="139"/>
      <c r="CO72" s="139"/>
      <c r="CP72" s="139"/>
      <c r="CQ72" s="139"/>
      <c r="CR72" s="139"/>
      <c r="CS72" s="139"/>
      <c r="CT72" s="139"/>
      <c r="CU72" s="139"/>
      <c r="CV72" s="139"/>
      <c r="CW72" s="139"/>
      <c r="CX72" s="139"/>
      <c r="CY72" s="139"/>
      <c r="CZ72" s="139"/>
      <c r="DA72" s="139"/>
      <c r="DB72" s="139"/>
      <c r="DC72" s="139"/>
      <c r="DD72" s="139"/>
      <c r="DE72" s="139"/>
      <c r="DF72" s="139"/>
      <c r="DG72" s="139"/>
      <c r="DH72" s="139"/>
      <c r="DI72" s="139"/>
      <c r="DJ72" s="139"/>
      <c r="DK72" s="139"/>
    </row>
    <row r="73" spans="14:115" x14ac:dyDescent="0.25">
      <c r="N73" s="139"/>
      <c r="O73" s="146"/>
      <c r="P73" s="149"/>
      <c r="Q73" s="146"/>
      <c r="R73" s="146"/>
      <c r="S73" s="146"/>
      <c r="T73" s="150"/>
      <c r="U73" s="147"/>
      <c r="V73" s="149"/>
      <c r="W73" s="139"/>
      <c r="X73" s="139"/>
      <c r="Y73" s="139"/>
      <c r="Z73" s="139"/>
      <c r="AA73" s="139"/>
      <c r="AB73" s="139"/>
      <c r="AC73" s="139"/>
      <c r="AD73" s="139"/>
      <c r="AE73" s="139"/>
      <c r="AF73" s="139"/>
      <c r="AG73" s="139"/>
      <c r="AH73" s="139"/>
      <c r="AI73" s="139"/>
      <c r="AJ73" s="139"/>
      <c r="AK73" s="139"/>
      <c r="AL73" s="139"/>
      <c r="AM73" s="139"/>
      <c r="AN73" s="139"/>
      <c r="AO73" s="139"/>
      <c r="AP73" s="139"/>
      <c r="AQ73" s="139"/>
      <c r="AR73" s="139"/>
      <c r="AS73" s="139"/>
      <c r="AT73" s="139"/>
      <c r="AU73" s="139"/>
      <c r="AV73" s="139"/>
      <c r="AW73" s="139"/>
      <c r="AX73" s="139"/>
      <c r="AY73" s="139"/>
      <c r="AZ73" s="139"/>
      <c r="BA73" s="139"/>
      <c r="BB73" s="139"/>
      <c r="BC73" s="139"/>
      <c r="BD73" s="139"/>
      <c r="BE73" s="139"/>
      <c r="BF73" s="139"/>
      <c r="BG73" s="139"/>
      <c r="BH73" s="139"/>
      <c r="BI73" s="139"/>
      <c r="BJ73" s="139"/>
      <c r="BK73" s="139"/>
      <c r="BL73" s="139"/>
      <c r="BM73" s="139"/>
      <c r="BN73" s="139"/>
      <c r="BO73" s="139"/>
      <c r="BP73" s="139"/>
      <c r="BQ73" s="139"/>
      <c r="BR73" s="139"/>
      <c r="BS73" s="139"/>
      <c r="BT73" s="139"/>
      <c r="BU73" s="139"/>
      <c r="BV73" s="139"/>
      <c r="BW73" s="139"/>
      <c r="BX73" s="139"/>
      <c r="BY73" s="139"/>
      <c r="BZ73" s="139"/>
      <c r="CA73" s="139"/>
      <c r="CB73" s="139"/>
      <c r="CC73" s="139"/>
      <c r="CD73" s="139"/>
      <c r="CE73" s="139"/>
      <c r="CF73" s="139"/>
      <c r="CG73" s="139"/>
      <c r="CH73" s="139"/>
      <c r="CI73" s="139"/>
      <c r="CJ73" s="139"/>
      <c r="CK73" s="139"/>
      <c r="CL73" s="139"/>
      <c r="CM73" s="139"/>
      <c r="CN73" s="139"/>
      <c r="CO73" s="139"/>
      <c r="CP73" s="139"/>
      <c r="CQ73" s="139"/>
      <c r="CR73" s="139"/>
      <c r="CS73" s="139"/>
      <c r="CT73" s="139"/>
      <c r="CU73" s="139"/>
      <c r="CV73" s="139"/>
      <c r="CW73" s="139"/>
      <c r="CX73" s="139"/>
      <c r="CY73" s="139"/>
      <c r="CZ73" s="139"/>
      <c r="DA73" s="139"/>
      <c r="DB73" s="139"/>
      <c r="DC73" s="139"/>
      <c r="DD73" s="139"/>
      <c r="DE73" s="139"/>
      <c r="DF73" s="139"/>
      <c r="DG73" s="139"/>
      <c r="DH73" s="139"/>
      <c r="DI73" s="139"/>
      <c r="DJ73" s="139"/>
      <c r="DK73" s="139"/>
    </row>
    <row r="74" spans="14:115" x14ac:dyDescent="0.25">
      <c r="N74" s="139"/>
      <c r="O74" s="146"/>
      <c r="P74" s="149"/>
      <c r="Q74" s="146"/>
      <c r="R74" s="146"/>
      <c r="S74" s="146"/>
      <c r="T74" s="150"/>
      <c r="U74" s="150"/>
      <c r="V74" s="149"/>
      <c r="W74" s="139"/>
      <c r="X74" s="139"/>
      <c r="Y74" s="139"/>
      <c r="Z74" s="139"/>
      <c r="AA74" s="139"/>
      <c r="AB74" s="139"/>
      <c r="AC74" s="139"/>
      <c r="AD74" s="139"/>
      <c r="AE74" s="139"/>
      <c r="AF74" s="139"/>
      <c r="AG74" s="139"/>
      <c r="AH74" s="139"/>
      <c r="AI74" s="139"/>
      <c r="AJ74" s="139"/>
      <c r="AK74" s="139"/>
      <c r="AL74" s="139"/>
      <c r="AM74" s="139"/>
      <c r="AN74" s="139"/>
      <c r="AO74" s="139"/>
      <c r="AP74" s="139"/>
      <c r="AQ74" s="139"/>
      <c r="AR74" s="139"/>
      <c r="AS74" s="139"/>
      <c r="AT74" s="139"/>
      <c r="AU74" s="139"/>
      <c r="AV74" s="139"/>
      <c r="AW74" s="139"/>
      <c r="AX74" s="139"/>
      <c r="AY74" s="139"/>
      <c r="AZ74" s="139"/>
      <c r="BA74" s="139"/>
      <c r="BB74" s="139"/>
      <c r="BC74" s="139"/>
      <c r="BD74" s="139"/>
      <c r="BE74" s="139"/>
      <c r="BF74" s="139"/>
      <c r="BG74" s="139"/>
      <c r="BH74" s="139"/>
      <c r="BI74" s="139"/>
      <c r="BJ74" s="139"/>
      <c r="BK74" s="139"/>
      <c r="BL74" s="139"/>
      <c r="BM74" s="139"/>
      <c r="BN74" s="139"/>
      <c r="BO74" s="139"/>
      <c r="BP74" s="139"/>
      <c r="BQ74" s="139"/>
      <c r="BR74" s="139"/>
      <c r="BS74" s="139"/>
      <c r="BT74" s="139"/>
      <c r="BU74" s="139"/>
      <c r="BV74" s="139"/>
      <c r="BW74" s="139"/>
      <c r="BX74" s="139"/>
      <c r="BY74" s="139"/>
      <c r="BZ74" s="139"/>
      <c r="CA74" s="139"/>
      <c r="CB74" s="139"/>
      <c r="CC74" s="139"/>
      <c r="CD74" s="139"/>
      <c r="CE74" s="139"/>
      <c r="CF74" s="139"/>
      <c r="CG74" s="139"/>
      <c r="CH74" s="139"/>
      <c r="CI74" s="139"/>
      <c r="CJ74" s="139"/>
      <c r="CK74" s="139"/>
      <c r="CL74" s="139"/>
      <c r="CM74" s="139"/>
      <c r="CN74" s="139"/>
      <c r="CO74" s="139"/>
      <c r="CP74" s="139"/>
      <c r="CQ74" s="139"/>
      <c r="CR74" s="139"/>
      <c r="CS74" s="139"/>
      <c r="CT74" s="139"/>
      <c r="CU74" s="139"/>
      <c r="CV74" s="139"/>
      <c r="CW74" s="139"/>
      <c r="CX74" s="139"/>
      <c r="CY74" s="139"/>
      <c r="CZ74" s="139"/>
      <c r="DA74" s="139"/>
      <c r="DB74" s="139"/>
      <c r="DC74" s="139"/>
      <c r="DD74" s="139"/>
      <c r="DE74" s="139"/>
      <c r="DF74" s="139"/>
      <c r="DG74" s="139"/>
      <c r="DH74" s="139"/>
      <c r="DI74" s="139"/>
      <c r="DJ74" s="139"/>
      <c r="DK74" s="139"/>
    </row>
    <row r="75" spans="14:115" x14ac:dyDescent="0.25">
      <c r="N75" s="139"/>
      <c r="O75" s="149"/>
      <c r="P75" s="149"/>
      <c r="Q75" s="146"/>
      <c r="R75" s="146"/>
      <c r="S75" s="146"/>
      <c r="T75" s="150"/>
      <c r="U75" s="150"/>
      <c r="V75" s="149"/>
      <c r="W75" s="139"/>
      <c r="X75" s="139"/>
      <c r="Y75" s="139"/>
      <c r="Z75" s="139"/>
      <c r="AA75" s="139"/>
      <c r="AB75" s="139"/>
      <c r="AC75" s="139"/>
      <c r="AD75" s="139"/>
      <c r="AE75" s="139"/>
      <c r="AF75" s="139"/>
      <c r="AG75" s="139"/>
      <c r="AH75" s="139"/>
      <c r="AI75" s="139"/>
      <c r="AJ75" s="139"/>
      <c r="AK75" s="139"/>
      <c r="AL75" s="139"/>
      <c r="AM75" s="139"/>
      <c r="AN75" s="139"/>
      <c r="AO75" s="139"/>
      <c r="AP75" s="139"/>
      <c r="AQ75" s="139"/>
      <c r="AR75" s="139"/>
      <c r="AS75" s="139"/>
      <c r="AT75" s="139"/>
      <c r="AU75" s="139"/>
      <c r="AV75" s="139"/>
      <c r="AW75" s="139"/>
      <c r="AX75" s="139"/>
      <c r="AY75" s="139"/>
      <c r="AZ75" s="139"/>
      <c r="BA75" s="139"/>
      <c r="BB75" s="139"/>
      <c r="BC75" s="139"/>
      <c r="BD75" s="139"/>
      <c r="BE75" s="139"/>
      <c r="BF75" s="139"/>
      <c r="BG75" s="139"/>
      <c r="BH75" s="139"/>
      <c r="BI75" s="139"/>
      <c r="BJ75" s="139"/>
      <c r="BK75" s="139"/>
      <c r="BL75" s="139"/>
      <c r="BM75" s="139"/>
      <c r="BN75" s="139"/>
      <c r="BO75" s="139"/>
      <c r="BP75" s="139"/>
      <c r="BQ75" s="139"/>
      <c r="BR75" s="139"/>
      <c r="BS75" s="139"/>
      <c r="BT75" s="139"/>
      <c r="BU75" s="139"/>
      <c r="BV75" s="139"/>
      <c r="BW75" s="139"/>
      <c r="BX75" s="139"/>
      <c r="BY75" s="139"/>
      <c r="BZ75" s="139"/>
      <c r="CA75" s="139"/>
      <c r="CB75" s="139"/>
      <c r="CC75" s="139"/>
      <c r="CD75" s="139"/>
      <c r="CE75" s="139"/>
      <c r="CF75" s="139"/>
      <c r="CG75" s="139"/>
      <c r="CH75" s="139"/>
      <c r="CI75" s="139"/>
      <c r="CJ75" s="139"/>
      <c r="CK75" s="139"/>
      <c r="CL75" s="139"/>
      <c r="CM75" s="139"/>
      <c r="CN75" s="139"/>
      <c r="CO75" s="139"/>
      <c r="CP75" s="139"/>
      <c r="CQ75" s="139"/>
      <c r="CR75" s="139"/>
      <c r="CS75" s="139"/>
      <c r="CT75" s="139"/>
      <c r="CU75" s="139"/>
      <c r="CV75" s="139"/>
      <c r="CW75" s="139"/>
      <c r="CX75" s="139"/>
      <c r="CY75" s="139"/>
      <c r="CZ75" s="139"/>
      <c r="DA75" s="139"/>
      <c r="DB75" s="139"/>
      <c r="DC75" s="139"/>
      <c r="DD75" s="139"/>
      <c r="DE75" s="139"/>
      <c r="DF75" s="139"/>
      <c r="DG75" s="139"/>
      <c r="DH75" s="139"/>
      <c r="DI75" s="139"/>
      <c r="DJ75" s="139"/>
      <c r="DK75" s="139"/>
    </row>
    <row r="76" spans="14:115" x14ac:dyDescent="0.25">
      <c r="N76" s="139"/>
      <c r="O76" s="149"/>
      <c r="P76" s="149"/>
      <c r="Q76" s="146"/>
      <c r="R76" s="146"/>
      <c r="S76" s="146"/>
      <c r="T76" s="150"/>
      <c r="U76" s="150"/>
      <c r="V76" s="14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  <c r="BQ76" s="139"/>
      <c r="BR76" s="139"/>
      <c r="BS76" s="139"/>
      <c r="BT76" s="139"/>
      <c r="BU76" s="139"/>
      <c r="BV76" s="139"/>
      <c r="BW76" s="139"/>
      <c r="BX76" s="139"/>
      <c r="BY76" s="139"/>
      <c r="BZ76" s="139"/>
      <c r="CA76" s="139"/>
      <c r="CB76" s="139"/>
      <c r="CC76" s="139"/>
      <c r="CD76" s="139"/>
      <c r="CE76" s="139"/>
      <c r="CF76" s="139"/>
      <c r="CG76" s="139"/>
      <c r="CH76" s="139"/>
      <c r="CI76" s="139"/>
      <c r="CJ76" s="139"/>
      <c r="CK76" s="139"/>
      <c r="CL76" s="139"/>
      <c r="CM76" s="139"/>
      <c r="CN76" s="139"/>
      <c r="CO76" s="139"/>
      <c r="CP76" s="139"/>
      <c r="CQ76" s="139"/>
      <c r="CR76" s="139"/>
      <c r="CS76" s="139"/>
      <c r="CT76" s="139"/>
      <c r="CU76" s="139"/>
      <c r="CV76" s="139"/>
      <c r="CW76" s="139"/>
      <c r="CX76" s="139"/>
      <c r="CY76" s="139"/>
      <c r="CZ76" s="139"/>
      <c r="DA76" s="139"/>
      <c r="DB76" s="139"/>
      <c r="DC76" s="139"/>
      <c r="DD76" s="139"/>
      <c r="DE76" s="139"/>
      <c r="DF76" s="139"/>
      <c r="DG76" s="139"/>
      <c r="DH76" s="139"/>
      <c r="DI76" s="139"/>
      <c r="DJ76" s="139"/>
      <c r="DK76" s="139"/>
    </row>
    <row r="77" spans="14:115" x14ac:dyDescent="0.25">
      <c r="N77" s="139"/>
      <c r="O77" s="149"/>
      <c r="P77" s="149"/>
      <c r="Q77" s="146"/>
      <c r="R77" s="146"/>
      <c r="S77" s="146"/>
      <c r="T77" s="150"/>
      <c r="U77" s="150"/>
      <c r="V77" s="149"/>
      <c r="W77" s="139"/>
      <c r="X77" s="139"/>
      <c r="Y77" s="139"/>
      <c r="Z77" s="139"/>
      <c r="AA77" s="139"/>
      <c r="AB77" s="139"/>
      <c r="AC77" s="139"/>
      <c r="AD77" s="139"/>
      <c r="AE77" s="139"/>
      <c r="AF77" s="139"/>
      <c r="AG77" s="139"/>
      <c r="AH77" s="139"/>
      <c r="AI77" s="139"/>
      <c r="AJ77" s="139"/>
      <c r="AK77" s="139"/>
      <c r="AL77" s="139"/>
      <c r="AM77" s="139"/>
      <c r="AN77" s="139"/>
      <c r="AO77" s="139"/>
      <c r="AP77" s="139"/>
      <c r="AQ77" s="139"/>
      <c r="AR77" s="139"/>
      <c r="AS77" s="139"/>
      <c r="AT77" s="139"/>
      <c r="AU77" s="139"/>
      <c r="AV77" s="139"/>
      <c r="AW77" s="139"/>
      <c r="AX77" s="139"/>
      <c r="AY77" s="139"/>
      <c r="AZ77" s="139"/>
      <c r="BA77" s="139"/>
      <c r="BB77" s="139"/>
      <c r="BC77" s="139"/>
      <c r="BD77" s="139"/>
      <c r="BE77" s="139"/>
      <c r="BF77" s="139"/>
      <c r="BG77" s="139"/>
      <c r="BH77" s="139"/>
      <c r="BI77" s="139"/>
      <c r="BJ77" s="139"/>
      <c r="BK77" s="139"/>
      <c r="BL77" s="139"/>
      <c r="BM77" s="139"/>
      <c r="BN77" s="139"/>
      <c r="BO77" s="139"/>
      <c r="BP77" s="139"/>
      <c r="BQ77" s="139"/>
      <c r="BR77" s="139"/>
      <c r="BS77" s="139"/>
      <c r="BT77" s="139"/>
      <c r="BU77" s="139"/>
      <c r="BV77" s="139"/>
      <c r="BW77" s="139"/>
      <c r="BX77" s="139"/>
      <c r="BY77" s="139"/>
      <c r="BZ77" s="139"/>
      <c r="CA77" s="139"/>
      <c r="CB77" s="139"/>
      <c r="CC77" s="139"/>
      <c r="CD77" s="139"/>
      <c r="CE77" s="139"/>
      <c r="CF77" s="139"/>
      <c r="CG77" s="139"/>
      <c r="CH77" s="139"/>
      <c r="CI77" s="139"/>
      <c r="CJ77" s="139"/>
      <c r="CK77" s="139"/>
      <c r="CL77" s="139"/>
      <c r="CM77" s="139"/>
      <c r="CN77" s="139"/>
      <c r="CO77" s="139"/>
      <c r="CP77" s="139"/>
      <c r="CQ77" s="139"/>
      <c r="CR77" s="139"/>
      <c r="CS77" s="139"/>
      <c r="CT77" s="139"/>
      <c r="CU77" s="139"/>
      <c r="CV77" s="139"/>
      <c r="CW77" s="139"/>
      <c r="CX77" s="139"/>
      <c r="CY77" s="139"/>
      <c r="CZ77" s="139"/>
      <c r="DA77" s="139"/>
      <c r="DB77" s="139"/>
      <c r="DC77" s="139"/>
      <c r="DD77" s="139"/>
      <c r="DE77" s="139"/>
      <c r="DF77" s="139"/>
      <c r="DG77" s="139"/>
      <c r="DH77" s="139"/>
      <c r="DI77" s="139"/>
      <c r="DJ77" s="139"/>
      <c r="DK77" s="139"/>
    </row>
    <row r="78" spans="14:115" x14ac:dyDescent="0.25">
      <c r="N78" s="139"/>
      <c r="O78" s="149"/>
      <c r="P78" s="149"/>
      <c r="Q78" s="146"/>
      <c r="R78" s="146"/>
      <c r="S78" s="146"/>
      <c r="T78" s="150"/>
      <c r="U78" s="150"/>
      <c r="V78" s="149"/>
      <c r="W78" s="139"/>
      <c r="X78" s="139"/>
      <c r="Y78" s="139"/>
      <c r="Z78" s="139"/>
      <c r="AA78" s="139"/>
      <c r="AB78" s="139"/>
      <c r="AC78" s="139"/>
      <c r="AD78" s="139"/>
      <c r="AE78" s="139"/>
      <c r="AF78" s="139"/>
      <c r="AG78" s="139"/>
      <c r="AH78" s="139"/>
      <c r="AI78" s="139"/>
      <c r="AJ78" s="139"/>
      <c r="AK78" s="139"/>
      <c r="AL78" s="139"/>
      <c r="AM78" s="139"/>
      <c r="AN78" s="139"/>
      <c r="AO78" s="139"/>
      <c r="AP78" s="139"/>
      <c r="AQ78" s="139"/>
      <c r="AR78" s="139"/>
      <c r="AS78" s="139"/>
      <c r="AT78" s="139"/>
      <c r="AU78" s="139"/>
      <c r="AV78" s="139"/>
      <c r="AW78" s="139"/>
      <c r="AX78" s="139"/>
      <c r="AY78" s="139"/>
      <c r="AZ78" s="139"/>
      <c r="BA78" s="139"/>
      <c r="BB78" s="139"/>
      <c r="BC78" s="139"/>
      <c r="BD78" s="139"/>
      <c r="BE78" s="139"/>
      <c r="BF78" s="139"/>
      <c r="BG78" s="139"/>
      <c r="BH78" s="139"/>
      <c r="BI78" s="139"/>
      <c r="BJ78" s="139"/>
      <c r="BK78" s="139"/>
      <c r="BL78" s="139"/>
      <c r="BM78" s="139"/>
      <c r="BN78" s="139"/>
      <c r="BO78" s="139"/>
      <c r="BP78" s="139"/>
      <c r="BQ78" s="139"/>
      <c r="BR78" s="139"/>
      <c r="BS78" s="139"/>
      <c r="BT78" s="139"/>
      <c r="BU78" s="139"/>
      <c r="BV78" s="139"/>
      <c r="BW78" s="139"/>
      <c r="BX78" s="139"/>
      <c r="BY78" s="139"/>
      <c r="BZ78" s="139"/>
      <c r="CA78" s="139"/>
      <c r="CB78" s="139"/>
      <c r="CC78" s="139"/>
      <c r="CD78" s="139"/>
      <c r="CE78" s="139"/>
      <c r="CF78" s="139"/>
      <c r="CG78" s="139"/>
      <c r="CH78" s="139"/>
      <c r="CI78" s="139"/>
      <c r="CJ78" s="139"/>
      <c r="CK78" s="139"/>
      <c r="CL78" s="139"/>
      <c r="CM78" s="139"/>
      <c r="CN78" s="139"/>
      <c r="CO78" s="139"/>
      <c r="CP78" s="139"/>
      <c r="CQ78" s="139"/>
      <c r="CR78" s="139"/>
      <c r="CS78" s="139"/>
      <c r="CT78" s="139"/>
      <c r="CU78" s="139"/>
      <c r="CV78" s="139"/>
      <c r="CW78" s="139"/>
      <c r="CX78" s="139"/>
      <c r="CY78" s="139"/>
      <c r="CZ78" s="139"/>
      <c r="DA78" s="139"/>
      <c r="DB78" s="139"/>
      <c r="DC78" s="139"/>
      <c r="DD78" s="139"/>
      <c r="DE78" s="139"/>
      <c r="DF78" s="139"/>
      <c r="DG78" s="139"/>
      <c r="DH78" s="139"/>
      <c r="DI78" s="139"/>
      <c r="DJ78" s="139"/>
      <c r="DK78" s="139"/>
    </row>
    <row r="79" spans="14:115" x14ac:dyDescent="0.25">
      <c r="N79" s="139"/>
      <c r="O79" s="149"/>
      <c r="P79" s="149"/>
      <c r="Q79" s="146"/>
      <c r="R79" s="146"/>
      <c r="S79" s="146"/>
      <c r="T79" s="150"/>
      <c r="U79" s="150"/>
      <c r="V79" s="149"/>
      <c r="W79" s="139"/>
      <c r="X79" s="139"/>
      <c r="Y79" s="139"/>
      <c r="Z79" s="139"/>
      <c r="AA79" s="139"/>
      <c r="AB79" s="139"/>
      <c r="AC79" s="139"/>
      <c r="AD79" s="139"/>
      <c r="AE79" s="139"/>
      <c r="AF79" s="139"/>
      <c r="AG79" s="139"/>
      <c r="AH79" s="139"/>
      <c r="AI79" s="139"/>
      <c r="AJ79" s="139"/>
      <c r="AK79" s="139"/>
      <c r="AL79" s="139"/>
      <c r="AM79" s="139"/>
      <c r="AN79" s="139"/>
      <c r="AO79" s="139"/>
      <c r="AP79" s="139"/>
      <c r="AQ79" s="139"/>
      <c r="AR79" s="139"/>
      <c r="AS79" s="139"/>
      <c r="AT79" s="139"/>
      <c r="AU79" s="139"/>
      <c r="AV79" s="139"/>
      <c r="AW79" s="139"/>
      <c r="AX79" s="139"/>
      <c r="AY79" s="139"/>
      <c r="AZ79" s="139"/>
      <c r="BA79" s="139"/>
      <c r="BB79" s="139"/>
      <c r="BC79" s="139"/>
      <c r="BD79" s="139"/>
      <c r="BE79" s="139"/>
      <c r="BF79" s="139"/>
      <c r="BG79" s="139"/>
      <c r="BH79" s="139"/>
      <c r="BI79" s="139"/>
      <c r="BJ79" s="139"/>
      <c r="BK79" s="139"/>
      <c r="BL79" s="139"/>
      <c r="BM79" s="139"/>
      <c r="BN79" s="139"/>
      <c r="BO79" s="139"/>
      <c r="BP79" s="139"/>
      <c r="BQ79" s="139"/>
      <c r="BR79" s="139"/>
      <c r="BS79" s="139"/>
      <c r="BT79" s="139"/>
      <c r="BU79" s="139"/>
      <c r="BV79" s="139"/>
      <c r="BW79" s="139"/>
      <c r="BX79" s="139"/>
      <c r="BY79" s="139"/>
      <c r="BZ79" s="139"/>
      <c r="CA79" s="139"/>
      <c r="CB79" s="139"/>
      <c r="CC79" s="139"/>
      <c r="CD79" s="139"/>
      <c r="CE79" s="139"/>
      <c r="CF79" s="139"/>
      <c r="CG79" s="139"/>
      <c r="CH79" s="139"/>
      <c r="CI79" s="139"/>
      <c r="CJ79" s="139"/>
      <c r="CK79" s="139"/>
      <c r="CL79" s="139"/>
      <c r="CM79" s="139"/>
      <c r="CN79" s="139"/>
      <c r="CO79" s="139"/>
      <c r="CP79" s="139"/>
      <c r="CQ79" s="139"/>
      <c r="CR79" s="139"/>
      <c r="CS79" s="139"/>
      <c r="CT79" s="139"/>
      <c r="CU79" s="139"/>
      <c r="CV79" s="139"/>
      <c r="CW79" s="139"/>
      <c r="CX79" s="139"/>
      <c r="CY79" s="139"/>
      <c r="CZ79" s="139"/>
      <c r="DA79" s="139"/>
      <c r="DB79" s="139"/>
      <c r="DC79" s="139"/>
      <c r="DD79" s="139"/>
      <c r="DE79" s="139"/>
      <c r="DF79" s="139"/>
      <c r="DG79" s="139"/>
      <c r="DH79" s="139"/>
      <c r="DI79" s="139"/>
      <c r="DJ79" s="139"/>
      <c r="DK79" s="139"/>
    </row>
    <row r="80" spans="14:115" x14ac:dyDescent="0.25">
      <c r="N80" s="139"/>
      <c r="O80" s="149"/>
      <c r="P80" s="149"/>
      <c r="Q80" s="146"/>
      <c r="R80" s="146"/>
      <c r="S80" s="146"/>
      <c r="T80" s="150"/>
      <c r="U80" s="150"/>
      <c r="V80" s="149"/>
      <c r="W80" s="139"/>
      <c r="X80" s="139"/>
      <c r="Y80" s="139"/>
      <c r="Z80" s="139"/>
      <c r="AA80" s="139"/>
      <c r="AB80" s="139"/>
      <c r="AC80" s="139"/>
      <c r="AD80" s="139"/>
      <c r="AE80" s="139"/>
      <c r="AF80" s="139"/>
      <c r="AG80" s="139"/>
      <c r="AH80" s="139"/>
      <c r="AI80" s="139"/>
      <c r="AJ80" s="139"/>
      <c r="AK80" s="139"/>
      <c r="AL80" s="139"/>
      <c r="AM80" s="139"/>
      <c r="AN80" s="139"/>
      <c r="AO80" s="139"/>
      <c r="AP80" s="139"/>
      <c r="AQ80" s="139"/>
      <c r="AR80" s="139"/>
      <c r="AS80" s="139"/>
      <c r="AT80" s="139"/>
      <c r="AU80" s="139"/>
      <c r="AV80" s="139"/>
      <c r="AW80" s="139"/>
      <c r="AX80" s="139"/>
      <c r="AY80" s="139"/>
      <c r="AZ80" s="139"/>
      <c r="BA80" s="139"/>
      <c r="BB80" s="139"/>
      <c r="BC80" s="139"/>
      <c r="BD80" s="139"/>
      <c r="BE80" s="139"/>
      <c r="BF80" s="139"/>
      <c r="BG80" s="139"/>
      <c r="BH80" s="139"/>
      <c r="BI80" s="139"/>
      <c r="BJ80" s="139"/>
      <c r="BK80" s="139"/>
      <c r="BL80" s="139"/>
      <c r="BM80" s="139"/>
      <c r="BN80" s="139"/>
      <c r="BO80" s="139"/>
      <c r="BP80" s="139"/>
      <c r="BQ80" s="139"/>
      <c r="BR80" s="139"/>
      <c r="BS80" s="139"/>
      <c r="BT80" s="139"/>
      <c r="BU80" s="139"/>
      <c r="BV80" s="139"/>
      <c r="BW80" s="139"/>
      <c r="BX80" s="139"/>
      <c r="BY80" s="139"/>
      <c r="BZ80" s="139"/>
      <c r="CA80" s="139"/>
      <c r="CB80" s="139"/>
      <c r="CC80" s="139"/>
      <c r="CD80" s="139"/>
      <c r="CE80" s="139"/>
      <c r="CF80" s="139"/>
      <c r="CG80" s="139"/>
      <c r="CH80" s="139"/>
      <c r="CI80" s="139"/>
      <c r="CJ80" s="139"/>
      <c r="CK80" s="139"/>
      <c r="CL80" s="139"/>
      <c r="CM80" s="139"/>
      <c r="CN80" s="139"/>
      <c r="CO80" s="139"/>
      <c r="CP80" s="139"/>
      <c r="CQ80" s="139"/>
      <c r="CR80" s="139"/>
      <c r="CS80" s="139"/>
      <c r="CT80" s="139"/>
      <c r="CU80" s="139"/>
      <c r="CV80" s="139"/>
      <c r="CW80" s="139"/>
      <c r="CX80" s="139"/>
      <c r="CY80" s="139"/>
      <c r="CZ80" s="139"/>
      <c r="DA80" s="139"/>
      <c r="DB80" s="139"/>
      <c r="DC80" s="139"/>
      <c r="DD80" s="139"/>
      <c r="DE80" s="139"/>
      <c r="DF80" s="139"/>
      <c r="DG80" s="139"/>
      <c r="DH80" s="139"/>
      <c r="DI80" s="139"/>
      <c r="DJ80" s="139"/>
      <c r="DK80" s="139"/>
    </row>
    <row r="81" spans="1:115" x14ac:dyDescent="0.25">
      <c r="N81" s="139"/>
      <c r="O81" s="149"/>
      <c r="P81" s="149"/>
      <c r="Q81" s="146"/>
      <c r="R81" s="146"/>
      <c r="S81" s="146"/>
      <c r="T81" s="150"/>
      <c r="U81" s="150"/>
      <c r="V81" s="149"/>
      <c r="W81" s="139"/>
      <c r="X81" s="139"/>
      <c r="Y81" s="139"/>
      <c r="Z81" s="139"/>
      <c r="AA81" s="139"/>
      <c r="AB81" s="139"/>
      <c r="AC81" s="139"/>
      <c r="AD81" s="139"/>
      <c r="AE81" s="139"/>
      <c r="AF81" s="139"/>
      <c r="AG81" s="139"/>
      <c r="AH81" s="139"/>
      <c r="AI81" s="139"/>
      <c r="AJ81" s="139"/>
      <c r="AK81" s="139"/>
      <c r="AL81" s="139"/>
      <c r="AM81" s="139"/>
      <c r="AN81" s="139"/>
      <c r="AO81" s="139"/>
      <c r="AP81" s="139"/>
      <c r="AQ81" s="139"/>
      <c r="AR81" s="139"/>
      <c r="AS81" s="139"/>
      <c r="AT81" s="139"/>
      <c r="AU81" s="139"/>
      <c r="AV81" s="139"/>
      <c r="AW81" s="139"/>
      <c r="AX81" s="139"/>
      <c r="AY81" s="139"/>
      <c r="AZ81" s="139"/>
      <c r="BA81" s="139"/>
      <c r="BB81" s="139"/>
      <c r="BC81" s="139"/>
      <c r="BD81" s="139"/>
      <c r="BE81" s="139"/>
      <c r="BF81" s="139"/>
      <c r="BG81" s="139"/>
      <c r="BH81" s="139"/>
      <c r="BI81" s="139"/>
      <c r="BJ81" s="139"/>
      <c r="BK81" s="139"/>
      <c r="BL81" s="139"/>
      <c r="BM81" s="139"/>
      <c r="BN81" s="139"/>
      <c r="BO81" s="139"/>
      <c r="BP81" s="139"/>
      <c r="BQ81" s="139"/>
      <c r="BR81" s="139"/>
      <c r="BS81" s="139"/>
      <c r="BT81" s="139"/>
      <c r="BU81" s="139"/>
      <c r="BV81" s="139"/>
      <c r="BW81" s="139"/>
      <c r="BX81" s="139"/>
      <c r="BY81" s="139"/>
      <c r="BZ81" s="139"/>
      <c r="CA81" s="139"/>
      <c r="CB81" s="139"/>
      <c r="CC81" s="139"/>
      <c r="CD81" s="139"/>
      <c r="CE81" s="139"/>
      <c r="CF81" s="139"/>
      <c r="CG81" s="139"/>
      <c r="CH81" s="139"/>
      <c r="CI81" s="139"/>
      <c r="CJ81" s="139"/>
      <c r="CK81" s="139"/>
      <c r="CL81" s="139"/>
      <c r="CM81" s="139"/>
      <c r="CN81" s="139"/>
      <c r="CO81" s="139"/>
      <c r="CP81" s="139"/>
      <c r="CQ81" s="139"/>
      <c r="CR81" s="139"/>
      <c r="CS81" s="139"/>
      <c r="CT81" s="139"/>
      <c r="CU81" s="139"/>
      <c r="CV81" s="139"/>
      <c r="CW81" s="139"/>
      <c r="CX81" s="139"/>
      <c r="CY81" s="139"/>
      <c r="CZ81" s="139"/>
      <c r="DA81" s="139"/>
      <c r="DB81" s="139"/>
      <c r="DC81" s="139"/>
      <c r="DD81" s="139"/>
      <c r="DE81" s="139"/>
      <c r="DF81" s="139"/>
      <c r="DG81" s="139"/>
      <c r="DH81" s="139"/>
      <c r="DI81" s="139"/>
      <c r="DJ81" s="139"/>
      <c r="DK81" s="139"/>
    </row>
    <row r="82" spans="1:115" x14ac:dyDescent="0.25">
      <c r="N82" s="139"/>
      <c r="O82" s="149"/>
      <c r="P82" s="149"/>
      <c r="Q82" s="146"/>
      <c r="R82" s="146"/>
      <c r="S82" s="146"/>
      <c r="T82" s="150"/>
      <c r="U82" s="150"/>
      <c r="V82" s="149"/>
      <c r="W82" s="139"/>
      <c r="X82" s="139"/>
      <c r="Y82" s="139"/>
      <c r="Z82" s="139"/>
      <c r="AA82" s="139"/>
      <c r="AB82" s="139"/>
      <c r="AC82" s="139"/>
      <c r="AD82" s="139"/>
      <c r="AE82" s="139"/>
      <c r="AF82" s="139"/>
      <c r="AG82" s="139"/>
      <c r="AH82" s="139"/>
      <c r="AI82" s="139"/>
      <c r="AJ82" s="139"/>
      <c r="AK82" s="139"/>
      <c r="AL82" s="139"/>
      <c r="AM82" s="139"/>
      <c r="AN82" s="139"/>
      <c r="AO82" s="139"/>
      <c r="AP82" s="139"/>
      <c r="AQ82" s="139"/>
      <c r="AR82" s="139"/>
      <c r="AS82" s="139"/>
      <c r="AT82" s="139"/>
      <c r="AU82" s="139"/>
      <c r="AV82" s="139"/>
      <c r="AW82" s="139"/>
      <c r="AX82" s="139"/>
      <c r="AY82" s="139"/>
      <c r="AZ82" s="139"/>
      <c r="BA82" s="139"/>
      <c r="BB82" s="139"/>
      <c r="BC82" s="139"/>
      <c r="BD82" s="139"/>
      <c r="BE82" s="139"/>
      <c r="BF82" s="139"/>
      <c r="BG82" s="139"/>
      <c r="BH82" s="139"/>
      <c r="BI82" s="139"/>
      <c r="BJ82" s="139"/>
      <c r="BK82" s="139"/>
      <c r="BL82" s="139"/>
      <c r="BM82" s="139"/>
      <c r="BN82" s="139"/>
      <c r="BO82" s="139"/>
      <c r="BP82" s="139"/>
      <c r="BQ82" s="139"/>
      <c r="BR82" s="139"/>
      <c r="BS82" s="139"/>
      <c r="BT82" s="139"/>
      <c r="BU82" s="139"/>
      <c r="BV82" s="139"/>
      <c r="BW82" s="139"/>
      <c r="BX82" s="139"/>
      <c r="BY82" s="139"/>
      <c r="BZ82" s="139"/>
      <c r="CA82" s="139"/>
      <c r="CB82" s="139"/>
      <c r="CC82" s="139"/>
      <c r="CD82" s="139"/>
      <c r="CE82" s="139"/>
      <c r="CF82" s="139"/>
      <c r="CG82" s="139"/>
      <c r="CH82" s="139"/>
      <c r="CI82" s="139"/>
      <c r="CJ82" s="139"/>
      <c r="CK82" s="139"/>
      <c r="CL82" s="139"/>
      <c r="CM82" s="139"/>
      <c r="CN82" s="139"/>
      <c r="CO82" s="139"/>
      <c r="CP82" s="139"/>
      <c r="CQ82" s="139"/>
      <c r="CR82" s="139"/>
      <c r="CS82" s="139"/>
      <c r="CT82" s="139"/>
      <c r="CU82" s="139"/>
      <c r="CV82" s="139"/>
      <c r="CW82" s="139"/>
      <c r="CX82" s="139"/>
      <c r="CY82" s="139"/>
      <c r="CZ82" s="139"/>
      <c r="DA82" s="139"/>
      <c r="DB82" s="139"/>
      <c r="DC82" s="139"/>
      <c r="DD82" s="139"/>
      <c r="DE82" s="139"/>
      <c r="DF82" s="139"/>
      <c r="DG82" s="139"/>
      <c r="DH82" s="139"/>
      <c r="DI82" s="139"/>
      <c r="DJ82" s="139"/>
      <c r="DK82" s="139"/>
    </row>
    <row r="83" spans="1:115" x14ac:dyDescent="0.25">
      <c r="N83" s="139"/>
      <c r="O83" s="149"/>
      <c r="P83" s="149"/>
      <c r="Q83" s="146"/>
      <c r="R83" s="146"/>
      <c r="S83" s="146"/>
      <c r="T83" s="150"/>
      <c r="U83" s="150"/>
      <c r="V83" s="14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  <c r="AK83" s="139"/>
      <c r="AL83" s="139"/>
      <c r="AM83" s="139"/>
      <c r="AN83" s="139"/>
      <c r="AO83" s="139"/>
      <c r="AP83" s="139"/>
      <c r="AQ83" s="139"/>
      <c r="AR83" s="139"/>
      <c r="AS83" s="139"/>
      <c r="AT83" s="139"/>
      <c r="AU83" s="139"/>
      <c r="AV83" s="139"/>
      <c r="AW83" s="139"/>
      <c r="AX83" s="139"/>
      <c r="AY83" s="139"/>
      <c r="AZ83" s="139"/>
      <c r="BA83" s="139"/>
      <c r="BB83" s="139"/>
      <c r="BC83" s="139"/>
      <c r="BD83" s="139"/>
      <c r="BE83" s="139"/>
      <c r="BF83" s="139"/>
      <c r="BG83" s="139"/>
      <c r="BH83" s="139"/>
      <c r="BI83" s="139"/>
      <c r="BJ83" s="139"/>
      <c r="BK83" s="139"/>
      <c r="BL83" s="139"/>
      <c r="BM83" s="139"/>
      <c r="BN83" s="139"/>
      <c r="BO83" s="139"/>
      <c r="BP83" s="139"/>
      <c r="BQ83" s="139"/>
      <c r="BR83" s="139"/>
      <c r="BS83" s="139"/>
      <c r="BT83" s="139"/>
      <c r="BU83" s="139"/>
      <c r="BV83" s="139"/>
      <c r="BW83" s="139"/>
      <c r="BX83" s="139"/>
      <c r="BY83" s="139"/>
      <c r="BZ83" s="139"/>
      <c r="CA83" s="139"/>
      <c r="CB83" s="139"/>
      <c r="CC83" s="139"/>
      <c r="CD83" s="139"/>
      <c r="CE83" s="139"/>
      <c r="CF83" s="139"/>
      <c r="CG83" s="139"/>
      <c r="CH83" s="139"/>
      <c r="CI83" s="139"/>
      <c r="CJ83" s="139"/>
      <c r="CK83" s="139"/>
      <c r="CL83" s="139"/>
      <c r="CM83" s="139"/>
      <c r="CN83" s="139"/>
      <c r="CO83" s="139"/>
      <c r="CP83" s="139"/>
      <c r="CQ83" s="139"/>
      <c r="CR83" s="139"/>
      <c r="CS83" s="139"/>
      <c r="CT83" s="139"/>
      <c r="CU83" s="139"/>
      <c r="CV83" s="139"/>
      <c r="CW83" s="139"/>
      <c r="CX83" s="139"/>
      <c r="CY83" s="139"/>
      <c r="CZ83" s="139"/>
      <c r="DA83" s="139"/>
      <c r="DB83" s="139"/>
      <c r="DC83" s="139"/>
      <c r="DD83" s="139"/>
      <c r="DE83" s="139"/>
      <c r="DF83" s="139"/>
      <c r="DG83" s="139"/>
      <c r="DH83" s="139"/>
      <c r="DI83" s="139"/>
      <c r="DJ83" s="139"/>
      <c r="DK83" s="139"/>
    </row>
    <row r="84" spans="1:115" x14ac:dyDescent="0.25">
      <c r="N84" s="139"/>
      <c r="O84" s="149"/>
      <c r="P84" s="149"/>
      <c r="Q84" s="146"/>
      <c r="R84" s="146"/>
      <c r="S84" s="146"/>
      <c r="T84" s="150"/>
      <c r="U84" s="150"/>
      <c r="V84" s="14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  <c r="BP84" s="139"/>
      <c r="BQ84" s="139"/>
      <c r="BR84" s="139"/>
      <c r="BS84" s="139"/>
      <c r="BT84" s="139"/>
      <c r="BU84" s="139"/>
      <c r="BV84" s="139"/>
      <c r="BW84" s="139"/>
      <c r="BX84" s="139"/>
      <c r="BY84" s="139"/>
      <c r="BZ84" s="139"/>
      <c r="CA84" s="139"/>
      <c r="CB84" s="139"/>
      <c r="CC84" s="139"/>
      <c r="CD84" s="139"/>
      <c r="CE84" s="139"/>
      <c r="CF84" s="139"/>
      <c r="CG84" s="139"/>
      <c r="CH84" s="139"/>
      <c r="CI84" s="139"/>
      <c r="CJ84" s="139"/>
      <c r="CK84" s="139"/>
      <c r="CL84" s="139"/>
      <c r="CM84" s="139"/>
      <c r="CN84" s="139"/>
      <c r="CO84" s="139"/>
      <c r="CP84" s="139"/>
      <c r="CQ84" s="139"/>
      <c r="CR84" s="139"/>
      <c r="CS84" s="139"/>
      <c r="CT84" s="139"/>
      <c r="CU84" s="139"/>
      <c r="CV84" s="139"/>
      <c r="CW84" s="139"/>
      <c r="CX84" s="139"/>
      <c r="CY84" s="139"/>
      <c r="CZ84" s="139"/>
      <c r="DA84" s="139"/>
      <c r="DB84" s="139"/>
      <c r="DC84" s="139"/>
      <c r="DD84" s="139"/>
      <c r="DE84" s="139"/>
      <c r="DF84" s="139"/>
      <c r="DG84" s="139"/>
      <c r="DH84" s="139"/>
      <c r="DI84" s="139"/>
      <c r="DJ84" s="139"/>
      <c r="DK84" s="139"/>
    </row>
    <row r="85" spans="1:115" x14ac:dyDescent="0.25">
      <c r="N85" s="139"/>
      <c r="O85" s="149"/>
      <c r="P85" s="149"/>
      <c r="Q85" s="146"/>
      <c r="R85" s="146"/>
      <c r="S85" s="146"/>
      <c r="T85" s="150"/>
      <c r="U85" s="150"/>
      <c r="V85" s="149"/>
      <c r="W85" s="139"/>
      <c r="X85" s="139"/>
      <c r="Y85" s="139"/>
      <c r="Z85" s="139"/>
      <c r="AA85" s="139"/>
      <c r="AB85" s="139"/>
      <c r="AC85" s="139"/>
      <c r="AD85" s="139"/>
      <c r="AE85" s="139"/>
      <c r="AF85" s="139"/>
      <c r="AG85" s="139"/>
      <c r="AH85" s="139"/>
      <c r="AI85" s="139"/>
      <c r="AJ85" s="139"/>
      <c r="AK85" s="139"/>
      <c r="AL85" s="139"/>
      <c r="AM85" s="139"/>
      <c r="AN85" s="139"/>
      <c r="AO85" s="139"/>
      <c r="AP85" s="139"/>
      <c r="AQ85" s="139"/>
      <c r="AR85" s="139"/>
      <c r="AS85" s="139"/>
      <c r="AT85" s="139"/>
      <c r="AU85" s="139"/>
      <c r="AV85" s="139"/>
      <c r="AW85" s="139"/>
      <c r="AX85" s="139"/>
      <c r="AY85" s="139"/>
      <c r="AZ85" s="139"/>
      <c r="BA85" s="139"/>
      <c r="BB85" s="139"/>
      <c r="BC85" s="139"/>
      <c r="BD85" s="139"/>
      <c r="BE85" s="139"/>
      <c r="BF85" s="139"/>
      <c r="BG85" s="139"/>
      <c r="BH85" s="139"/>
      <c r="BI85" s="139"/>
      <c r="BJ85" s="139"/>
      <c r="BK85" s="139"/>
      <c r="BL85" s="139"/>
      <c r="BM85" s="139"/>
      <c r="BN85" s="139"/>
      <c r="BO85" s="139"/>
      <c r="BP85" s="139"/>
      <c r="BQ85" s="139"/>
      <c r="BR85" s="139"/>
      <c r="BS85" s="139"/>
      <c r="BT85" s="139"/>
      <c r="BU85" s="139"/>
      <c r="BV85" s="139"/>
      <c r="BW85" s="139"/>
      <c r="BX85" s="139"/>
      <c r="BY85" s="139"/>
      <c r="BZ85" s="139"/>
      <c r="CA85" s="139"/>
      <c r="CB85" s="139"/>
      <c r="CC85" s="139"/>
      <c r="CD85" s="139"/>
      <c r="CE85" s="139"/>
      <c r="CF85" s="139"/>
      <c r="CG85" s="139"/>
      <c r="CH85" s="139"/>
      <c r="CI85" s="139"/>
      <c r="CJ85" s="139"/>
      <c r="CK85" s="139"/>
      <c r="CL85" s="139"/>
      <c r="CM85" s="139"/>
      <c r="CN85" s="139"/>
      <c r="CO85" s="139"/>
      <c r="CP85" s="139"/>
      <c r="CQ85" s="139"/>
      <c r="CR85" s="139"/>
      <c r="CS85" s="139"/>
      <c r="CT85" s="139"/>
      <c r="CU85" s="139"/>
      <c r="CV85" s="139"/>
      <c r="CW85" s="139"/>
      <c r="CX85" s="139"/>
      <c r="CY85" s="139"/>
      <c r="CZ85" s="139"/>
      <c r="DA85" s="139"/>
      <c r="DB85" s="139"/>
      <c r="DC85" s="139"/>
      <c r="DD85" s="139"/>
      <c r="DE85" s="139"/>
      <c r="DF85" s="139"/>
      <c r="DG85" s="139"/>
      <c r="DH85" s="139"/>
      <c r="DI85" s="139"/>
      <c r="DJ85" s="139"/>
      <c r="DK85" s="139"/>
    </row>
    <row r="86" spans="1:115" x14ac:dyDescent="0.25">
      <c r="N86" s="139"/>
      <c r="O86" s="149"/>
      <c r="P86" s="149"/>
      <c r="Q86" s="146"/>
      <c r="R86" s="146"/>
      <c r="S86" s="146"/>
      <c r="T86" s="150"/>
      <c r="U86" s="150"/>
      <c r="V86" s="149"/>
      <c r="W86" s="139"/>
      <c r="X86" s="139"/>
      <c r="Y86" s="139"/>
      <c r="Z86" s="139"/>
      <c r="AA86" s="139"/>
      <c r="AB86" s="139"/>
      <c r="AC86" s="139"/>
      <c r="AD86" s="139"/>
      <c r="AE86" s="139"/>
      <c r="AF86" s="139"/>
      <c r="AG86" s="139"/>
      <c r="AH86" s="139"/>
      <c r="AI86" s="139"/>
      <c r="AJ86" s="139"/>
      <c r="AK86" s="139"/>
      <c r="AL86" s="139"/>
      <c r="AM86" s="139"/>
      <c r="AN86" s="139"/>
      <c r="AO86" s="139"/>
      <c r="AP86" s="139"/>
      <c r="AQ86" s="139"/>
      <c r="AR86" s="139"/>
      <c r="AS86" s="139"/>
      <c r="AT86" s="139"/>
      <c r="AU86" s="139"/>
      <c r="AV86" s="139"/>
      <c r="AW86" s="139"/>
      <c r="AX86" s="139"/>
      <c r="AY86" s="139"/>
      <c r="AZ86" s="139"/>
      <c r="BA86" s="139"/>
      <c r="BB86" s="139"/>
      <c r="BC86" s="139"/>
      <c r="BD86" s="139"/>
      <c r="BE86" s="139"/>
      <c r="BF86" s="139"/>
      <c r="BG86" s="139"/>
      <c r="BH86" s="139"/>
      <c r="BI86" s="139"/>
      <c r="BJ86" s="139"/>
      <c r="BK86" s="139"/>
      <c r="BL86" s="139"/>
      <c r="BM86" s="139"/>
      <c r="BN86" s="139"/>
      <c r="BO86" s="139"/>
      <c r="BP86" s="139"/>
      <c r="BQ86" s="139"/>
      <c r="BR86" s="139"/>
      <c r="BS86" s="139"/>
      <c r="BT86" s="139"/>
      <c r="BU86" s="139"/>
      <c r="BV86" s="139"/>
      <c r="BW86" s="139"/>
      <c r="BX86" s="139"/>
      <c r="BY86" s="139"/>
      <c r="BZ86" s="139"/>
      <c r="CA86" s="139"/>
      <c r="CB86" s="139"/>
      <c r="CC86" s="139"/>
      <c r="CD86" s="139"/>
      <c r="CE86" s="139"/>
      <c r="CF86" s="139"/>
      <c r="CG86" s="139"/>
      <c r="CH86" s="139"/>
      <c r="CI86" s="139"/>
      <c r="CJ86" s="139"/>
      <c r="CK86" s="139"/>
      <c r="CL86" s="139"/>
      <c r="CM86" s="139"/>
      <c r="CN86" s="139"/>
      <c r="CO86" s="139"/>
      <c r="CP86" s="139"/>
      <c r="CQ86" s="139"/>
      <c r="CR86" s="139"/>
      <c r="CS86" s="139"/>
      <c r="CT86" s="139"/>
      <c r="CU86" s="139"/>
      <c r="CV86" s="139"/>
      <c r="CW86" s="139"/>
      <c r="CX86" s="139"/>
      <c r="CY86" s="139"/>
      <c r="CZ86" s="139"/>
      <c r="DA86" s="139"/>
      <c r="DB86" s="139"/>
      <c r="DC86" s="139"/>
      <c r="DD86" s="139"/>
      <c r="DE86" s="139"/>
      <c r="DF86" s="139"/>
      <c r="DG86" s="139"/>
      <c r="DH86" s="139"/>
      <c r="DI86" s="139"/>
      <c r="DJ86" s="139"/>
      <c r="DK86" s="139"/>
    </row>
    <row r="87" spans="1:115" x14ac:dyDescent="0.25">
      <c r="N87" s="139"/>
      <c r="O87" s="149"/>
      <c r="P87" s="149"/>
      <c r="Q87" s="146"/>
      <c r="R87" s="146"/>
      <c r="S87" s="146"/>
      <c r="T87" s="150"/>
      <c r="U87" s="150"/>
      <c r="V87" s="149"/>
      <c r="W87" s="139"/>
      <c r="X87" s="139"/>
      <c r="Y87" s="139"/>
      <c r="Z87" s="139"/>
      <c r="AA87" s="139"/>
      <c r="AB87" s="139"/>
      <c r="AC87" s="139"/>
      <c r="AD87" s="139"/>
      <c r="AE87" s="139"/>
      <c r="AF87" s="139"/>
      <c r="AG87" s="139"/>
      <c r="AH87" s="139"/>
      <c r="AI87" s="139"/>
      <c r="AJ87" s="139"/>
      <c r="AK87" s="139"/>
      <c r="AL87" s="139"/>
      <c r="AM87" s="139"/>
      <c r="AN87" s="139"/>
      <c r="AO87" s="139"/>
      <c r="AP87" s="139"/>
      <c r="AQ87" s="139"/>
      <c r="AR87" s="139"/>
      <c r="AS87" s="139"/>
      <c r="AT87" s="139"/>
      <c r="AU87" s="139"/>
      <c r="AV87" s="139"/>
      <c r="AW87" s="139"/>
      <c r="AX87" s="139"/>
      <c r="AY87" s="139"/>
      <c r="AZ87" s="139"/>
      <c r="BA87" s="139"/>
      <c r="BB87" s="139"/>
      <c r="BC87" s="139"/>
      <c r="BD87" s="139"/>
      <c r="BE87" s="139"/>
      <c r="BF87" s="139"/>
      <c r="BG87" s="139"/>
      <c r="BH87" s="139"/>
      <c r="BI87" s="139"/>
      <c r="BJ87" s="139"/>
      <c r="BK87" s="139"/>
      <c r="BL87" s="139"/>
      <c r="BM87" s="139"/>
      <c r="BN87" s="139"/>
      <c r="BO87" s="139"/>
      <c r="BP87" s="139"/>
      <c r="BQ87" s="139"/>
      <c r="BR87" s="139"/>
      <c r="BS87" s="139"/>
      <c r="BT87" s="139"/>
      <c r="BU87" s="139"/>
      <c r="BV87" s="139"/>
      <c r="BW87" s="139"/>
      <c r="BX87" s="139"/>
      <c r="BY87" s="139"/>
      <c r="BZ87" s="139"/>
      <c r="CA87" s="139"/>
      <c r="CB87" s="139"/>
      <c r="CC87" s="139"/>
      <c r="CD87" s="139"/>
      <c r="CE87" s="139"/>
      <c r="CF87" s="139"/>
      <c r="CG87" s="139"/>
      <c r="CH87" s="139"/>
      <c r="CI87" s="139"/>
      <c r="CJ87" s="139"/>
      <c r="CK87" s="139"/>
      <c r="CL87" s="139"/>
      <c r="CM87" s="139"/>
      <c r="CN87" s="139"/>
      <c r="CO87" s="139"/>
      <c r="CP87" s="139"/>
      <c r="CQ87" s="139"/>
      <c r="CR87" s="139"/>
      <c r="CS87" s="139"/>
      <c r="CT87" s="139"/>
      <c r="CU87" s="139"/>
      <c r="CV87" s="139"/>
      <c r="CW87" s="139"/>
      <c r="CX87" s="139"/>
      <c r="CY87" s="139"/>
      <c r="CZ87" s="139"/>
      <c r="DA87" s="139"/>
      <c r="DB87" s="139"/>
      <c r="DC87" s="139"/>
      <c r="DD87" s="139"/>
      <c r="DE87" s="139"/>
      <c r="DF87" s="139"/>
      <c r="DG87" s="139"/>
      <c r="DH87" s="139"/>
      <c r="DI87" s="139"/>
      <c r="DJ87" s="139"/>
      <c r="DK87" s="139"/>
    </row>
    <row r="88" spans="1:115" x14ac:dyDescent="0.25">
      <c r="N88" s="139"/>
      <c r="O88" s="149"/>
      <c r="P88" s="149"/>
      <c r="Q88" s="146"/>
      <c r="R88" s="146"/>
      <c r="S88" s="146"/>
      <c r="T88" s="150"/>
      <c r="U88" s="150"/>
      <c r="V88" s="149"/>
      <c r="W88" s="139"/>
      <c r="X88" s="139"/>
      <c r="Y88" s="139"/>
      <c r="Z88" s="139"/>
      <c r="AA88" s="139"/>
      <c r="AB88" s="139"/>
      <c r="AC88" s="139"/>
      <c r="AD88" s="139"/>
      <c r="AE88" s="139"/>
      <c r="AF88" s="139"/>
      <c r="AG88" s="139"/>
      <c r="AH88" s="139"/>
      <c r="AI88" s="139"/>
      <c r="AJ88" s="139"/>
      <c r="AK88" s="139"/>
      <c r="AL88" s="139"/>
      <c r="AM88" s="139"/>
      <c r="AN88" s="139"/>
      <c r="AO88" s="139"/>
      <c r="AP88" s="139"/>
      <c r="AQ88" s="139"/>
      <c r="AR88" s="139"/>
      <c r="AS88" s="139"/>
      <c r="AT88" s="139"/>
      <c r="AU88" s="139"/>
      <c r="AV88" s="139"/>
      <c r="AW88" s="139"/>
      <c r="AX88" s="139"/>
      <c r="AY88" s="139"/>
      <c r="AZ88" s="139"/>
      <c r="BA88" s="139"/>
      <c r="BB88" s="139"/>
      <c r="BC88" s="139"/>
      <c r="BD88" s="139"/>
      <c r="BE88" s="139"/>
      <c r="BF88" s="139"/>
      <c r="BG88" s="139"/>
      <c r="BH88" s="139"/>
      <c r="BI88" s="139"/>
      <c r="BJ88" s="139"/>
      <c r="BK88" s="139"/>
      <c r="BL88" s="139"/>
      <c r="BM88" s="139"/>
      <c r="BN88" s="139"/>
      <c r="BO88" s="139"/>
      <c r="BP88" s="139"/>
      <c r="BQ88" s="139"/>
      <c r="BR88" s="139"/>
      <c r="BS88" s="139"/>
      <c r="BT88" s="139"/>
      <c r="BU88" s="139"/>
      <c r="BV88" s="139"/>
      <c r="BW88" s="139"/>
      <c r="BX88" s="139"/>
      <c r="BY88" s="139"/>
      <c r="BZ88" s="139"/>
      <c r="CA88" s="139"/>
      <c r="CB88" s="139"/>
      <c r="CC88" s="139"/>
      <c r="CD88" s="139"/>
      <c r="CE88" s="139"/>
      <c r="CF88" s="139"/>
      <c r="CG88" s="139"/>
      <c r="CH88" s="139"/>
      <c r="CI88" s="139"/>
      <c r="CJ88" s="139"/>
      <c r="CK88" s="139"/>
      <c r="CL88" s="139"/>
      <c r="CM88" s="139"/>
      <c r="CN88" s="139"/>
      <c r="CO88" s="139"/>
      <c r="CP88" s="139"/>
      <c r="CQ88" s="139"/>
      <c r="CR88" s="139"/>
      <c r="CS88" s="139"/>
      <c r="CT88" s="139"/>
      <c r="CU88" s="139"/>
      <c r="CV88" s="139"/>
      <c r="CW88" s="139"/>
      <c r="CX88" s="139"/>
      <c r="CY88" s="139"/>
      <c r="CZ88" s="139"/>
      <c r="DA88" s="139"/>
      <c r="DB88" s="139"/>
      <c r="DC88" s="139"/>
      <c r="DD88" s="139"/>
      <c r="DE88" s="139"/>
      <c r="DF88" s="139"/>
      <c r="DG88" s="139"/>
      <c r="DH88" s="139"/>
      <c r="DI88" s="139"/>
      <c r="DJ88" s="139"/>
      <c r="DK88" s="139"/>
    </row>
    <row r="89" spans="1:115" x14ac:dyDescent="0.25">
      <c r="N89" s="139"/>
      <c r="O89" s="149"/>
      <c r="P89" s="149"/>
      <c r="Q89" s="146"/>
      <c r="R89" s="146"/>
      <c r="S89" s="146"/>
      <c r="T89" s="150"/>
      <c r="U89" s="150"/>
      <c r="V89" s="149"/>
      <c r="W89" s="139"/>
      <c r="X89" s="139"/>
      <c r="Y89" s="139"/>
      <c r="Z89" s="139"/>
      <c r="AA89" s="139"/>
      <c r="AB89" s="139"/>
      <c r="AC89" s="139"/>
      <c r="AD89" s="139"/>
      <c r="AE89" s="139"/>
      <c r="AF89" s="139"/>
      <c r="AG89" s="139"/>
      <c r="AH89" s="139"/>
      <c r="AI89" s="139"/>
      <c r="AJ89" s="139"/>
      <c r="AK89" s="139"/>
      <c r="AL89" s="139"/>
      <c r="AM89" s="139"/>
      <c r="AN89" s="139"/>
      <c r="AO89" s="139"/>
      <c r="AP89" s="139"/>
      <c r="AQ89" s="139"/>
      <c r="AR89" s="139"/>
      <c r="AS89" s="139"/>
      <c r="AT89" s="139"/>
      <c r="AU89" s="139"/>
      <c r="AV89" s="139"/>
      <c r="AW89" s="139"/>
      <c r="AX89" s="139"/>
      <c r="AY89" s="139"/>
      <c r="AZ89" s="139"/>
      <c r="BA89" s="139"/>
      <c r="BB89" s="139"/>
      <c r="BC89" s="139"/>
      <c r="BD89" s="139"/>
      <c r="BE89" s="139"/>
      <c r="BF89" s="139"/>
      <c r="BG89" s="139"/>
      <c r="BH89" s="139"/>
      <c r="BI89" s="139"/>
      <c r="BJ89" s="139"/>
      <c r="BK89" s="139"/>
      <c r="BL89" s="139"/>
      <c r="BM89" s="139"/>
      <c r="BN89" s="139"/>
      <c r="BO89" s="139"/>
      <c r="BP89" s="139"/>
      <c r="BQ89" s="139"/>
      <c r="BR89" s="139"/>
      <c r="BS89" s="139"/>
      <c r="BT89" s="139"/>
      <c r="BU89" s="139"/>
      <c r="BV89" s="139"/>
      <c r="BW89" s="139"/>
      <c r="BX89" s="139"/>
      <c r="BY89" s="139"/>
      <c r="BZ89" s="139"/>
      <c r="CA89" s="139"/>
      <c r="CB89" s="139"/>
      <c r="CC89" s="139"/>
      <c r="CD89" s="139"/>
      <c r="CE89" s="139"/>
      <c r="CF89" s="139"/>
      <c r="CG89" s="139"/>
      <c r="CH89" s="139"/>
      <c r="CI89" s="139"/>
      <c r="CJ89" s="139"/>
      <c r="CK89" s="139"/>
      <c r="CL89" s="139"/>
      <c r="CM89" s="139"/>
      <c r="CN89" s="139"/>
      <c r="CO89" s="139"/>
      <c r="CP89" s="139"/>
      <c r="CQ89" s="139"/>
      <c r="CR89" s="139"/>
      <c r="CS89" s="139"/>
      <c r="CT89" s="139"/>
      <c r="CU89" s="139"/>
      <c r="CV89" s="139"/>
      <c r="CW89" s="139"/>
      <c r="CX89" s="139"/>
      <c r="CY89" s="139"/>
      <c r="CZ89" s="139"/>
      <c r="DA89" s="139"/>
      <c r="DB89" s="139"/>
      <c r="DC89" s="139"/>
      <c r="DD89" s="139"/>
      <c r="DE89" s="139"/>
      <c r="DF89" s="139"/>
      <c r="DG89" s="139"/>
      <c r="DH89" s="139"/>
      <c r="DI89" s="139"/>
      <c r="DJ89" s="139"/>
      <c r="DK89" s="139"/>
    </row>
    <row r="90" spans="1:115" x14ac:dyDescent="0.25">
      <c r="N90" s="139"/>
      <c r="O90" s="149"/>
      <c r="P90" s="149"/>
      <c r="Q90" s="146"/>
      <c r="R90" s="146"/>
      <c r="S90" s="146"/>
      <c r="T90" s="150"/>
      <c r="U90" s="150"/>
      <c r="V90" s="14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  <c r="AK90" s="139"/>
      <c r="AL90" s="139"/>
      <c r="AM90" s="139"/>
      <c r="AN90" s="139"/>
      <c r="AO90" s="139"/>
      <c r="AP90" s="139"/>
      <c r="AQ90" s="139"/>
      <c r="AR90" s="139"/>
      <c r="AS90" s="139"/>
      <c r="AT90" s="139"/>
      <c r="AU90" s="139"/>
      <c r="AV90" s="139"/>
      <c r="AW90" s="139"/>
      <c r="AX90" s="139"/>
      <c r="AY90" s="139"/>
      <c r="AZ90" s="139"/>
      <c r="BA90" s="139"/>
      <c r="BB90" s="139"/>
      <c r="BC90" s="139"/>
      <c r="BD90" s="139"/>
      <c r="BE90" s="139"/>
      <c r="BF90" s="139"/>
      <c r="BG90" s="139"/>
      <c r="BH90" s="139"/>
      <c r="BI90" s="139"/>
      <c r="BJ90" s="139"/>
      <c r="BK90" s="139"/>
      <c r="BL90" s="139"/>
      <c r="BM90" s="139"/>
      <c r="BN90" s="139"/>
      <c r="BO90" s="139"/>
      <c r="BP90" s="139"/>
      <c r="BQ90" s="139"/>
      <c r="BR90" s="139"/>
      <c r="BS90" s="139"/>
      <c r="BT90" s="139"/>
      <c r="BU90" s="139"/>
      <c r="BV90" s="139"/>
      <c r="BW90" s="139"/>
      <c r="BX90" s="139"/>
      <c r="BY90" s="139"/>
      <c r="BZ90" s="139"/>
      <c r="CA90" s="139"/>
      <c r="CB90" s="139"/>
      <c r="CC90" s="139"/>
      <c r="CD90" s="139"/>
      <c r="CE90" s="139"/>
      <c r="CF90" s="139"/>
      <c r="CG90" s="139"/>
      <c r="CH90" s="139"/>
      <c r="CI90" s="139"/>
      <c r="CJ90" s="139"/>
      <c r="CK90" s="139"/>
      <c r="CL90" s="139"/>
      <c r="CM90" s="139"/>
      <c r="CN90" s="139"/>
      <c r="CO90" s="139"/>
      <c r="CP90" s="139"/>
      <c r="CQ90" s="139"/>
      <c r="CR90" s="139"/>
      <c r="CS90" s="139"/>
      <c r="CT90" s="139"/>
      <c r="CU90" s="139"/>
      <c r="CV90" s="139"/>
      <c r="CW90" s="139"/>
      <c r="CX90" s="139"/>
      <c r="CY90" s="139"/>
      <c r="CZ90" s="139"/>
      <c r="DA90" s="139"/>
      <c r="DB90" s="139"/>
      <c r="DC90" s="139"/>
      <c r="DD90" s="139"/>
      <c r="DE90" s="139"/>
      <c r="DF90" s="139"/>
      <c r="DG90" s="139"/>
      <c r="DH90" s="139"/>
      <c r="DI90" s="139"/>
      <c r="DJ90" s="139"/>
      <c r="DK90" s="139"/>
    </row>
    <row r="91" spans="1:115" x14ac:dyDescent="0.25">
      <c r="N91" s="139"/>
      <c r="O91" s="149"/>
      <c r="P91" s="149"/>
      <c r="Q91" s="146"/>
      <c r="R91" s="146"/>
      <c r="S91" s="146"/>
      <c r="T91" s="150"/>
      <c r="U91" s="150"/>
      <c r="V91" s="14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39"/>
      <c r="BT91" s="139"/>
      <c r="BU91" s="139"/>
      <c r="BV91" s="139"/>
      <c r="BW91" s="139"/>
      <c r="BX91" s="139"/>
      <c r="BY91" s="139"/>
      <c r="BZ91" s="139"/>
      <c r="CA91" s="139"/>
      <c r="CB91" s="139"/>
      <c r="CC91" s="139"/>
      <c r="CD91" s="139"/>
      <c r="CE91" s="139"/>
      <c r="CF91" s="139"/>
      <c r="CG91" s="139"/>
      <c r="CH91" s="139"/>
      <c r="CI91" s="139"/>
      <c r="CJ91" s="139"/>
      <c r="CK91" s="139"/>
      <c r="CL91" s="139"/>
      <c r="CM91" s="139"/>
      <c r="CN91" s="139"/>
      <c r="CO91" s="139"/>
      <c r="CP91" s="139"/>
      <c r="CQ91" s="139"/>
      <c r="CR91" s="139"/>
      <c r="CS91" s="139"/>
      <c r="CT91" s="139"/>
      <c r="CU91" s="139"/>
      <c r="CV91" s="139"/>
      <c r="CW91" s="139"/>
      <c r="CX91" s="139"/>
      <c r="CY91" s="139"/>
      <c r="CZ91" s="139"/>
      <c r="DA91" s="139"/>
      <c r="DB91" s="139"/>
      <c r="DC91" s="139"/>
      <c r="DD91" s="139"/>
      <c r="DE91" s="139"/>
      <c r="DF91" s="139"/>
      <c r="DG91" s="139"/>
      <c r="DH91" s="139"/>
      <c r="DI91" s="139"/>
      <c r="DJ91" s="139"/>
      <c r="DK91" s="139"/>
    </row>
    <row r="92" spans="1:115" x14ac:dyDescent="0.25">
      <c r="N92" s="139"/>
      <c r="O92" s="149"/>
      <c r="P92" s="149"/>
      <c r="Q92" s="146"/>
      <c r="R92" s="146"/>
      <c r="S92" s="146"/>
      <c r="T92" s="150"/>
      <c r="U92" s="150"/>
      <c r="V92" s="149"/>
      <c r="W92" s="139"/>
      <c r="X92" s="139"/>
      <c r="Y92" s="139"/>
      <c r="Z92" s="139"/>
      <c r="AA92" s="139"/>
      <c r="AB92" s="139"/>
      <c r="AC92" s="139"/>
      <c r="AD92" s="139"/>
      <c r="AE92" s="139"/>
      <c r="AF92" s="139"/>
      <c r="AG92" s="139"/>
      <c r="AH92" s="139"/>
      <c r="AI92" s="139"/>
      <c r="AJ92" s="139"/>
      <c r="AK92" s="139"/>
      <c r="AL92" s="139"/>
      <c r="AM92" s="139"/>
      <c r="AN92" s="139"/>
      <c r="AO92" s="139"/>
      <c r="AP92" s="139"/>
      <c r="AQ92" s="139"/>
      <c r="AR92" s="139"/>
      <c r="AS92" s="139"/>
      <c r="AT92" s="139"/>
      <c r="AU92" s="139"/>
      <c r="AV92" s="139"/>
      <c r="AW92" s="139"/>
      <c r="AX92" s="139"/>
      <c r="AY92" s="139"/>
      <c r="AZ92" s="139"/>
      <c r="BA92" s="139"/>
      <c r="BB92" s="139"/>
      <c r="BC92" s="139"/>
      <c r="BD92" s="139"/>
      <c r="BE92" s="139"/>
      <c r="BF92" s="139"/>
      <c r="BG92" s="139"/>
      <c r="BH92" s="139"/>
      <c r="BI92" s="139"/>
      <c r="BJ92" s="139"/>
      <c r="BK92" s="139"/>
      <c r="BL92" s="139"/>
      <c r="BM92" s="139"/>
      <c r="BN92" s="139"/>
      <c r="BO92" s="139"/>
      <c r="BP92" s="139"/>
      <c r="BQ92" s="139"/>
      <c r="BR92" s="139"/>
      <c r="BS92" s="139"/>
      <c r="BT92" s="139"/>
      <c r="BU92" s="139"/>
      <c r="BV92" s="139"/>
      <c r="BW92" s="139"/>
      <c r="BX92" s="139"/>
      <c r="BY92" s="139"/>
      <c r="BZ92" s="139"/>
      <c r="CA92" s="139"/>
      <c r="CB92" s="139"/>
      <c r="CC92" s="139"/>
      <c r="CD92" s="139"/>
      <c r="CE92" s="139"/>
      <c r="CF92" s="139"/>
      <c r="CG92" s="139"/>
      <c r="CH92" s="139"/>
      <c r="CI92" s="139"/>
      <c r="CJ92" s="139"/>
      <c r="CK92" s="139"/>
      <c r="CL92" s="139"/>
      <c r="CM92" s="139"/>
      <c r="CN92" s="139"/>
      <c r="CO92" s="139"/>
      <c r="CP92" s="139"/>
      <c r="CQ92" s="139"/>
      <c r="CR92" s="139"/>
      <c r="CS92" s="139"/>
      <c r="CT92" s="139"/>
      <c r="CU92" s="139"/>
      <c r="CV92" s="139"/>
      <c r="CW92" s="139"/>
      <c r="CX92" s="139"/>
      <c r="CY92" s="139"/>
      <c r="CZ92" s="139"/>
      <c r="DA92" s="139"/>
      <c r="DB92" s="139"/>
      <c r="DC92" s="139"/>
      <c r="DD92" s="139"/>
      <c r="DE92" s="139"/>
      <c r="DF92" s="139"/>
      <c r="DG92" s="139"/>
      <c r="DH92" s="139"/>
      <c r="DI92" s="139"/>
      <c r="DJ92" s="139"/>
      <c r="DK92" s="139"/>
    </row>
    <row r="93" spans="1:115" x14ac:dyDescent="0.25">
      <c r="N93" s="139"/>
      <c r="O93" s="149"/>
      <c r="P93" s="149"/>
      <c r="Q93" s="146"/>
      <c r="R93" s="146"/>
      <c r="S93" s="146"/>
      <c r="T93" s="150"/>
      <c r="U93" s="150"/>
      <c r="V93" s="149"/>
      <c r="W93" s="139"/>
      <c r="X93" s="139"/>
      <c r="Y93" s="139"/>
      <c r="Z93" s="139"/>
      <c r="AA93" s="139"/>
      <c r="AB93" s="139"/>
      <c r="AC93" s="139"/>
      <c r="AD93" s="139"/>
      <c r="AE93" s="139"/>
      <c r="AF93" s="139"/>
      <c r="AG93" s="139"/>
      <c r="AH93" s="139"/>
      <c r="AI93" s="139"/>
      <c r="AJ93" s="139"/>
      <c r="AK93" s="139"/>
      <c r="AL93" s="139"/>
      <c r="AM93" s="139"/>
      <c r="AN93" s="139"/>
      <c r="AO93" s="139"/>
      <c r="AP93" s="139"/>
      <c r="AQ93" s="139"/>
      <c r="AR93" s="139"/>
      <c r="AS93" s="139"/>
      <c r="AT93" s="139"/>
      <c r="AU93" s="139"/>
      <c r="AV93" s="139"/>
      <c r="AW93" s="139"/>
      <c r="AX93" s="139"/>
      <c r="AY93" s="139"/>
      <c r="AZ93" s="139"/>
      <c r="BA93" s="139"/>
      <c r="BB93" s="139"/>
      <c r="BC93" s="139"/>
      <c r="BD93" s="139"/>
      <c r="BE93" s="139"/>
      <c r="BF93" s="139"/>
      <c r="BG93" s="139"/>
      <c r="BH93" s="139"/>
      <c r="BI93" s="139"/>
      <c r="BJ93" s="139"/>
      <c r="BK93" s="139"/>
      <c r="BL93" s="139"/>
      <c r="BM93" s="139"/>
      <c r="BN93" s="139"/>
      <c r="BO93" s="139"/>
      <c r="BP93" s="139"/>
      <c r="BQ93" s="139"/>
      <c r="BR93" s="139"/>
      <c r="BS93" s="139"/>
      <c r="BT93" s="139"/>
      <c r="BU93" s="139"/>
      <c r="BV93" s="139"/>
      <c r="BW93" s="139"/>
      <c r="BX93" s="139"/>
      <c r="BY93" s="139"/>
      <c r="BZ93" s="139"/>
      <c r="CA93" s="139"/>
      <c r="CB93" s="139"/>
      <c r="CC93" s="139"/>
      <c r="CD93" s="139"/>
      <c r="CE93" s="139"/>
      <c r="CF93" s="139"/>
      <c r="CG93" s="139"/>
      <c r="CH93" s="139"/>
      <c r="CI93" s="139"/>
      <c r="CJ93" s="139"/>
      <c r="CK93" s="139"/>
      <c r="CL93" s="139"/>
      <c r="CM93" s="139"/>
      <c r="CN93" s="139"/>
      <c r="CO93" s="139"/>
      <c r="CP93" s="139"/>
      <c r="CQ93" s="139"/>
      <c r="CR93" s="139"/>
      <c r="CS93" s="139"/>
      <c r="CT93" s="139"/>
      <c r="CU93" s="139"/>
      <c r="CV93" s="139"/>
      <c r="CW93" s="139"/>
      <c r="CX93" s="139"/>
      <c r="CY93" s="139"/>
      <c r="CZ93" s="139"/>
      <c r="DA93" s="139"/>
      <c r="DB93" s="139"/>
      <c r="DC93" s="139"/>
      <c r="DD93" s="139"/>
      <c r="DE93" s="139"/>
      <c r="DF93" s="139"/>
      <c r="DG93" s="139"/>
      <c r="DH93" s="139"/>
      <c r="DI93" s="139"/>
      <c r="DJ93" s="139"/>
      <c r="DK93" s="139"/>
    </row>
    <row r="94" spans="1:115" x14ac:dyDescent="0.25">
      <c r="A94" s="139"/>
      <c r="B94" s="149"/>
      <c r="C94" s="149"/>
      <c r="D94" s="149"/>
      <c r="E94" s="149"/>
      <c r="F94" s="149"/>
      <c r="G94" s="149"/>
      <c r="H94" s="149"/>
      <c r="I94" s="149"/>
      <c r="J94" s="139"/>
      <c r="K94" s="139"/>
      <c r="L94" s="139"/>
      <c r="M94" s="139"/>
      <c r="N94" s="139"/>
      <c r="O94" s="149"/>
      <c r="P94" s="149"/>
      <c r="Q94" s="146"/>
      <c r="R94" s="146"/>
      <c r="S94" s="146"/>
      <c r="T94" s="150"/>
      <c r="U94" s="150"/>
      <c r="V94" s="149"/>
      <c r="W94" s="139"/>
      <c r="X94" s="139"/>
      <c r="Y94" s="139"/>
      <c r="Z94" s="139"/>
      <c r="AA94" s="139"/>
      <c r="AB94" s="139"/>
      <c r="AC94" s="139"/>
      <c r="AD94" s="139"/>
      <c r="AE94" s="139"/>
      <c r="AF94" s="139"/>
      <c r="AG94" s="139"/>
      <c r="AH94" s="139"/>
      <c r="AI94" s="139"/>
      <c r="AJ94" s="139"/>
      <c r="AK94" s="139"/>
      <c r="AL94" s="139"/>
      <c r="AM94" s="139"/>
      <c r="AN94" s="139"/>
      <c r="AO94" s="139"/>
      <c r="AP94" s="139"/>
      <c r="AQ94" s="139"/>
      <c r="AR94" s="139"/>
      <c r="AS94" s="139"/>
      <c r="AT94" s="139"/>
      <c r="AU94" s="139"/>
      <c r="AV94" s="139"/>
      <c r="AW94" s="139"/>
      <c r="AX94" s="139"/>
      <c r="AY94" s="139"/>
      <c r="AZ94" s="139"/>
      <c r="BA94" s="139"/>
      <c r="BB94" s="139"/>
      <c r="BC94" s="139"/>
      <c r="BD94" s="139"/>
      <c r="BE94" s="139"/>
      <c r="BF94" s="139"/>
      <c r="BG94" s="139"/>
      <c r="BH94" s="139"/>
      <c r="BI94" s="139"/>
      <c r="BJ94" s="139"/>
      <c r="BK94" s="139"/>
      <c r="BL94" s="139"/>
      <c r="BM94" s="139"/>
      <c r="BN94" s="139"/>
      <c r="BO94" s="139"/>
      <c r="BP94" s="139"/>
      <c r="BQ94" s="139"/>
      <c r="BR94" s="139"/>
      <c r="BS94" s="139"/>
      <c r="BT94" s="139"/>
      <c r="BU94" s="139"/>
      <c r="BV94" s="139"/>
      <c r="BW94" s="139"/>
      <c r="BX94" s="139"/>
      <c r="BY94" s="139"/>
      <c r="BZ94" s="139"/>
      <c r="CA94" s="139"/>
      <c r="CB94" s="139"/>
      <c r="CC94" s="139"/>
      <c r="CD94" s="139"/>
      <c r="CE94" s="139"/>
      <c r="CF94" s="139"/>
      <c r="CG94" s="139"/>
      <c r="CH94" s="139"/>
      <c r="CI94" s="139"/>
      <c r="CJ94" s="139"/>
      <c r="CK94" s="139"/>
      <c r="CL94" s="139"/>
      <c r="CM94" s="139"/>
      <c r="CN94" s="139"/>
      <c r="CO94" s="139"/>
      <c r="CP94" s="139"/>
      <c r="CQ94" s="139"/>
      <c r="CR94" s="139"/>
      <c r="CS94" s="139"/>
      <c r="CT94" s="139"/>
      <c r="CU94" s="139"/>
      <c r="CV94" s="139"/>
      <c r="CW94" s="139"/>
      <c r="CX94" s="139"/>
      <c r="CY94" s="139"/>
      <c r="CZ94" s="139"/>
      <c r="DA94" s="139"/>
      <c r="DB94" s="139"/>
      <c r="DC94" s="139"/>
      <c r="DD94" s="139"/>
      <c r="DE94" s="139"/>
      <c r="DF94" s="139"/>
      <c r="DG94" s="139"/>
      <c r="DH94" s="139"/>
      <c r="DI94" s="139"/>
      <c r="DJ94" s="139"/>
      <c r="DK94" s="139"/>
    </row>
    <row r="95" spans="1:115" x14ac:dyDescent="0.25">
      <c r="A95" s="139"/>
      <c r="B95" s="149"/>
      <c r="C95" s="149"/>
      <c r="D95" s="149"/>
      <c r="E95" s="149"/>
      <c r="F95" s="149"/>
      <c r="G95" s="149"/>
      <c r="H95" s="149"/>
      <c r="I95" s="149"/>
      <c r="J95" s="139"/>
      <c r="K95" s="139"/>
      <c r="L95" s="139"/>
      <c r="M95" s="139"/>
      <c r="N95" s="139"/>
      <c r="O95" s="149"/>
      <c r="P95" s="149"/>
      <c r="Q95" s="146"/>
      <c r="R95" s="146"/>
      <c r="S95" s="146"/>
      <c r="T95" s="150"/>
      <c r="U95" s="150"/>
      <c r="V95" s="149"/>
      <c r="W95" s="139"/>
      <c r="X95" s="139"/>
      <c r="Y95" s="139"/>
      <c r="Z95" s="139"/>
      <c r="AA95" s="139"/>
      <c r="AB95" s="139"/>
      <c r="AC95" s="139"/>
      <c r="AD95" s="139"/>
      <c r="AE95" s="139"/>
      <c r="AF95" s="139"/>
      <c r="AG95" s="139"/>
      <c r="AH95" s="139"/>
      <c r="AI95" s="139"/>
      <c r="AJ95" s="139"/>
      <c r="AK95" s="139"/>
      <c r="AL95" s="139"/>
      <c r="AM95" s="139"/>
      <c r="AN95" s="139"/>
      <c r="AO95" s="139"/>
      <c r="AP95" s="139"/>
      <c r="AQ95" s="139"/>
      <c r="AR95" s="139"/>
      <c r="AS95" s="139"/>
      <c r="AT95" s="139"/>
      <c r="AU95" s="139"/>
      <c r="AV95" s="139"/>
      <c r="AW95" s="139"/>
      <c r="AX95" s="139"/>
      <c r="AY95" s="139"/>
      <c r="AZ95" s="139"/>
      <c r="BA95" s="139"/>
      <c r="BB95" s="139"/>
      <c r="BC95" s="139"/>
      <c r="BD95" s="139"/>
      <c r="BE95" s="139"/>
      <c r="BF95" s="139"/>
      <c r="BG95" s="139"/>
      <c r="BH95" s="139"/>
      <c r="BI95" s="139"/>
      <c r="BJ95" s="139"/>
      <c r="BK95" s="139"/>
      <c r="BL95" s="139"/>
      <c r="BM95" s="139"/>
      <c r="BN95" s="139"/>
      <c r="BO95" s="139"/>
      <c r="BP95" s="139"/>
      <c r="BQ95" s="139"/>
      <c r="BR95" s="139"/>
      <c r="BS95" s="139"/>
      <c r="BT95" s="139"/>
      <c r="BU95" s="139"/>
      <c r="BV95" s="139"/>
      <c r="BW95" s="139"/>
      <c r="BX95" s="139"/>
      <c r="BY95" s="139"/>
      <c r="BZ95" s="139"/>
      <c r="CA95" s="139"/>
      <c r="CB95" s="139"/>
      <c r="CC95" s="139"/>
      <c r="CD95" s="139"/>
      <c r="CE95" s="139"/>
      <c r="CF95" s="139"/>
      <c r="CG95" s="139"/>
      <c r="CH95" s="139"/>
      <c r="CI95" s="139"/>
      <c r="CJ95" s="139"/>
      <c r="CK95" s="139"/>
      <c r="CL95" s="139"/>
      <c r="CM95" s="139"/>
      <c r="CN95" s="139"/>
      <c r="CO95" s="139"/>
      <c r="CP95" s="139"/>
      <c r="CQ95" s="139"/>
      <c r="CR95" s="139"/>
      <c r="CS95" s="139"/>
      <c r="CT95" s="139"/>
      <c r="CU95" s="139"/>
      <c r="CV95" s="139"/>
      <c r="CW95" s="139"/>
      <c r="CX95" s="139"/>
      <c r="CY95" s="139"/>
      <c r="CZ95" s="139"/>
      <c r="DA95" s="139"/>
      <c r="DB95" s="139"/>
      <c r="DC95" s="139"/>
      <c r="DD95" s="139"/>
      <c r="DE95" s="139"/>
      <c r="DF95" s="139"/>
      <c r="DG95" s="139"/>
      <c r="DH95" s="139"/>
      <c r="DI95" s="139"/>
      <c r="DJ95" s="139"/>
      <c r="DK95" s="139"/>
    </row>
    <row r="96" spans="1:115" x14ac:dyDescent="0.25">
      <c r="A96" s="139"/>
      <c r="B96" s="149"/>
      <c r="C96" s="149"/>
      <c r="D96" s="149"/>
      <c r="E96" s="149"/>
      <c r="F96" s="149"/>
      <c r="G96" s="149"/>
      <c r="H96" s="149"/>
      <c r="I96" s="149"/>
      <c r="J96" s="139"/>
      <c r="K96" s="139"/>
      <c r="L96" s="139"/>
      <c r="M96" s="139"/>
      <c r="N96" s="139"/>
      <c r="O96" s="149"/>
      <c r="P96" s="149"/>
      <c r="Q96" s="146"/>
      <c r="R96" s="146"/>
      <c r="S96" s="146"/>
      <c r="T96" s="150"/>
      <c r="U96" s="150"/>
      <c r="V96" s="149"/>
      <c r="W96" s="139"/>
      <c r="X96" s="139"/>
      <c r="Y96" s="139"/>
      <c r="Z96" s="139"/>
      <c r="AA96" s="139"/>
      <c r="AB96" s="139"/>
      <c r="AC96" s="139"/>
      <c r="AD96" s="139"/>
      <c r="AE96" s="139"/>
      <c r="AF96" s="139"/>
      <c r="AG96" s="139"/>
      <c r="AH96" s="139"/>
      <c r="AI96" s="139"/>
      <c r="AJ96" s="139"/>
      <c r="AK96" s="139"/>
      <c r="AL96" s="139"/>
      <c r="AM96" s="139"/>
      <c r="AN96" s="139"/>
      <c r="AO96" s="139"/>
      <c r="AP96" s="139"/>
      <c r="AQ96" s="139"/>
      <c r="AR96" s="139"/>
      <c r="AS96" s="139"/>
      <c r="AT96" s="139"/>
      <c r="AU96" s="139"/>
      <c r="AV96" s="139"/>
      <c r="AW96" s="139"/>
      <c r="AX96" s="139"/>
      <c r="AY96" s="139"/>
      <c r="AZ96" s="139"/>
      <c r="BA96" s="139"/>
      <c r="BB96" s="139"/>
      <c r="BC96" s="139"/>
      <c r="BD96" s="139"/>
      <c r="BE96" s="139"/>
      <c r="BF96" s="139"/>
      <c r="BG96" s="139"/>
      <c r="BH96" s="139"/>
      <c r="BI96" s="139"/>
      <c r="BJ96" s="139"/>
      <c r="BK96" s="139"/>
      <c r="BL96" s="139"/>
      <c r="BM96" s="139"/>
      <c r="BN96" s="139"/>
      <c r="BO96" s="139"/>
      <c r="BP96" s="139"/>
      <c r="BQ96" s="139"/>
      <c r="BR96" s="139"/>
      <c r="BS96" s="139"/>
      <c r="BT96" s="139"/>
      <c r="BU96" s="139"/>
      <c r="BV96" s="139"/>
      <c r="BW96" s="139"/>
      <c r="BX96" s="139"/>
      <c r="BY96" s="139"/>
      <c r="BZ96" s="139"/>
      <c r="CA96" s="139"/>
      <c r="CB96" s="139"/>
      <c r="CC96" s="139"/>
      <c r="CD96" s="139"/>
      <c r="CE96" s="139"/>
      <c r="CF96" s="139"/>
      <c r="CG96" s="139"/>
      <c r="CH96" s="139"/>
      <c r="CI96" s="139"/>
      <c r="CJ96" s="139"/>
      <c r="CK96" s="139"/>
      <c r="CL96" s="139"/>
      <c r="CM96" s="139"/>
      <c r="CN96" s="139"/>
      <c r="CO96" s="139"/>
      <c r="CP96" s="139"/>
      <c r="CQ96" s="139"/>
      <c r="CR96" s="139"/>
      <c r="CS96" s="139"/>
      <c r="CT96" s="139"/>
      <c r="CU96" s="139"/>
      <c r="CV96" s="139"/>
      <c r="CW96" s="139"/>
      <c r="CX96" s="139"/>
      <c r="CY96" s="139"/>
      <c r="CZ96" s="139"/>
      <c r="DA96" s="139"/>
      <c r="DB96" s="139"/>
      <c r="DC96" s="139"/>
      <c r="DD96" s="139"/>
      <c r="DE96" s="139"/>
      <c r="DF96" s="139"/>
      <c r="DG96" s="139"/>
      <c r="DH96" s="139"/>
      <c r="DI96" s="139"/>
      <c r="DJ96" s="139"/>
      <c r="DK96" s="139"/>
    </row>
    <row r="97" spans="1:115" x14ac:dyDescent="0.25">
      <c r="A97" s="139"/>
      <c r="B97" s="149"/>
      <c r="C97" s="149"/>
      <c r="D97" s="149"/>
      <c r="E97" s="149"/>
      <c r="F97" s="149"/>
      <c r="G97" s="149"/>
      <c r="H97" s="149"/>
      <c r="I97" s="149"/>
      <c r="J97" s="139"/>
      <c r="K97" s="139"/>
      <c r="L97" s="139"/>
      <c r="M97" s="139"/>
      <c r="N97" s="139"/>
      <c r="O97" s="149"/>
      <c r="P97" s="149"/>
      <c r="Q97" s="146"/>
      <c r="R97" s="146"/>
      <c r="S97" s="146"/>
      <c r="T97" s="150"/>
      <c r="U97" s="150"/>
      <c r="V97" s="149"/>
      <c r="W97" s="139"/>
      <c r="X97" s="139"/>
      <c r="Y97" s="139"/>
      <c r="Z97" s="139"/>
      <c r="AA97" s="139"/>
      <c r="AB97" s="139"/>
      <c r="AC97" s="139"/>
      <c r="AD97" s="139"/>
      <c r="AE97" s="139"/>
      <c r="AF97" s="139"/>
      <c r="AG97" s="139"/>
      <c r="AH97" s="139"/>
      <c r="AI97" s="139"/>
      <c r="AJ97" s="139"/>
      <c r="AK97" s="139"/>
      <c r="AL97" s="139"/>
      <c r="AM97" s="139"/>
      <c r="AN97" s="139"/>
      <c r="AO97" s="139"/>
      <c r="AP97" s="139"/>
      <c r="AQ97" s="139"/>
      <c r="AR97" s="139"/>
      <c r="AS97" s="139"/>
      <c r="AT97" s="139"/>
      <c r="AU97" s="139"/>
      <c r="AV97" s="139"/>
      <c r="AW97" s="139"/>
      <c r="AX97" s="139"/>
      <c r="AY97" s="139"/>
      <c r="AZ97" s="139"/>
      <c r="BA97" s="139"/>
      <c r="BB97" s="139"/>
      <c r="BC97" s="139"/>
      <c r="BD97" s="139"/>
      <c r="BE97" s="139"/>
      <c r="BF97" s="139"/>
      <c r="BG97" s="139"/>
      <c r="BH97" s="139"/>
      <c r="BI97" s="139"/>
      <c r="BJ97" s="139"/>
      <c r="BK97" s="139"/>
      <c r="BL97" s="139"/>
      <c r="BM97" s="139"/>
      <c r="BN97" s="139"/>
      <c r="BO97" s="139"/>
      <c r="BP97" s="139"/>
      <c r="BQ97" s="139"/>
      <c r="BR97" s="139"/>
      <c r="BS97" s="139"/>
      <c r="BT97" s="139"/>
      <c r="BU97" s="139"/>
      <c r="BV97" s="139"/>
      <c r="BW97" s="139"/>
      <c r="BX97" s="139"/>
      <c r="BY97" s="139"/>
      <c r="BZ97" s="139"/>
      <c r="CA97" s="139"/>
      <c r="CB97" s="139"/>
      <c r="CC97" s="139"/>
      <c r="CD97" s="139"/>
      <c r="CE97" s="139"/>
      <c r="CF97" s="139"/>
      <c r="CG97" s="139"/>
      <c r="CH97" s="139"/>
      <c r="CI97" s="139"/>
      <c r="CJ97" s="139"/>
      <c r="CK97" s="139"/>
      <c r="CL97" s="139"/>
      <c r="CM97" s="139"/>
      <c r="CN97" s="139"/>
      <c r="CO97" s="139"/>
      <c r="CP97" s="139"/>
      <c r="CQ97" s="139"/>
      <c r="CR97" s="139"/>
      <c r="CS97" s="139"/>
      <c r="CT97" s="139"/>
      <c r="CU97" s="139"/>
      <c r="CV97" s="139"/>
      <c r="CW97" s="139"/>
      <c r="CX97" s="139"/>
      <c r="CY97" s="139"/>
      <c r="CZ97" s="139"/>
      <c r="DA97" s="139"/>
      <c r="DB97" s="139"/>
      <c r="DC97" s="139"/>
      <c r="DD97" s="139"/>
      <c r="DE97" s="139"/>
      <c r="DF97" s="139"/>
      <c r="DG97" s="139"/>
      <c r="DH97" s="139"/>
      <c r="DI97" s="139"/>
      <c r="DJ97" s="139"/>
      <c r="DK97" s="139"/>
    </row>
    <row r="98" spans="1:115" x14ac:dyDescent="0.25">
      <c r="A98" s="139"/>
      <c r="B98" s="149"/>
      <c r="C98" s="149"/>
      <c r="D98" s="149"/>
      <c r="E98" s="149"/>
      <c r="F98" s="149"/>
      <c r="G98" s="149"/>
      <c r="H98" s="149"/>
      <c r="I98" s="149"/>
      <c r="J98" s="139"/>
      <c r="K98" s="139"/>
      <c r="L98" s="139"/>
      <c r="M98" s="139"/>
      <c r="N98" s="139"/>
      <c r="O98" s="149"/>
      <c r="P98" s="149"/>
      <c r="Q98" s="146"/>
      <c r="R98" s="146"/>
      <c r="S98" s="146"/>
      <c r="T98" s="150"/>
      <c r="U98" s="150"/>
      <c r="V98" s="149"/>
      <c r="W98" s="139"/>
      <c r="X98" s="139"/>
      <c r="Y98" s="139"/>
      <c r="Z98" s="139"/>
      <c r="AA98" s="139"/>
      <c r="AB98" s="139"/>
      <c r="AC98" s="139"/>
      <c r="AD98" s="139"/>
      <c r="AE98" s="139"/>
      <c r="AF98" s="139"/>
      <c r="AG98" s="139"/>
      <c r="AH98" s="139"/>
      <c r="AI98" s="139"/>
      <c r="AJ98" s="139"/>
      <c r="AK98" s="139"/>
      <c r="AL98" s="139"/>
      <c r="AM98" s="139"/>
      <c r="AN98" s="139"/>
      <c r="AO98" s="139"/>
      <c r="AP98" s="139"/>
      <c r="AQ98" s="139"/>
      <c r="AR98" s="139"/>
      <c r="AS98" s="139"/>
      <c r="AT98" s="139"/>
      <c r="AU98" s="139"/>
      <c r="AV98" s="139"/>
      <c r="AW98" s="139"/>
      <c r="AX98" s="139"/>
      <c r="AY98" s="139"/>
      <c r="AZ98" s="139"/>
      <c r="BA98" s="139"/>
      <c r="BB98" s="139"/>
      <c r="BC98" s="139"/>
      <c r="BD98" s="139"/>
      <c r="BE98" s="139"/>
      <c r="BF98" s="139"/>
      <c r="BG98" s="139"/>
      <c r="BH98" s="139"/>
      <c r="BI98" s="139"/>
      <c r="BJ98" s="139"/>
      <c r="BK98" s="139"/>
      <c r="BL98" s="139"/>
      <c r="BM98" s="139"/>
      <c r="BN98" s="139"/>
      <c r="BO98" s="139"/>
      <c r="BP98" s="139"/>
      <c r="BQ98" s="139"/>
      <c r="BR98" s="139"/>
      <c r="BS98" s="139"/>
      <c r="BT98" s="139"/>
      <c r="BU98" s="139"/>
      <c r="BV98" s="139"/>
      <c r="BW98" s="139"/>
      <c r="BX98" s="139"/>
      <c r="BY98" s="139"/>
      <c r="BZ98" s="139"/>
      <c r="CA98" s="139"/>
      <c r="CB98" s="139"/>
      <c r="CC98" s="139"/>
      <c r="CD98" s="139"/>
      <c r="CE98" s="139"/>
      <c r="CF98" s="139"/>
      <c r="CG98" s="139"/>
      <c r="CH98" s="139"/>
      <c r="CI98" s="139"/>
      <c r="CJ98" s="139"/>
      <c r="CK98" s="139"/>
      <c r="CL98" s="139"/>
      <c r="CM98" s="139"/>
      <c r="CN98" s="139"/>
      <c r="CO98" s="139"/>
      <c r="CP98" s="139"/>
      <c r="CQ98" s="139"/>
      <c r="CR98" s="139"/>
      <c r="CS98" s="139"/>
      <c r="CT98" s="139"/>
      <c r="CU98" s="139"/>
      <c r="CV98" s="139"/>
      <c r="CW98" s="139"/>
      <c r="CX98" s="139"/>
      <c r="CY98" s="139"/>
      <c r="CZ98" s="139"/>
      <c r="DA98" s="139"/>
      <c r="DB98" s="139"/>
      <c r="DC98" s="139"/>
      <c r="DD98" s="139"/>
      <c r="DE98" s="139"/>
      <c r="DF98" s="139"/>
      <c r="DG98" s="139"/>
      <c r="DH98" s="139"/>
      <c r="DI98" s="139"/>
      <c r="DJ98" s="139"/>
      <c r="DK98" s="139"/>
    </row>
    <row r="99" spans="1:115" x14ac:dyDescent="0.25">
      <c r="A99" s="139"/>
      <c r="B99" s="149"/>
      <c r="C99" s="149"/>
      <c r="D99" s="149"/>
      <c r="E99" s="149"/>
      <c r="F99" s="149"/>
      <c r="G99" s="149"/>
      <c r="H99" s="149"/>
      <c r="I99" s="149"/>
      <c r="J99" s="139"/>
      <c r="K99" s="139"/>
      <c r="L99" s="139"/>
      <c r="M99" s="139"/>
      <c r="N99" s="139"/>
      <c r="O99" s="149"/>
      <c r="P99" s="149"/>
      <c r="Q99" s="146"/>
      <c r="R99" s="146"/>
      <c r="S99" s="146"/>
      <c r="T99" s="150"/>
      <c r="U99" s="150"/>
      <c r="V99" s="149"/>
      <c r="W99" s="139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39"/>
      <c r="AK99" s="139"/>
      <c r="AL99" s="139"/>
      <c r="AM99" s="139"/>
      <c r="AN99" s="139"/>
      <c r="AO99" s="139"/>
      <c r="AP99" s="139"/>
      <c r="AQ99" s="139"/>
      <c r="AR99" s="139"/>
      <c r="AS99" s="139"/>
      <c r="AT99" s="139"/>
      <c r="AU99" s="139"/>
      <c r="AV99" s="139"/>
      <c r="AW99" s="139"/>
      <c r="AX99" s="139"/>
      <c r="AY99" s="139"/>
      <c r="AZ99" s="139"/>
      <c r="BA99" s="139"/>
      <c r="BB99" s="139"/>
      <c r="BC99" s="139"/>
      <c r="BD99" s="139"/>
      <c r="BE99" s="139"/>
      <c r="BF99" s="139"/>
      <c r="BG99" s="139"/>
      <c r="BH99" s="139"/>
      <c r="BI99" s="139"/>
      <c r="BJ99" s="139"/>
      <c r="BK99" s="139"/>
      <c r="BL99" s="139"/>
      <c r="BM99" s="139"/>
      <c r="BN99" s="139"/>
      <c r="BO99" s="139"/>
      <c r="BP99" s="139"/>
      <c r="BQ99" s="139"/>
      <c r="BR99" s="139"/>
      <c r="BS99" s="139"/>
      <c r="BT99" s="139"/>
      <c r="BU99" s="139"/>
      <c r="BV99" s="139"/>
      <c r="BW99" s="139"/>
      <c r="BX99" s="139"/>
      <c r="BY99" s="139"/>
      <c r="BZ99" s="139"/>
      <c r="CA99" s="139"/>
      <c r="CB99" s="139"/>
      <c r="CC99" s="139"/>
      <c r="CD99" s="139"/>
      <c r="CE99" s="139"/>
      <c r="CF99" s="139"/>
      <c r="CG99" s="139"/>
      <c r="CH99" s="139"/>
      <c r="CI99" s="139"/>
      <c r="CJ99" s="139"/>
      <c r="CK99" s="139"/>
      <c r="CL99" s="139"/>
      <c r="CM99" s="139"/>
      <c r="CN99" s="139"/>
      <c r="CO99" s="139"/>
      <c r="CP99" s="139"/>
      <c r="CQ99" s="139"/>
      <c r="CR99" s="139"/>
      <c r="CS99" s="139"/>
      <c r="CT99" s="139"/>
      <c r="CU99" s="139"/>
      <c r="CV99" s="139"/>
      <c r="CW99" s="139"/>
      <c r="CX99" s="139"/>
      <c r="CY99" s="139"/>
      <c r="CZ99" s="139"/>
      <c r="DA99" s="139"/>
      <c r="DB99" s="139"/>
      <c r="DC99" s="139"/>
      <c r="DD99" s="139"/>
      <c r="DE99" s="139"/>
      <c r="DF99" s="139"/>
      <c r="DG99" s="139"/>
      <c r="DH99" s="139"/>
      <c r="DI99" s="139"/>
      <c r="DJ99" s="139"/>
      <c r="DK99" s="139"/>
    </row>
    <row r="100" spans="1:115" x14ac:dyDescent="0.25">
      <c r="A100" s="139"/>
      <c r="B100" s="135"/>
      <c r="C100" s="149"/>
      <c r="D100" s="149"/>
      <c r="E100" s="149"/>
      <c r="F100" s="149"/>
      <c r="G100" s="149"/>
      <c r="H100" s="149"/>
      <c r="I100" s="149"/>
      <c r="J100" s="139"/>
      <c r="K100" s="139"/>
      <c r="L100" s="139"/>
      <c r="M100" s="139"/>
      <c r="N100" s="139"/>
      <c r="O100" s="149"/>
      <c r="P100" s="149"/>
      <c r="Q100" s="146"/>
      <c r="R100" s="146"/>
      <c r="S100" s="146"/>
      <c r="T100" s="150"/>
      <c r="U100" s="150"/>
      <c r="V100" s="149"/>
      <c r="W100" s="139"/>
      <c r="X100" s="139"/>
      <c r="Y100" s="139"/>
      <c r="Z100" s="139"/>
      <c r="AA100" s="139"/>
      <c r="AB100" s="139"/>
      <c r="AC100" s="139"/>
      <c r="AD100" s="139"/>
      <c r="AE100" s="139"/>
      <c r="AF100" s="139"/>
      <c r="AG100" s="139"/>
      <c r="AH100" s="139"/>
      <c r="AI100" s="139"/>
      <c r="AJ100" s="139"/>
      <c r="AK100" s="139"/>
      <c r="AL100" s="139"/>
      <c r="AM100" s="139"/>
      <c r="AN100" s="139"/>
      <c r="AO100" s="139"/>
      <c r="AP100" s="139"/>
      <c r="AQ100" s="139"/>
      <c r="AR100" s="139"/>
      <c r="AS100" s="139"/>
      <c r="AT100" s="139"/>
      <c r="AU100" s="139"/>
      <c r="AV100" s="139"/>
      <c r="AW100" s="139"/>
      <c r="AX100" s="139"/>
      <c r="AY100" s="139"/>
      <c r="AZ100" s="139"/>
      <c r="BA100" s="139"/>
      <c r="BB100" s="139"/>
      <c r="BC100" s="139"/>
      <c r="BD100" s="139"/>
      <c r="BE100" s="139"/>
      <c r="BF100" s="139"/>
      <c r="BG100" s="139"/>
      <c r="BH100" s="139"/>
      <c r="BI100" s="139"/>
      <c r="BJ100" s="139"/>
      <c r="BK100" s="139"/>
      <c r="BL100" s="139"/>
      <c r="BM100" s="139"/>
      <c r="BN100" s="139"/>
      <c r="BO100" s="139"/>
      <c r="BP100" s="139"/>
      <c r="BQ100" s="139"/>
      <c r="BR100" s="139"/>
      <c r="BS100" s="139"/>
      <c r="BT100" s="139"/>
      <c r="BU100" s="139"/>
      <c r="BV100" s="139"/>
      <c r="BW100" s="139"/>
      <c r="BX100" s="139"/>
      <c r="BY100" s="139"/>
      <c r="BZ100" s="139"/>
      <c r="CA100" s="139"/>
      <c r="CB100" s="139"/>
      <c r="CC100" s="139"/>
      <c r="CD100" s="139"/>
      <c r="CE100" s="139"/>
      <c r="CF100" s="139"/>
      <c r="CG100" s="139"/>
      <c r="CH100" s="139"/>
      <c r="CI100" s="139"/>
      <c r="CJ100" s="139"/>
      <c r="CK100" s="139"/>
      <c r="CL100" s="139"/>
      <c r="CM100" s="139"/>
      <c r="CN100" s="139"/>
      <c r="CO100" s="139"/>
      <c r="CP100" s="139"/>
      <c r="CQ100" s="139"/>
      <c r="CR100" s="139"/>
      <c r="CS100" s="139"/>
      <c r="CT100" s="139"/>
      <c r="CU100" s="139"/>
      <c r="CV100" s="139"/>
      <c r="CW100" s="139"/>
      <c r="CX100" s="139"/>
      <c r="CY100" s="139"/>
      <c r="CZ100" s="139"/>
      <c r="DA100" s="139"/>
      <c r="DB100" s="139"/>
      <c r="DC100" s="139"/>
      <c r="DD100" s="139"/>
      <c r="DE100" s="139"/>
      <c r="DF100" s="139"/>
      <c r="DG100" s="139"/>
      <c r="DH100" s="139"/>
      <c r="DI100" s="139"/>
      <c r="DJ100" s="139"/>
      <c r="DK100" s="139"/>
    </row>
    <row r="101" spans="1:115" x14ac:dyDescent="0.25">
      <c r="A101" s="139"/>
      <c r="B101" s="149"/>
      <c r="C101" s="149"/>
      <c r="D101" s="149"/>
      <c r="E101" s="149"/>
      <c r="F101" s="149"/>
      <c r="G101" s="149"/>
      <c r="H101" s="149"/>
      <c r="I101" s="149"/>
      <c r="J101" s="139"/>
      <c r="K101" s="139"/>
      <c r="L101" s="139"/>
      <c r="M101" s="139"/>
      <c r="N101" s="139"/>
      <c r="O101" s="149"/>
      <c r="P101" s="149"/>
      <c r="Q101" s="146"/>
      <c r="R101" s="146"/>
      <c r="S101" s="146"/>
      <c r="T101" s="150"/>
      <c r="U101" s="150"/>
      <c r="V101" s="149"/>
      <c r="W101" s="139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H101" s="139"/>
      <c r="AI101" s="139"/>
      <c r="AJ101" s="139"/>
      <c r="AK101" s="139"/>
      <c r="AL101" s="139"/>
      <c r="AM101" s="139"/>
      <c r="AN101" s="139"/>
      <c r="AO101" s="139"/>
      <c r="AP101" s="139"/>
      <c r="AQ101" s="139"/>
      <c r="AR101" s="139"/>
      <c r="AS101" s="139"/>
      <c r="AT101" s="139"/>
      <c r="AU101" s="139"/>
      <c r="AV101" s="139"/>
      <c r="AW101" s="139"/>
      <c r="AX101" s="139"/>
      <c r="AY101" s="139"/>
      <c r="AZ101" s="139"/>
      <c r="BA101" s="139"/>
      <c r="BB101" s="139"/>
      <c r="BC101" s="139"/>
      <c r="BD101" s="139"/>
      <c r="BE101" s="139"/>
      <c r="BF101" s="139"/>
      <c r="BG101" s="139"/>
      <c r="BH101" s="139"/>
      <c r="BI101" s="139"/>
      <c r="BJ101" s="139"/>
      <c r="BK101" s="139"/>
      <c r="BL101" s="139"/>
      <c r="BM101" s="139"/>
      <c r="BN101" s="139"/>
      <c r="BO101" s="139"/>
      <c r="BP101" s="139"/>
      <c r="BQ101" s="139"/>
      <c r="BR101" s="139"/>
      <c r="BS101" s="139"/>
      <c r="BT101" s="139"/>
      <c r="BU101" s="139"/>
      <c r="BV101" s="139"/>
      <c r="BW101" s="139"/>
      <c r="BX101" s="139"/>
      <c r="BY101" s="139"/>
      <c r="BZ101" s="139"/>
      <c r="CA101" s="139"/>
      <c r="CB101" s="139"/>
      <c r="CC101" s="139"/>
      <c r="CD101" s="139"/>
      <c r="CE101" s="139"/>
      <c r="CF101" s="139"/>
      <c r="CG101" s="139"/>
      <c r="CH101" s="139"/>
      <c r="CI101" s="139"/>
      <c r="CJ101" s="139"/>
      <c r="CK101" s="139"/>
      <c r="CL101" s="139"/>
      <c r="CM101" s="139"/>
      <c r="CN101" s="139"/>
      <c r="CO101" s="139"/>
      <c r="CP101" s="139"/>
      <c r="CQ101" s="139"/>
      <c r="CR101" s="139"/>
      <c r="CS101" s="139"/>
      <c r="CT101" s="139"/>
      <c r="CU101" s="139"/>
      <c r="CV101" s="139"/>
      <c r="CW101" s="139"/>
      <c r="CX101" s="139"/>
      <c r="CY101" s="139"/>
      <c r="CZ101" s="139"/>
      <c r="DA101" s="139"/>
      <c r="DB101" s="139"/>
      <c r="DC101" s="139"/>
      <c r="DD101" s="139"/>
      <c r="DE101" s="139"/>
      <c r="DF101" s="139"/>
      <c r="DG101" s="139"/>
      <c r="DH101" s="139"/>
      <c r="DI101" s="139"/>
      <c r="DJ101" s="139"/>
      <c r="DK101" s="139"/>
    </row>
    <row r="102" spans="1:115" x14ac:dyDescent="0.25">
      <c r="A102" s="139"/>
      <c r="B102" s="149"/>
      <c r="C102" s="149"/>
      <c r="D102" s="149"/>
      <c r="E102" s="149"/>
      <c r="F102" s="149"/>
      <c r="G102" s="149"/>
      <c r="H102" s="149"/>
      <c r="I102" s="149"/>
      <c r="J102" s="139"/>
      <c r="K102" s="139"/>
      <c r="L102" s="139"/>
      <c r="M102" s="139"/>
      <c r="N102" s="139"/>
      <c r="O102" s="149"/>
      <c r="P102" s="149"/>
      <c r="Q102" s="146"/>
      <c r="R102" s="146"/>
      <c r="S102" s="146"/>
      <c r="T102" s="150"/>
      <c r="U102" s="150"/>
      <c r="V102" s="149"/>
      <c r="W102" s="139"/>
      <c r="X102" s="139"/>
      <c r="Y102" s="139"/>
      <c r="Z102" s="139"/>
      <c r="AA102" s="139"/>
      <c r="AB102" s="139"/>
      <c r="AC102" s="139"/>
      <c r="AD102" s="139"/>
      <c r="AE102" s="139"/>
      <c r="AF102" s="139"/>
      <c r="AG102" s="139"/>
      <c r="AH102" s="139"/>
      <c r="AI102" s="139"/>
      <c r="AJ102" s="139"/>
      <c r="AK102" s="139"/>
      <c r="AL102" s="139"/>
      <c r="AM102" s="139"/>
      <c r="AN102" s="139"/>
      <c r="AO102" s="139"/>
      <c r="AP102" s="139"/>
      <c r="AQ102" s="139"/>
      <c r="AR102" s="139"/>
      <c r="AS102" s="139"/>
      <c r="AT102" s="139"/>
      <c r="AU102" s="139"/>
      <c r="AV102" s="139"/>
      <c r="AW102" s="139"/>
      <c r="AX102" s="139"/>
      <c r="AY102" s="139"/>
      <c r="AZ102" s="139"/>
      <c r="BA102" s="139"/>
      <c r="BB102" s="139"/>
      <c r="BC102" s="139"/>
      <c r="BD102" s="139"/>
      <c r="BE102" s="139"/>
      <c r="BF102" s="139"/>
      <c r="BG102" s="139"/>
      <c r="BH102" s="139"/>
      <c r="BI102" s="139"/>
      <c r="BJ102" s="139"/>
      <c r="BK102" s="139"/>
      <c r="BL102" s="139"/>
      <c r="BM102" s="139"/>
      <c r="BN102" s="139"/>
      <c r="BO102" s="139"/>
      <c r="BP102" s="139"/>
      <c r="BQ102" s="139"/>
      <c r="BR102" s="139"/>
      <c r="BS102" s="139"/>
      <c r="BT102" s="139"/>
      <c r="BU102" s="139"/>
      <c r="BV102" s="139"/>
      <c r="BW102" s="139"/>
      <c r="BX102" s="139"/>
      <c r="BY102" s="139"/>
      <c r="BZ102" s="139"/>
      <c r="CA102" s="139"/>
      <c r="CB102" s="139"/>
      <c r="CC102" s="139"/>
      <c r="CD102" s="139"/>
      <c r="CE102" s="139"/>
      <c r="CF102" s="139"/>
      <c r="CG102" s="139"/>
      <c r="CH102" s="139"/>
      <c r="CI102" s="139"/>
      <c r="CJ102" s="139"/>
      <c r="CK102" s="139"/>
      <c r="CL102" s="139"/>
      <c r="CM102" s="139"/>
      <c r="CN102" s="139"/>
      <c r="CO102" s="139"/>
      <c r="CP102" s="139"/>
      <c r="CQ102" s="139"/>
      <c r="CR102" s="139"/>
      <c r="CS102" s="139"/>
      <c r="CT102" s="139"/>
      <c r="CU102" s="139"/>
      <c r="CV102" s="139"/>
      <c r="CW102" s="139"/>
      <c r="CX102" s="139"/>
      <c r="CY102" s="139"/>
      <c r="CZ102" s="139"/>
      <c r="DA102" s="139"/>
      <c r="DB102" s="139"/>
      <c r="DC102" s="139"/>
      <c r="DD102" s="139"/>
      <c r="DE102" s="139"/>
      <c r="DF102" s="139"/>
      <c r="DG102" s="139"/>
      <c r="DH102" s="139"/>
      <c r="DI102" s="139"/>
      <c r="DJ102" s="139"/>
      <c r="DK102" s="139"/>
    </row>
    <row r="103" spans="1:115" x14ac:dyDescent="0.25">
      <c r="A103" s="151"/>
      <c r="B103" s="149"/>
      <c r="C103" s="149"/>
      <c r="D103" s="149"/>
      <c r="E103" s="139"/>
      <c r="F103" s="139"/>
      <c r="G103" s="139"/>
      <c r="H103" s="139"/>
      <c r="I103" s="139"/>
      <c r="J103" s="139"/>
      <c r="K103" s="139"/>
      <c r="L103" s="139"/>
      <c r="M103" s="139"/>
      <c r="N103" s="139"/>
      <c r="O103" s="149"/>
      <c r="P103" s="149"/>
      <c r="Q103" s="146"/>
      <c r="R103" s="146"/>
      <c r="S103" s="146"/>
      <c r="T103" s="150"/>
      <c r="U103" s="150"/>
      <c r="V103" s="149"/>
      <c r="W103" s="139"/>
      <c r="X103" s="139"/>
      <c r="Y103" s="139"/>
      <c r="Z103" s="139"/>
      <c r="AA103" s="139"/>
      <c r="AB103" s="139"/>
      <c r="AC103" s="139"/>
      <c r="AD103" s="139"/>
      <c r="AE103" s="139"/>
      <c r="AF103" s="139"/>
      <c r="AG103" s="139"/>
      <c r="AH103" s="139"/>
      <c r="AI103" s="139"/>
      <c r="AJ103" s="139"/>
      <c r="AK103" s="139"/>
      <c r="AL103" s="139"/>
      <c r="AM103" s="139"/>
      <c r="AN103" s="139"/>
      <c r="AO103" s="139"/>
      <c r="AP103" s="139"/>
      <c r="AQ103" s="139"/>
      <c r="AR103" s="139"/>
      <c r="AS103" s="139"/>
      <c r="AT103" s="139"/>
      <c r="AU103" s="139"/>
      <c r="AV103" s="139"/>
      <c r="AW103" s="139"/>
      <c r="AX103" s="139"/>
      <c r="AY103" s="139"/>
      <c r="AZ103" s="139"/>
      <c r="BA103" s="139"/>
      <c r="BB103" s="139"/>
      <c r="BC103" s="139"/>
      <c r="BD103" s="139"/>
      <c r="BE103" s="139"/>
      <c r="BF103" s="139"/>
      <c r="BG103" s="139"/>
      <c r="BH103" s="139"/>
      <c r="BI103" s="139"/>
      <c r="BJ103" s="139"/>
      <c r="BK103" s="139"/>
      <c r="BL103" s="139"/>
      <c r="BM103" s="139"/>
      <c r="BN103" s="139"/>
      <c r="BO103" s="139"/>
      <c r="BP103" s="139"/>
      <c r="BQ103" s="139"/>
      <c r="BR103" s="139"/>
      <c r="BS103" s="139"/>
      <c r="BT103" s="139"/>
      <c r="BU103" s="139"/>
      <c r="BV103" s="139"/>
      <c r="BW103" s="139"/>
      <c r="BX103" s="139"/>
      <c r="BY103" s="139"/>
      <c r="BZ103" s="139"/>
      <c r="CA103" s="139"/>
      <c r="CB103" s="139"/>
      <c r="CC103" s="139"/>
      <c r="CD103" s="139"/>
      <c r="CE103" s="139"/>
      <c r="CF103" s="139"/>
      <c r="CG103" s="139"/>
      <c r="CH103" s="139"/>
      <c r="CI103" s="139"/>
      <c r="CJ103" s="139"/>
      <c r="CK103" s="139"/>
      <c r="CL103" s="139"/>
      <c r="CM103" s="139"/>
      <c r="CN103" s="139"/>
      <c r="CO103" s="139"/>
      <c r="CP103" s="139"/>
      <c r="CQ103" s="139"/>
      <c r="CR103" s="139"/>
      <c r="CS103" s="139"/>
      <c r="CT103" s="139"/>
      <c r="CU103" s="139"/>
      <c r="CV103" s="139"/>
      <c r="CW103" s="139"/>
      <c r="CX103" s="139"/>
      <c r="CY103" s="139"/>
      <c r="CZ103" s="139"/>
      <c r="DA103" s="139"/>
      <c r="DB103" s="139"/>
      <c r="DC103" s="139"/>
      <c r="DD103" s="139"/>
      <c r="DE103" s="139"/>
      <c r="DF103" s="139"/>
      <c r="DG103" s="139"/>
      <c r="DH103" s="139"/>
      <c r="DI103" s="139"/>
      <c r="DJ103" s="139"/>
      <c r="DK103" s="139"/>
    </row>
    <row r="104" spans="1:115" x14ac:dyDescent="0.25">
      <c r="A104" s="139"/>
      <c r="B104" s="139"/>
      <c r="C104" s="139"/>
      <c r="D104" s="139"/>
      <c r="E104" s="139"/>
      <c r="F104" s="139"/>
      <c r="G104" s="139"/>
      <c r="H104" s="139"/>
      <c r="I104" s="139"/>
      <c r="J104" s="139"/>
      <c r="K104" s="139"/>
      <c r="L104" s="139"/>
      <c r="M104" s="139"/>
      <c r="N104" s="139"/>
      <c r="O104" s="149"/>
      <c r="P104" s="149"/>
      <c r="Q104" s="146"/>
      <c r="R104" s="146"/>
      <c r="S104" s="146"/>
      <c r="T104" s="150"/>
      <c r="U104" s="150"/>
      <c r="V104" s="149"/>
      <c r="W104" s="139"/>
      <c r="X104" s="139"/>
      <c r="Y104" s="139"/>
      <c r="Z104" s="139"/>
      <c r="AA104" s="139"/>
      <c r="AB104" s="139"/>
      <c r="AC104" s="139"/>
      <c r="AD104" s="139"/>
      <c r="AE104" s="139"/>
      <c r="AF104" s="139"/>
      <c r="AG104" s="139"/>
      <c r="AH104" s="139"/>
      <c r="AI104" s="139"/>
      <c r="AJ104" s="139"/>
      <c r="AK104" s="139"/>
      <c r="AL104" s="139"/>
      <c r="AM104" s="139"/>
      <c r="AN104" s="139"/>
      <c r="AO104" s="139"/>
      <c r="AP104" s="139"/>
      <c r="AQ104" s="139"/>
      <c r="AR104" s="139"/>
      <c r="AS104" s="139"/>
      <c r="AT104" s="139"/>
      <c r="AU104" s="139"/>
      <c r="AV104" s="139"/>
      <c r="AW104" s="139"/>
      <c r="AX104" s="139"/>
      <c r="AY104" s="139"/>
      <c r="AZ104" s="139"/>
      <c r="BA104" s="139"/>
      <c r="BB104" s="139"/>
      <c r="BC104" s="139"/>
      <c r="BD104" s="139"/>
      <c r="BE104" s="139"/>
      <c r="BF104" s="139"/>
      <c r="BG104" s="139"/>
      <c r="BH104" s="139"/>
      <c r="BI104" s="139"/>
      <c r="BJ104" s="139"/>
      <c r="BK104" s="139"/>
      <c r="BL104" s="139"/>
      <c r="BM104" s="139"/>
      <c r="BN104" s="139"/>
      <c r="BO104" s="139"/>
      <c r="BP104" s="139"/>
      <c r="BQ104" s="139"/>
      <c r="BR104" s="139"/>
      <c r="BS104" s="139"/>
      <c r="BT104" s="139"/>
      <c r="BU104" s="139"/>
      <c r="BV104" s="139"/>
      <c r="BW104" s="139"/>
      <c r="BX104" s="139"/>
      <c r="BY104" s="139"/>
      <c r="BZ104" s="139"/>
      <c r="CA104" s="139"/>
      <c r="CB104" s="139"/>
      <c r="CC104" s="139"/>
      <c r="CD104" s="139"/>
      <c r="CE104" s="139"/>
      <c r="CF104" s="139"/>
      <c r="CG104" s="139"/>
      <c r="CH104" s="139"/>
      <c r="CI104" s="139"/>
      <c r="CJ104" s="139"/>
      <c r="CK104" s="139"/>
      <c r="CL104" s="139"/>
      <c r="CM104" s="139"/>
      <c r="CN104" s="139"/>
      <c r="CO104" s="139"/>
      <c r="CP104" s="139"/>
      <c r="CQ104" s="139"/>
      <c r="CR104" s="139"/>
      <c r="CS104" s="139"/>
      <c r="CT104" s="139"/>
      <c r="CU104" s="139"/>
      <c r="CV104" s="139"/>
      <c r="CW104" s="139"/>
      <c r="CX104" s="139"/>
      <c r="CY104" s="139"/>
      <c r="CZ104" s="139"/>
      <c r="DA104" s="139"/>
      <c r="DB104" s="139"/>
      <c r="DC104" s="139"/>
      <c r="DD104" s="139"/>
      <c r="DE104" s="139"/>
      <c r="DF104" s="139"/>
      <c r="DG104" s="139"/>
      <c r="DH104" s="139"/>
      <c r="DI104" s="139"/>
      <c r="DJ104" s="139"/>
      <c r="DK104" s="139"/>
    </row>
    <row r="105" spans="1:115" x14ac:dyDescent="0.25">
      <c r="A105" s="139"/>
      <c r="B105" s="139"/>
      <c r="C105" s="149"/>
      <c r="D105" s="149"/>
      <c r="E105" s="149"/>
      <c r="F105" s="149"/>
      <c r="G105" s="149"/>
      <c r="H105" s="149"/>
      <c r="I105" s="149"/>
      <c r="J105" s="139"/>
      <c r="K105" s="139"/>
      <c r="L105" s="139"/>
      <c r="M105" s="139"/>
      <c r="N105" s="139"/>
      <c r="O105" s="149"/>
      <c r="P105" s="149"/>
      <c r="Q105" s="146"/>
      <c r="R105" s="146"/>
      <c r="S105" s="146"/>
      <c r="T105" s="150"/>
      <c r="U105" s="150"/>
      <c r="V105" s="149"/>
      <c r="W105" s="139"/>
      <c r="X105" s="139"/>
      <c r="Y105" s="139"/>
      <c r="Z105" s="139"/>
      <c r="AA105" s="139"/>
      <c r="AB105" s="139"/>
      <c r="AC105" s="139"/>
      <c r="AD105" s="139"/>
      <c r="AE105" s="139"/>
      <c r="AF105" s="139"/>
      <c r="AG105" s="139"/>
      <c r="AH105" s="139"/>
      <c r="AI105" s="139"/>
      <c r="AJ105" s="139"/>
      <c r="AK105" s="139"/>
      <c r="AL105" s="139"/>
      <c r="AM105" s="139"/>
      <c r="AN105" s="139"/>
      <c r="AO105" s="139"/>
      <c r="AP105" s="139"/>
      <c r="AQ105" s="139"/>
      <c r="AR105" s="139"/>
      <c r="AS105" s="139"/>
      <c r="AT105" s="139"/>
      <c r="AU105" s="139"/>
      <c r="AV105" s="139"/>
      <c r="AW105" s="139"/>
      <c r="AX105" s="139"/>
      <c r="AY105" s="139"/>
      <c r="AZ105" s="139"/>
      <c r="BA105" s="139"/>
      <c r="BB105" s="139"/>
      <c r="BC105" s="139"/>
      <c r="BD105" s="139"/>
      <c r="BE105" s="139"/>
      <c r="BF105" s="139"/>
      <c r="BG105" s="139"/>
      <c r="BH105" s="139"/>
      <c r="BI105" s="139"/>
      <c r="BJ105" s="139"/>
      <c r="BK105" s="139"/>
      <c r="BL105" s="139"/>
      <c r="BM105" s="139"/>
      <c r="BN105" s="139"/>
      <c r="BO105" s="139"/>
      <c r="BP105" s="139"/>
      <c r="BQ105" s="139"/>
      <c r="BR105" s="139"/>
      <c r="BS105" s="139"/>
      <c r="BT105" s="139"/>
      <c r="BU105" s="139"/>
      <c r="BV105" s="139"/>
      <c r="BW105" s="139"/>
      <c r="BX105" s="139"/>
      <c r="BY105" s="139"/>
      <c r="BZ105" s="139"/>
      <c r="CA105" s="139"/>
      <c r="CB105" s="139"/>
      <c r="CC105" s="139"/>
      <c r="CD105" s="139"/>
      <c r="CE105" s="139"/>
      <c r="CF105" s="139"/>
      <c r="CG105" s="139"/>
      <c r="CH105" s="139"/>
      <c r="CI105" s="139"/>
      <c r="CJ105" s="139"/>
      <c r="CK105" s="139"/>
      <c r="CL105" s="139"/>
      <c r="CM105" s="139"/>
      <c r="CN105" s="139"/>
      <c r="CO105" s="139"/>
      <c r="CP105" s="139"/>
      <c r="CQ105" s="139"/>
      <c r="CR105" s="139"/>
      <c r="CS105" s="139"/>
      <c r="CT105" s="139"/>
      <c r="CU105" s="139"/>
      <c r="CV105" s="139"/>
      <c r="CW105" s="139"/>
      <c r="CX105" s="139"/>
      <c r="CY105" s="139"/>
      <c r="CZ105" s="139"/>
      <c r="DA105" s="139"/>
      <c r="DB105" s="139"/>
      <c r="DC105" s="139"/>
      <c r="DD105" s="139"/>
      <c r="DE105" s="139"/>
      <c r="DF105" s="139"/>
      <c r="DG105" s="139"/>
      <c r="DH105" s="139"/>
      <c r="DI105" s="139"/>
      <c r="DJ105" s="139"/>
      <c r="DK105" s="139"/>
    </row>
    <row r="106" spans="1:115" x14ac:dyDescent="0.25">
      <c r="A106" s="139"/>
      <c r="B106" s="136"/>
      <c r="C106" s="149"/>
      <c r="D106" s="149"/>
      <c r="E106" s="136"/>
      <c r="F106" s="152"/>
      <c r="G106" s="149"/>
      <c r="H106" s="149"/>
      <c r="I106" s="149"/>
      <c r="J106" s="139"/>
      <c r="K106" s="139"/>
      <c r="L106" s="139"/>
      <c r="M106" s="139"/>
      <c r="N106" s="139"/>
      <c r="O106" s="149"/>
      <c r="P106" s="149"/>
      <c r="Q106" s="146"/>
      <c r="R106" s="146"/>
      <c r="S106" s="146"/>
      <c r="T106" s="150"/>
      <c r="U106" s="150"/>
      <c r="V106" s="149"/>
      <c r="W106" s="139"/>
      <c r="X106" s="139"/>
      <c r="Y106" s="139"/>
      <c r="Z106" s="139"/>
      <c r="AA106" s="139"/>
      <c r="AB106" s="139"/>
      <c r="AC106" s="139"/>
      <c r="AD106" s="139"/>
      <c r="AE106" s="139"/>
      <c r="AF106" s="139"/>
      <c r="AG106" s="139"/>
      <c r="AH106" s="139"/>
      <c r="AI106" s="139"/>
      <c r="AJ106" s="139"/>
      <c r="AK106" s="139"/>
      <c r="AL106" s="139"/>
      <c r="AM106" s="139"/>
      <c r="AN106" s="139"/>
      <c r="AO106" s="139"/>
      <c r="AP106" s="139"/>
      <c r="AQ106" s="139"/>
      <c r="AR106" s="139"/>
      <c r="AS106" s="139"/>
      <c r="AT106" s="139"/>
      <c r="AU106" s="139"/>
      <c r="AV106" s="139"/>
      <c r="AW106" s="139"/>
      <c r="AX106" s="139"/>
      <c r="AY106" s="139"/>
      <c r="AZ106" s="139"/>
      <c r="BA106" s="139"/>
      <c r="BB106" s="139"/>
      <c r="BC106" s="139"/>
      <c r="BD106" s="139"/>
      <c r="BE106" s="139"/>
      <c r="BF106" s="139"/>
      <c r="BG106" s="139"/>
      <c r="BH106" s="139"/>
      <c r="BI106" s="139"/>
      <c r="BJ106" s="139"/>
      <c r="BK106" s="139"/>
      <c r="BL106" s="139"/>
      <c r="BM106" s="139"/>
      <c r="BN106" s="139"/>
      <c r="BO106" s="139"/>
      <c r="BP106" s="139"/>
      <c r="BQ106" s="139"/>
      <c r="BR106" s="139"/>
      <c r="BS106" s="139"/>
      <c r="BT106" s="139"/>
      <c r="BU106" s="139"/>
      <c r="BV106" s="139"/>
      <c r="BW106" s="139"/>
      <c r="BX106" s="139"/>
      <c r="BY106" s="139"/>
      <c r="BZ106" s="139"/>
      <c r="CA106" s="139"/>
      <c r="CB106" s="139"/>
      <c r="CC106" s="139"/>
      <c r="CD106" s="139"/>
      <c r="CE106" s="139"/>
      <c r="CF106" s="139"/>
      <c r="CG106" s="139"/>
      <c r="CH106" s="139"/>
      <c r="CI106" s="139"/>
      <c r="CJ106" s="139"/>
      <c r="CK106" s="139"/>
      <c r="CL106" s="139"/>
      <c r="CM106" s="139"/>
      <c r="CN106" s="139"/>
      <c r="CO106" s="139"/>
      <c r="CP106" s="139"/>
      <c r="CQ106" s="139"/>
      <c r="CR106" s="139"/>
      <c r="CS106" s="139"/>
      <c r="CT106" s="139"/>
      <c r="CU106" s="139"/>
      <c r="CV106" s="139"/>
      <c r="CW106" s="139"/>
      <c r="CX106" s="139"/>
      <c r="CY106" s="139"/>
      <c r="CZ106" s="139"/>
      <c r="DA106" s="139"/>
      <c r="DB106" s="139"/>
      <c r="DC106" s="139"/>
      <c r="DD106" s="139"/>
      <c r="DE106" s="139"/>
      <c r="DF106" s="139"/>
      <c r="DG106" s="139"/>
      <c r="DH106" s="139"/>
      <c r="DI106" s="139"/>
      <c r="DJ106" s="139"/>
      <c r="DK106" s="139"/>
    </row>
    <row r="107" spans="1:115" x14ac:dyDescent="0.25">
      <c r="A107" s="139"/>
      <c r="B107" s="149"/>
      <c r="C107" s="149"/>
      <c r="D107" s="149"/>
      <c r="E107" s="149"/>
      <c r="F107" s="149"/>
      <c r="G107" s="149"/>
      <c r="H107" s="149"/>
      <c r="I107" s="149"/>
      <c r="J107" s="139"/>
      <c r="K107" s="139"/>
      <c r="L107" s="139"/>
      <c r="M107" s="139"/>
      <c r="N107" s="139"/>
      <c r="O107" s="149"/>
      <c r="P107" s="149"/>
      <c r="Q107" s="146"/>
      <c r="R107" s="146"/>
      <c r="S107" s="146"/>
      <c r="T107" s="150"/>
      <c r="U107" s="150"/>
      <c r="V107" s="149"/>
      <c r="W107" s="139"/>
      <c r="X107" s="139"/>
      <c r="Y107" s="139"/>
      <c r="Z107" s="139"/>
      <c r="AA107" s="139"/>
      <c r="AB107" s="139"/>
      <c r="AC107" s="139"/>
      <c r="AD107" s="139"/>
      <c r="AE107" s="139"/>
      <c r="AF107" s="139"/>
      <c r="AG107" s="139"/>
      <c r="AH107" s="139"/>
      <c r="AI107" s="139"/>
      <c r="AJ107" s="139"/>
      <c r="AK107" s="139"/>
      <c r="AL107" s="139"/>
      <c r="AM107" s="139"/>
      <c r="AN107" s="139"/>
      <c r="AO107" s="139"/>
      <c r="AP107" s="139"/>
      <c r="AQ107" s="139"/>
      <c r="AR107" s="139"/>
      <c r="AS107" s="139"/>
      <c r="AT107" s="139"/>
      <c r="AU107" s="139"/>
      <c r="AV107" s="139"/>
      <c r="AW107" s="139"/>
      <c r="AX107" s="139"/>
      <c r="AY107" s="139"/>
      <c r="AZ107" s="139"/>
      <c r="BA107" s="139"/>
      <c r="BB107" s="139"/>
      <c r="BC107" s="139"/>
      <c r="BD107" s="139"/>
      <c r="BE107" s="139"/>
      <c r="BF107" s="139"/>
      <c r="BG107" s="139"/>
      <c r="BH107" s="139"/>
      <c r="BI107" s="139"/>
      <c r="BJ107" s="139"/>
      <c r="BK107" s="139"/>
      <c r="BL107" s="139"/>
      <c r="BM107" s="139"/>
      <c r="BN107" s="139"/>
      <c r="BO107" s="139"/>
      <c r="BP107" s="139"/>
      <c r="BQ107" s="139"/>
      <c r="BR107" s="139"/>
      <c r="BS107" s="139"/>
      <c r="BT107" s="139"/>
      <c r="BU107" s="139"/>
      <c r="BV107" s="139"/>
      <c r="BW107" s="139"/>
      <c r="BX107" s="139"/>
      <c r="BY107" s="139"/>
      <c r="BZ107" s="139"/>
      <c r="CA107" s="139"/>
      <c r="CB107" s="139"/>
      <c r="CC107" s="139"/>
      <c r="CD107" s="139"/>
      <c r="CE107" s="139"/>
      <c r="CF107" s="139"/>
      <c r="CG107" s="139"/>
      <c r="CH107" s="139"/>
      <c r="CI107" s="139"/>
      <c r="CJ107" s="139"/>
      <c r="CK107" s="139"/>
      <c r="CL107" s="139"/>
      <c r="CM107" s="139"/>
      <c r="CN107" s="139"/>
      <c r="CO107" s="139"/>
      <c r="CP107" s="139"/>
      <c r="CQ107" s="139"/>
      <c r="CR107" s="139"/>
      <c r="CS107" s="139"/>
      <c r="CT107" s="139"/>
      <c r="CU107" s="139"/>
      <c r="CV107" s="139"/>
      <c r="CW107" s="139"/>
      <c r="CX107" s="139"/>
      <c r="CY107" s="139"/>
      <c r="CZ107" s="139"/>
      <c r="DA107" s="139"/>
      <c r="DB107" s="139"/>
      <c r="DC107" s="139"/>
      <c r="DD107" s="139"/>
      <c r="DE107" s="139"/>
      <c r="DF107" s="139"/>
      <c r="DG107" s="139"/>
      <c r="DH107" s="139"/>
      <c r="DI107" s="139"/>
      <c r="DJ107" s="139"/>
      <c r="DK107" s="139"/>
    </row>
    <row r="108" spans="1:115" x14ac:dyDescent="0.25">
      <c r="A108" s="139"/>
      <c r="B108" s="136"/>
      <c r="C108" s="149"/>
      <c r="D108" s="149"/>
      <c r="E108" s="149"/>
      <c r="F108" s="149"/>
      <c r="G108" s="149"/>
      <c r="H108" s="149"/>
      <c r="I108" s="149"/>
      <c r="J108" s="139"/>
      <c r="K108" s="139"/>
      <c r="L108" s="139"/>
      <c r="M108" s="139"/>
      <c r="N108" s="139"/>
      <c r="O108" s="149"/>
      <c r="P108" s="149"/>
      <c r="Q108" s="146"/>
      <c r="R108" s="146"/>
      <c r="S108" s="146"/>
      <c r="T108" s="150"/>
      <c r="U108" s="150"/>
      <c r="V108" s="149"/>
      <c r="W108" s="139"/>
      <c r="X108" s="139"/>
      <c r="Y108" s="139"/>
      <c r="Z108" s="139"/>
      <c r="AA108" s="139"/>
      <c r="AB108" s="139"/>
      <c r="AC108" s="139"/>
      <c r="AD108" s="139"/>
      <c r="AE108" s="139"/>
      <c r="AF108" s="139"/>
      <c r="AG108" s="139"/>
      <c r="AH108" s="139"/>
      <c r="AI108" s="139"/>
      <c r="AJ108" s="139"/>
      <c r="AK108" s="139"/>
      <c r="AL108" s="139"/>
      <c r="AM108" s="139"/>
      <c r="AN108" s="139"/>
      <c r="AO108" s="139"/>
      <c r="AP108" s="139"/>
      <c r="AQ108" s="139"/>
      <c r="AR108" s="139"/>
      <c r="AS108" s="139"/>
      <c r="AT108" s="139"/>
      <c r="AU108" s="139"/>
      <c r="AV108" s="139"/>
      <c r="AW108" s="139"/>
      <c r="AX108" s="139"/>
      <c r="AY108" s="139"/>
      <c r="AZ108" s="139"/>
      <c r="BA108" s="139"/>
      <c r="BB108" s="139"/>
      <c r="BC108" s="139"/>
      <c r="BD108" s="139"/>
      <c r="BE108" s="139"/>
      <c r="BF108" s="139"/>
      <c r="BG108" s="139"/>
      <c r="BH108" s="139"/>
      <c r="BI108" s="139"/>
      <c r="BJ108" s="139"/>
      <c r="BK108" s="139"/>
      <c r="BL108" s="139"/>
      <c r="BM108" s="139"/>
      <c r="BN108" s="139"/>
      <c r="BO108" s="139"/>
      <c r="BP108" s="139"/>
      <c r="BQ108" s="139"/>
      <c r="BR108" s="139"/>
      <c r="BS108" s="139"/>
      <c r="BT108" s="139"/>
      <c r="BU108" s="139"/>
      <c r="BV108" s="139"/>
      <c r="BW108" s="139"/>
      <c r="BX108" s="139"/>
      <c r="BY108" s="139"/>
      <c r="BZ108" s="139"/>
      <c r="CA108" s="139"/>
      <c r="CB108" s="139"/>
      <c r="CC108" s="139"/>
      <c r="CD108" s="139"/>
      <c r="CE108" s="139"/>
      <c r="CF108" s="139"/>
      <c r="CG108" s="139"/>
      <c r="CH108" s="139"/>
      <c r="CI108" s="139"/>
      <c r="CJ108" s="139"/>
      <c r="CK108" s="139"/>
      <c r="CL108" s="139"/>
      <c r="CM108" s="139"/>
      <c r="CN108" s="139"/>
      <c r="CO108" s="139"/>
      <c r="CP108" s="139"/>
      <c r="CQ108" s="139"/>
      <c r="CR108" s="139"/>
      <c r="CS108" s="139"/>
      <c r="CT108" s="139"/>
      <c r="CU108" s="139"/>
      <c r="CV108" s="139"/>
      <c r="CW108" s="139"/>
      <c r="CX108" s="139"/>
      <c r="CY108" s="139"/>
      <c r="CZ108" s="139"/>
      <c r="DA108" s="139"/>
      <c r="DB108" s="139"/>
      <c r="DC108" s="139"/>
      <c r="DD108" s="139"/>
      <c r="DE108" s="139"/>
      <c r="DF108" s="139"/>
      <c r="DG108" s="139"/>
      <c r="DH108" s="139"/>
      <c r="DI108" s="139"/>
      <c r="DJ108" s="139"/>
      <c r="DK108" s="139"/>
    </row>
    <row r="109" spans="1:115" x14ac:dyDescent="0.25">
      <c r="A109" s="139"/>
      <c r="B109" s="153"/>
      <c r="C109" s="149"/>
      <c r="D109" s="149"/>
      <c r="E109" s="149"/>
      <c r="F109" s="149"/>
      <c r="G109" s="149"/>
      <c r="H109" s="149"/>
      <c r="I109" s="149"/>
      <c r="J109" s="139"/>
      <c r="K109" s="139"/>
      <c r="L109" s="139"/>
      <c r="M109" s="139"/>
      <c r="N109" s="139"/>
      <c r="O109" s="149"/>
      <c r="P109" s="149"/>
      <c r="Q109" s="146"/>
      <c r="R109" s="146"/>
      <c r="S109" s="146"/>
      <c r="T109" s="150"/>
      <c r="U109" s="150"/>
      <c r="V109" s="149"/>
      <c r="W109" s="139"/>
      <c r="X109" s="139"/>
      <c r="Y109" s="139"/>
      <c r="Z109" s="139"/>
      <c r="AA109" s="139"/>
      <c r="AB109" s="139"/>
      <c r="AC109" s="139"/>
      <c r="AD109" s="139"/>
      <c r="AE109" s="139"/>
      <c r="AF109" s="139"/>
      <c r="AG109" s="139"/>
      <c r="AH109" s="139"/>
      <c r="AI109" s="139"/>
      <c r="AJ109" s="139"/>
      <c r="AK109" s="139"/>
      <c r="AL109" s="139"/>
      <c r="AM109" s="139"/>
      <c r="AN109" s="139"/>
      <c r="AO109" s="139"/>
      <c r="AP109" s="139"/>
      <c r="AQ109" s="139"/>
      <c r="AR109" s="139"/>
      <c r="AS109" s="139"/>
      <c r="AT109" s="139"/>
      <c r="AU109" s="139"/>
      <c r="AV109" s="139"/>
      <c r="AW109" s="139"/>
      <c r="AX109" s="139"/>
      <c r="AY109" s="139"/>
      <c r="AZ109" s="139"/>
      <c r="BA109" s="139"/>
      <c r="BB109" s="139"/>
      <c r="BC109" s="139"/>
      <c r="BD109" s="139"/>
      <c r="BE109" s="139"/>
      <c r="BF109" s="139"/>
      <c r="BG109" s="139"/>
      <c r="BH109" s="139"/>
      <c r="BI109" s="139"/>
      <c r="BJ109" s="139"/>
      <c r="BK109" s="139"/>
      <c r="BL109" s="139"/>
      <c r="BM109" s="139"/>
      <c r="BN109" s="139"/>
      <c r="BO109" s="139"/>
      <c r="BP109" s="139"/>
      <c r="BQ109" s="139"/>
      <c r="BR109" s="139"/>
      <c r="BS109" s="139"/>
      <c r="BT109" s="139"/>
      <c r="BU109" s="139"/>
      <c r="BV109" s="139"/>
      <c r="BW109" s="139"/>
      <c r="BX109" s="139"/>
      <c r="BY109" s="139"/>
      <c r="BZ109" s="139"/>
      <c r="CA109" s="139"/>
      <c r="CB109" s="139"/>
      <c r="CC109" s="139"/>
      <c r="CD109" s="139"/>
      <c r="CE109" s="139"/>
      <c r="CF109" s="139"/>
      <c r="CG109" s="139"/>
      <c r="CH109" s="139"/>
      <c r="CI109" s="139"/>
      <c r="CJ109" s="139"/>
      <c r="CK109" s="139"/>
      <c r="CL109" s="139"/>
      <c r="CM109" s="139"/>
      <c r="CN109" s="139"/>
      <c r="CO109" s="139"/>
      <c r="CP109" s="139"/>
      <c r="CQ109" s="139"/>
      <c r="CR109" s="139"/>
      <c r="CS109" s="139"/>
      <c r="CT109" s="139"/>
      <c r="CU109" s="139"/>
      <c r="CV109" s="139"/>
      <c r="CW109" s="139"/>
      <c r="CX109" s="139"/>
      <c r="CY109" s="139"/>
      <c r="CZ109" s="139"/>
      <c r="DA109" s="139"/>
      <c r="DB109" s="139"/>
      <c r="DC109" s="139"/>
      <c r="DD109" s="139"/>
      <c r="DE109" s="139"/>
      <c r="DF109" s="139"/>
      <c r="DG109" s="139"/>
      <c r="DH109" s="139"/>
      <c r="DI109" s="139"/>
      <c r="DJ109" s="139"/>
      <c r="DK109" s="139"/>
    </row>
    <row r="110" spans="1:115" x14ac:dyDescent="0.25">
      <c r="A110" s="139"/>
      <c r="B110" s="149"/>
      <c r="C110" s="149"/>
      <c r="D110" s="149"/>
      <c r="E110" s="149"/>
      <c r="F110" s="149"/>
      <c r="G110" s="149"/>
      <c r="H110" s="149"/>
      <c r="I110" s="149"/>
      <c r="J110" s="139"/>
      <c r="K110" s="139"/>
      <c r="L110" s="139"/>
      <c r="M110" s="139"/>
      <c r="N110" s="139"/>
      <c r="O110" s="149"/>
      <c r="P110" s="149"/>
      <c r="Q110" s="146"/>
      <c r="R110" s="146"/>
      <c r="S110" s="146"/>
      <c r="T110" s="150"/>
      <c r="U110" s="150"/>
      <c r="V110" s="149"/>
      <c r="W110" s="139"/>
      <c r="X110" s="139"/>
      <c r="Y110" s="139"/>
      <c r="Z110" s="139"/>
      <c r="AA110" s="139"/>
      <c r="AB110" s="139"/>
      <c r="AC110" s="139"/>
      <c r="AD110" s="139"/>
      <c r="AE110" s="139"/>
      <c r="AF110" s="139"/>
      <c r="AG110" s="139"/>
      <c r="AH110" s="139"/>
      <c r="AI110" s="139"/>
      <c r="AJ110" s="139"/>
      <c r="AK110" s="139"/>
      <c r="AL110" s="139"/>
      <c r="AM110" s="139"/>
      <c r="AN110" s="139"/>
      <c r="AO110" s="139"/>
      <c r="AP110" s="139"/>
      <c r="AQ110" s="139"/>
      <c r="AR110" s="139"/>
      <c r="AS110" s="139"/>
      <c r="AT110" s="139"/>
      <c r="AU110" s="139"/>
      <c r="AV110" s="139"/>
      <c r="AW110" s="139"/>
      <c r="AX110" s="139"/>
      <c r="AY110" s="139"/>
      <c r="AZ110" s="139"/>
      <c r="BA110" s="139"/>
      <c r="BB110" s="139"/>
      <c r="BC110" s="139"/>
      <c r="BD110" s="139"/>
      <c r="BE110" s="139"/>
      <c r="BF110" s="139"/>
      <c r="BG110" s="139"/>
      <c r="BH110" s="139"/>
      <c r="BI110" s="139"/>
      <c r="BJ110" s="139"/>
      <c r="BK110" s="139"/>
      <c r="BL110" s="139"/>
      <c r="BM110" s="139"/>
      <c r="BN110" s="139"/>
      <c r="BO110" s="139"/>
      <c r="BP110" s="139"/>
      <c r="BQ110" s="139"/>
      <c r="BR110" s="139"/>
      <c r="BS110" s="139"/>
      <c r="BT110" s="139"/>
      <c r="BU110" s="139"/>
      <c r="BV110" s="139"/>
      <c r="BW110" s="139"/>
      <c r="BX110" s="139"/>
      <c r="BY110" s="139"/>
      <c r="BZ110" s="139"/>
      <c r="CA110" s="139"/>
      <c r="CB110" s="139"/>
      <c r="CC110" s="139"/>
      <c r="CD110" s="139"/>
      <c r="CE110" s="139"/>
      <c r="CF110" s="139"/>
      <c r="CG110" s="139"/>
      <c r="CH110" s="139"/>
      <c r="CI110" s="139"/>
      <c r="CJ110" s="139"/>
      <c r="CK110" s="139"/>
      <c r="CL110" s="139"/>
      <c r="CM110" s="139"/>
      <c r="CN110" s="139"/>
      <c r="CO110" s="139"/>
      <c r="CP110" s="139"/>
      <c r="CQ110" s="139"/>
      <c r="CR110" s="139"/>
      <c r="CS110" s="139"/>
      <c r="CT110" s="139"/>
      <c r="CU110" s="139"/>
      <c r="CV110" s="139"/>
      <c r="CW110" s="139"/>
      <c r="CX110" s="139"/>
      <c r="CY110" s="139"/>
      <c r="CZ110" s="139"/>
      <c r="DA110" s="139"/>
      <c r="DB110" s="139"/>
      <c r="DC110" s="139"/>
      <c r="DD110" s="139"/>
      <c r="DE110" s="139"/>
      <c r="DF110" s="139"/>
      <c r="DG110" s="139"/>
      <c r="DH110" s="139"/>
      <c r="DI110" s="139"/>
      <c r="DJ110" s="139"/>
      <c r="DK110" s="139"/>
    </row>
    <row r="111" spans="1:115" x14ac:dyDescent="0.25">
      <c r="A111" s="139"/>
      <c r="B111" s="146"/>
      <c r="C111" s="146"/>
      <c r="D111" s="146"/>
      <c r="E111" s="146"/>
      <c r="F111" s="146"/>
      <c r="G111" s="146"/>
      <c r="H111" s="146"/>
      <c r="I111" s="149"/>
      <c r="J111" s="139"/>
      <c r="K111" s="139"/>
      <c r="L111" s="139"/>
      <c r="M111" s="139"/>
      <c r="N111" s="139"/>
      <c r="O111" s="149"/>
      <c r="P111" s="149"/>
      <c r="Q111" s="146"/>
      <c r="R111" s="146"/>
      <c r="S111" s="146"/>
      <c r="T111" s="150"/>
      <c r="U111" s="150"/>
      <c r="V111" s="149"/>
      <c r="W111" s="139"/>
      <c r="X111" s="139"/>
      <c r="Y111" s="139"/>
      <c r="Z111" s="139"/>
      <c r="AA111" s="139"/>
      <c r="AB111" s="139"/>
      <c r="AC111" s="139"/>
      <c r="AD111" s="139"/>
      <c r="AE111" s="139"/>
      <c r="AF111" s="139"/>
      <c r="AG111" s="139"/>
      <c r="AH111" s="139"/>
      <c r="AI111" s="139"/>
      <c r="AJ111" s="139"/>
      <c r="AK111" s="139"/>
      <c r="AL111" s="139"/>
      <c r="AM111" s="139"/>
      <c r="AN111" s="139"/>
      <c r="AO111" s="139"/>
      <c r="AP111" s="139"/>
      <c r="AQ111" s="139"/>
      <c r="AR111" s="139"/>
      <c r="AS111" s="139"/>
      <c r="AT111" s="139"/>
      <c r="AU111" s="139"/>
      <c r="AV111" s="139"/>
      <c r="AW111" s="139"/>
      <c r="AX111" s="139"/>
      <c r="AY111" s="139"/>
      <c r="AZ111" s="139"/>
      <c r="BA111" s="139"/>
      <c r="BB111" s="139"/>
      <c r="BC111" s="139"/>
      <c r="BD111" s="139"/>
      <c r="BE111" s="139"/>
      <c r="BF111" s="139"/>
      <c r="BG111" s="139"/>
      <c r="BH111" s="139"/>
      <c r="BI111" s="139"/>
      <c r="BJ111" s="139"/>
      <c r="BK111" s="139"/>
      <c r="BL111" s="139"/>
      <c r="BM111" s="139"/>
      <c r="BN111" s="139"/>
      <c r="BO111" s="139"/>
      <c r="BP111" s="139"/>
      <c r="BQ111" s="139"/>
      <c r="BR111" s="139"/>
      <c r="BS111" s="139"/>
      <c r="BT111" s="139"/>
      <c r="BU111" s="139"/>
      <c r="BV111" s="139"/>
      <c r="BW111" s="139"/>
      <c r="BX111" s="139"/>
      <c r="BY111" s="139"/>
      <c r="BZ111" s="139"/>
      <c r="CA111" s="139"/>
      <c r="CB111" s="139"/>
      <c r="CC111" s="139"/>
      <c r="CD111" s="139"/>
      <c r="CE111" s="139"/>
      <c r="CF111" s="139"/>
      <c r="CG111" s="139"/>
      <c r="CH111" s="139"/>
      <c r="CI111" s="139"/>
      <c r="CJ111" s="139"/>
      <c r="CK111" s="139"/>
      <c r="CL111" s="139"/>
      <c r="CM111" s="139"/>
      <c r="CN111" s="139"/>
      <c r="CO111" s="139"/>
      <c r="CP111" s="139"/>
      <c r="CQ111" s="139"/>
      <c r="CR111" s="139"/>
      <c r="CS111" s="139"/>
      <c r="CT111" s="139"/>
      <c r="CU111" s="139"/>
      <c r="CV111" s="139"/>
      <c r="CW111" s="139"/>
      <c r="CX111" s="139"/>
      <c r="CY111" s="139"/>
      <c r="CZ111" s="139"/>
      <c r="DA111" s="139"/>
      <c r="DB111" s="139"/>
      <c r="DC111" s="139"/>
      <c r="DD111" s="139"/>
      <c r="DE111" s="139"/>
      <c r="DF111" s="139"/>
      <c r="DG111" s="139"/>
      <c r="DH111" s="139"/>
      <c r="DI111" s="139"/>
      <c r="DJ111" s="139"/>
      <c r="DK111" s="139"/>
    </row>
    <row r="112" spans="1:115" x14ac:dyDescent="0.25">
      <c r="A112" s="139"/>
      <c r="B112" s="149"/>
      <c r="C112" s="137"/>
      <c r="D112" s="137"/>
      <c r="E112" s="137"/>
      <c r="F112" s="137"/>
      <c r="G112" s="137"/>
      <c r="H112" s="137"/>
      <c r="I112" s="136"/>
      <c r="J112" s="139"/>
      <c r="K112" s="139"/>
      <c r="L112" s="139"/>
      <c r="M112" s="139"/>
      <c r="N112" s="139"/>
      <c r="O112" s="139"/>
      <c r="P112" s="149"/>
      <c r="Q112" s="146"/>
      <c r="R112" s="146"/>
      <c r="S112" s="146"/>
      <c r="T112" s="150"/>
      <c r="U112" s="150"/>
      <c r="V112" s="149"/>
      <c r="W112" s="139"/>
      <c r="X112" s="139"/>
      <c r="Y112" s="139"/>
      <c r="Z112" s="139"/>
      <c r="AA112" s="139"/>
      <c r="AB112" s="139"/>
      <c r="AC112" s="139"/>
      <c r="AD112" s="139"/>
      <c r="AE112" s="139"/>
      <c r="AF112" s="139"/>
      <c r="AG112" s="139"/>
      <c r="AH112" s="139"/>
      <c r="AI112" s="139"/>
      <c r="AJ112" s="139"/>
      <c r="AK112" s="139"/>
      <c r="AL112" s="139"/>
      <c r="AM112" s="139"/>
      <c r="AN112" s="139"/>
      <c r="AO112" s="139"/>
      <c r="AP112" s="139"/>
      <c r="AQ112" s="139"/>
      <c r="AR112" s="139"/>
      <c r="AS112" s="139"/>
      <c r="AT112" s="139"/>
      <c r="AU112" s="139"/>
      <c r="AV112" s="139"/>
      <c r="AW112" s="139"/>
      <c r="AX112" s="139"/>
      <c r="AY112" s="139"/>
      <c r="AZ112" s="139"/>
      <c r="BA112" s="139"/>
      <c r="BB112" s="139"/>
      <c r="BC112" s="139"/>
      <c r="BD112" s="139"/>
      <c r="BE112" s="139"/>
      <c r="BF112" s="139"/>
      <c r="BG112" s="139"/>
      <c r="BH112" s="139"/>
      <c r="BI112" s="139"/>
      <c r="BJ112" s="139"/>
      <c r="BK112" s="139"/>
      <c r="BL112" s="139"/>
      <c r="BM112" s="139"/>
      <c r="BN112" s="139"/>
      <c r="BO112" s="139"/>
      <c r="BP112" s="139"/>
      <c r="BQ112" s="139"/>
      <c r="BR112" s="139"/>
      <c r="BS112" s="139"/>
      <c r="BT112" s="139"/>
      <c r="BU112" s="139"/>
      <c r="BV112" s="139"/>
      <c r="BW112" s="139"/>
      <c r="BX112" s="139"/>
      <c r="BY112" s="139"/>
      <c r="BZ112" s="139"/>
      <c r="CA112" s="139"/>
      <c r="CB112" s="139"/>
      <c r="CC112" s="139"/>
      <c r="CD112" s="139"/>
      <c r="CE112" s="139"/>
      <c r="CF112" s="139"/>
      <c r="CG112" s="139"/>
      <c r="CH112" s="139"/>
      <c r="CI112" s="139"/>
      <c r="CJ112" s="139"/>
      <c r="CK112" s="139"/>
      <c r="CL112" s="139"/>
      <c r="CM112" s="139"/>
      <c r="CN112" s="139"/>
      <c r="CO112" s="139"/>
      <c r="CP112" s="139"/>
      <c r="CQ112" s="139"/>
      <c r="CR112" s="139"/>
      <c r="CS112" s="139"/>
      <c r="CT112" s="139"/>
      <c r="CU112" s="139"/>
      <c r="CV112" s="139"/>
      <c r="CW112" s="139"/>
      <c r="CX112" s="139"/>
      <c r="CY112" s="139"/>
      <c r="CZ112" s="139"/>
      <c r="DA112" s="139"/>
      <c r="DB112" s="139"/>
      <c r="DC112" s="139"/>
      <c r="DD112" s="139"/>
      <c r="DE112" s="139"/>
      <c r="DF112" s="139"/>
      <c r="DG112" s="139"/>
      <c r="DH112" s="139"/>
      <c r="DI112" s="139"/>
      <c r="DJ112" s="139"/>
      <c r="DK112" s="139"/>
    </row>
    <row r="113" spans="1:115" x14ac:dyDescent="0.25">
      <c r="A113" s="139"/>
      <c r="B113" s="149"/>
      <c r="C113" s="149"/>
      <c r="D113" s="149"/>
      <c r="E113" s="149"/>
      <c r="F113" s="149"/>
      <c r="G113" s="149"/>
      <c r="H113" s="149"/>
      <c r="I113" s="149"/>
      <c r="J113" s="139"/>
      <c r="K113" s="139"/>
      <c r="L113" s="139"/>
      <c r="M113" s="139"/>
      <c r="N113" s="139"/>
      <c r="O113" s="139"/>
      <c r="P113" s="149"/>
      <c r="Q113" s="146"/>
      <c r="R113" s="146"/>
      <c r="S113" s="146"/>
      <c r="T113" s="150"/>
      <c r="U113" s="150"/>
      <c r="V113" s="149"/>
      <c r="W113" s="139"/>
      <c r="X113" s="139"/>
      <c r="Y113" s="139"/>
      <c r="Z113" s="139"/>
      <c r="AA113" s="139"/>
      <c r="AB113" s="139"/>
      <c r="AC113" s="139"/>
      <c r="AD113" s="139"/>
      <c r="AE113" s="139"/>
      <c r="AF113" s="139"/>
      <c r="AG113" s="139"/>
      <c r="AH113" s="139"/>
      <c r="AI113" s="139"/>
      <c r="AJ113" s="139"/>
      <c r="AK113" s="139"/>
      <c r="AL113" s="139"/>
      <c r="AM113" s="139"/>
      <c r="AN113" s="139"/>
      <c r="AO113" s="139"/>
      <c r="AP113" s="139"/>
      <c r="AQ113" s="139"/>
      <c r="AR113" s="139"/>
      <c r="AS113" s="139"/>
      <c r="AT113" s="139"/>
      <c r="AU113" s="139"/>
      <c r="AV113" s="139"/>
      <c r="AW113" s="139"/>
      <c r="AX113" s="139"/>
      <c r="AY113" s="139"/>
      <c r="AZ113" s="139"/>
      <c r="BA113" s="139"/>
      <c r="BB113" s="139"/>
      <c r="BC113" s="139"/>
      <c r="BD113" s="139"/>
      <c r="BE113" s="139"/>
      <c r="BF113" s="139"/>
      <c r="BG113" s="139"/>
      <c r="BH113" s="139"/>
      <c r="BI113" s="139"/>
      <c r="BJ113" s="139"/>
      <c r="BK113" s="139"/>
      <c r="BL113" s="139"/>
      <c r="BM113" s="139"/>
      <c r="BN113" s="139"/>
      <c r="BO113" s="139"/>
      <c r="BP113" s="139"/>
      <c r="BQ113" s="139"/>
      <c r="BR113" s="139"/>
      <c r="BS113" s="139"/>
      <c r="BT113" s="139"/>
      <c r="BU113" s="139"/>
      <c r="BV113" s="139"/>
      <c r="BW113" s="139"/>
      <c r="BX113" s="139"/>
      <c r="BY113" s="139"/>
      <c r="BZ113" s="139"/>
      <c r="CA113" s="139"/>
      <c r="CB113" s="139"/>
      <c r="CC113" s="139"/>
      <c r="CD113" s="139"/>
      <c r="CE113" s="139"/>
      <c r="CF113" s="139"/>
      <c r="CG113" s="139"/>
      <c r="CH113" s="139"/>
      <c r="CI113" s="139"/>
      <c r="CJ113" s="139"/>
      <c r="CK113" s="139"/>
      <c r="CL113" s="139"/>
      <c r="CM113" s="139"/>
      <c r="CN113" s="139"/>
      <c r="CO113" s="139"/>
      <c r="CP113" s="139"/>
      <c r="CQ113" s="139"/>
      <c r="CR113" s="139"/>
      <c r="CS113" s="139"/>
      <c r="CT113" s="139"/>
      <c r="CU113" s="139"/>
      <c r="CV113" s="139"/>
      <c r="CW113" s="139"/>
      <c r="CX113" s="139"/>
      <c r="CY113" s="139"/>
      <c r="CZ113" s="139"/>
      <c r="DA113" s="139"/>
      <c r="DB113" s="139"/>
      <c r="DC113" s="139"/>
      <c r="DD113" s="139"/>
      <c r="DE113" s="139"/>
      <c r="DF113" s="139"/>
      <c r="DG113" s="139"/>
      <c r="DH113" s="139"/>
      <c r="DI113" s="139"/>
      <c r="DJ113" s="139"/>
      <c r="DK113" s="139"/>
    </row>
    <row r="114" spans="1:115" x14ac:dyDescent="0.25">
      <c r="A114" s="139"/>
      <c r="B114" s="149"/>
      <c r="C114" s="149"/>
      <c r="D114" s="149"/>
      <c r="E114" s="149"/>
      <c r="F114" s="149"/>
      <c r="G114" s="149"/>
      <c r="H114" s="149"/>
      <c r="I114" s="149"/>
      <c r="J114" s="139"/>
      <c r="K114" s="139"/>
      <c r="L114" s="139"/>
      <c r="M114" s="139"/>
      <c r="N114" s="139"/>
      <c r="O114" s="139"/>
      <c r="P114" s="149"/>
      <c r="Q114" s="146"/>
      <c r="R114" s="146"/>
      <c r="S114" s="146"/>
      <c r="T114" s="150"/>
      <c r="U114" s="150"/>
      <c r="V114" s="149"/>
      <c r="W114" s="139"/>
      <c r="X114" s="139"/>
      <c r="Y114" s="139"/>
      <c r="Z114" s="139"/>
      <c r="AA114" s="139"/>
      <c r="AB114" s="139"/>
      <c r="AC114" s="139"/>
      <c r="AD114" s="139"/>
      <c r="AE114" s="139"/>
      <c r="AF114" s="139"/>
      <c r="AG114" s="139"/>
      <c r="AH114" s="139"/>
      <c r="AI114" s="139"/>
      <c r="AJ114" s="139"/>
      <c r="AK114" s="139"/>
      <c r="AL114" s="139"/>
      <c r="AM114" s="139"/>
      <c r="AN114" s="139"/>
      <c r="AO114" s="139"/>
      <c r="AP114" s="139"/>
      <c r="AQ114" s="139"/>
      <c r="AR114" s="139"/>
      <c r="AS114" s="139"/>
      <c r="AT114" s="139"/>
      <c r="AU114" s="139"/>
      <c r="AV114" s="139"/>
      <c r="AW114" s="139"/>
      <c r="AX114" s="139"/>
      <c r="AY114" s="139"/>
      <c r="AZ114" s="139"/>
      <c r="BA114" s="139"/>
      <c r="BB114" s="139"/>
      <c r="BC114" s="139"/>
      <c r="BD114" s="139"/>
      <c r="BE114" s="139"/>
      <c r="BF114" s="139"/>
      <c r="BG114" s="139"/>
      <c r="BH114" s="139"/>
      <c r="BI114" s="139"/>
      <c r="BJ114" s="139"/>
      <c r="BK114" s="139"/>
      <c r="BL114" s="139"/>
      <c r="BM114" s="139"/>
      <c r="BN114" s="139"/>
      <c r="BO114" s="139"/>
      <c r="BP114" s="139"/>
      <c r="BQ114" s="139"/>
      <c r="BR114" s="139"/>
      <c r="BS114" s="139"/>
      <c r="BT114" s="139"/>
      <c r="BU114" s="139"/>
      <c r="BV114" s="139"/>
      <c r="BW114" s="139"/>
      <c r="BX114" s="139"/>
      <c r="BY114" s="139"/>
      <c r="BZ114" s="139"/>
      <c r="CA114" s="139"/>
      <c r="CB114" s="139"/>
      <c r="CC114" s="139"/>
      <c r="CD114" s="139"/>
      <c r="CE114" s="139"/>
      <c r="CF114" s="139"/>
      <c r="CG114" s="139"/>
      <c r="CH114" s="139"/>
      <c r="CI114" s="139"/>
      <c r="CJ114" s="139"/>
      <c r="CK114" s="139"/>
      <c r="CL114" s="139"/>
      <c r="CM114" s="139"/>
      <c r="CN114" s="139"/>
      <c r="CO114" s="139"/>
      <c r="CP114" s="139"/>
      <c r="CQ114" s="139"/>
      <c r="CR114" s="139"/>
      <c r="CS114" s="139"/>
      <c r="CT114" s="139"/>
      <c r="CU114" s="139"/>
      <c r="CV114" s="139"/>
      <c r="CW114" s="139"/>
      <c r="CX114" s="139"/>
      <c r="CY114" s="139"/>
      <c r="CZ114" s="139"/>
      <c r="DA114" s="139"/>
      <c r="DB114" s="139"/>
      <c r="DC114" s="139"/>
      <c r="DD114" s="139"/>
      <c r="DE114" s="139"/>
      <c r="DF114" s="139"/>
      <c r="DG114" s="139"/>
      <c r="DH114" s="139"/>
      <c r="DI114" s="139"/>
      <c r="DJ114" s="139"/>
      <c r="DK114" s="139"/>
    </row>
    <row r="115" spans="1:115" x14ac:dyDescent="0.25">
      <c r="A115" s="139"/>
      <c r="B115" s="149"/>
      <c r="C115" s="149"/>
      <c r="D115" s="149"/>
      <c r="E115" s="149"/>
      <c r="F115" s="149"/>
      <c r="G115" s="149"/>
      <c r="H115" s="149"/>
      <c r="I115" s="149"/>
      <c r="J115" s="139"/>
      <c r="K115" s="139"/>
      <c r="L115" s="139"/>
      <c r="M115" s="139"/>
      <c r="N115" s="139"/>
      <c r="O115" s="139"/>
      <c r="P115" s="149"/>
      <c r="Q115" s="146"/>
      <c r="R115" s="146"/>
      <c r="S115" s="146"/>
      <c r="T115" s="150"/>
      <c r="U115" s="150"/>
      <c r="V115" s="149"/>
      <c r="W115" s="139"/>
      <c r="X115" s="139"/>
      <c r="Y115" s="139"/>
      <c r="Z115" s="139"/>
      <c r="AA115" s="139"/>
      <c r="AB115" s="139"/>
      <c r="AC115" s="139"/>
      <c r="AD115" s="139"/>
      <c r="AE115" s="139"/>
      <c r="AF115" s="139"/>
      <c r="AG115" s="139"/>
      <c r="AH115" s="139"/>
      <c r="AI115" s="139"/>
      <c r="AJ115" s="139"/>
      <c r="AK115" s="139"/>
      <c r="AL115" s="139"/>
      <c r="AM115" s="139"/>
      <c r="AN115" s="139"/>
      <c r="AO115" s="139"/>
      <c r="AP115" s="139"/>
      <c r="AQ115" s="139"/>
      <c r="AR115" s="139"/>
      <c r="AS115" s="139"/>
      <c r="AT115" s="139"/>
      <c r="AU115" s="139"/>
      <c r="AV115" s="139"/>
      <c r="AW115" s="139"/>
      <c r="AX115" s="139"/>
      <c r="AY115" s="139"/>
      <c r="AZ115" s="139"/>
      <c r="BA115" s="139"/>
      <c r="BB115" s="139"/>
      <c r="BC115" s="139"/>
      <c r="BD115" s="139"/>
      <c r="BE115" s="139"/>
      <c r="BF115" s="139"/>
      <c r="BG115" s="139"/>
      <c r="BH115" s="139"/>
      <c r="BI115" s="139"/>
      <c r="BJ115" s="139"/>
      <c r="BK115" s="139"/>
      <c r="BL115" s="139"/>
      <c r="BM115" s="139"/>
      <c r="BN115" s="139"/>
      <c r="BO115" s="139"/>
      <c r="BP115" s="139"/>
      <c r="BQ115" s="139"/>
      <c r="BR115" s="139"/>
      <c r="BS115" s="139"/>
      <c r="BT115" s="139"/>
      <c r="BU115" s="139"/>
      <c r="BV115" s="139"/>
      <c r="BW115" s="139"/>
      <c r="BX115" s="139"/>
      <c r="BY115" s="139"/>
      <c r="BZ115" s="139"/>
      <c r="CA115" s="139"/>
      <c r="CB115" s="139"/>
      <c r="CC115" s="139"/>
      <c r="CD115" s="139"/>
      <c r="CE115" s="139"/>
      <c r="CF115" s="139"/>
      <c r="CG115" s="139"/>
      <c r="CH115" s="139"/>
      <c r="CI115" s="139"/>
      <c r="CJ115" s="139"/>
      <c r="CK115" s="139"/>
      <c r="CL115" s="139"/>
      <c r="CM115" s="139"/>
      <c r="CN115" s="139"/>
      <c r="CO115" s="139"/>
      <c r="CP115" s="139"/>
      <c r="CQ115" s="139"/>
      <c r="CR115" s="139"/>
      <c r="CS115" s="139"/>
      <c r="CT115" s="139"/>
      <c r="CU115" s="139"/>
      <c r="CV115" s="139"/>
      <c r="CW115" s="139"/>
      <c r="CX115" s="139"/>
      <c r="CY115" s="139"/>
      <c r="CZ115" s="139"/>
      <c r="DA115" s="139"/>
      <c r="DB115" s="139"/>
      <c r="DC115" s="139"/>
      <c r="DD115" s="139"/>
      <c r="DE115" s="139"/>
      <c r="DF115" s="139"/>
      <c r="DG115" s="139"/>
      <c r="DH115" s="139"/>
      <c r="DI115" s="139"/>
      <c r="DJ115" s="139"/>
      <c r="DK115" s="139"/>
    </row>
    <row r="116" spans="1:115" x14ac:dyDescent="0.25">
      <c r="A116" s="139"/>
      <c r="B116" s="149"/>
      <c r="C116" s="149"/>
      <c r="D116" s="149"/>
      <c r="E116" s="149"/>
      <c r="F116" s="149"/>
      <c r="G116" s="149"/>
      <c r="H116" s="149"/>
      <c r="I116" s="149"/>
      <c r="J116" s="139"/>
      <c r="K116" s="139"/>
      <c r="L116" s="139"/>
      <c r="M116" s="139"/>
      <c r="N116" s="139"/>
      <c r="O116" s="139"/>
      <c r="P116" s="149"/>
      <c r="Q116" s="146"/>
      <c r="R116" s="146"/>
      <c r="S116" s="146"/>
      <c r="T116" s="150"/>
      <c r="U116" s="150"/>
      <c r="V116" s="149"/>
      <c r="W116" s="139"/>
      <c r="X116" s="139"/>
      <c r="Y116" s="139"/>
      <c r="Z116" s="139"/>
      <c r="AA116" s="139"/>
      <c r="AB116" s="139"/>
      <c r="AC116" s="139"/>
      <c r="AD116" s="139"/>
      <c r="AE116" s="139"/>
      <c r="AF116" s="139"/>
      <c r="AG116" s="139"/>
      <c r="AH116" s="139"/>
      <c r="AI116" s="139"/>
      <c r="AJ116" s="139"/>
      <c r="AK116" s="139"/>
      <c r="AL116" s="139"/>
      <c r="AM116" s="139"/>
      <c r="AN116" s="139"/>
      <c r="AO116" s="139"/>
      <c r="AP116" s="139"/>
      <c r="AQ116" s="139"/>
      <c r="AR116" s="139"/>
      <c r="AS116" s="139"/>
      <c r="AT116" s="139"/>
      <c r="AU116" s="139"/>
      <c r="AV116" s="139"/>
      <c r="AW116" s="139"/>
      <c r="AX116" s="139"/>
      <c r="AY116" s="139"/>
      <c r="AZ116" s="139"/>
      <c r="BA116" s="139"/>
      <c r="BB116" s="139"/>
      <c r="BC116" s="139"/>
      <c r="BD116" s="139"/>
      <c r="BE116" s="139"/>
      <c r="BF116" s="139"/>
      <c r="BG116" s="139"/>
      <c r="BH116" s="139"/>
      <c r="BI116" s="139"/>
      <c r="BJ116" s="139"/>
      <c r="BK116" s="139"/>
      <c r="BL116" s="139"/>
      <c r="BM116" s="139"/>
      <c r="BN116" s="139"/>
      <c r="BO116" s="139"/>
      <c r="BP116" s="139"/>
      <c r="BQ116" s="139"/>
      <c r="BR116" s="139"/>
      <c r="BS116" s="139"/>
      <c r="BT116" s="139"/>
      <c r="BU116" s="139"/>
      <c r="BV116" s="139"/>
      <c r="BW116" s="139"/>
      <c r="BX116" s="139"/>
      <c r="BY116" s="139"/>
      <c r="BZ116" s="139"/>
      <c r="CA116" s="139"/>
      <c r="CB116" s="139"/>
      <c r="CC116" s="139"/>
      <c r="CD116" s="139"/>
      <c r="CE116" s="139"/>
      <c r="CF116" s="139"/>
      <c r="CG116" s="139"/>
      <c r="CH116" s="139"/>
      <c r="CI116" s="139"/>
      <c r="CJ116" s="139"/>
      <c r="CK116" s="139"/>
      <c r="CL116" s="139"/>
      <c r="CM116" s="139"/>
      <c r="CN116" s="139"/>
      <c r="CO116" s="139"/>
      <c r="CP116" s="139"/>
      <c r="CQ116" s="139"/>
      <c r="CR116" s="139"/>
      <c r="CS116" s="139"/>
      <c r="CT116" s="139"/>
      <c r="CU116" s="139"/>
      <c r="CV116" s="139"/>
      <c r="CW116" s="139"/>
      <c r="CX116" s="139"/>
      <c r="CY116" s="139"/>
      <c r="CZ116" s="139"/>
      <c r="DA116" s="139"/>
      <c r="DB116" s="139"/>
      <c r="DC116" s="139"/>
      <c r="DD116" s="139"/>
      <c r="DE116" s="139"/>
      <c r="DF116" s="139"/>
      <c r="DG116" s="139"/>
      <c r="DH116" s="139"/>
      <c r="DI116" s="139"/>
      <c r="DJ116" s="139"/>
      <c r="DK116" s="139"/>
    </row>
    <row r="117" spans="1:115" x14ac:dyDescent="0.25">
      <c r="A117" s="139"/>
      <c r="B117" s="149"/>
      <c r="C117" s="149"/>
      <c r="D117" s="149"/>
      <c r="E117" s="149"/>
      <c r="F117" s="149"/>
      <c r="G117" s="149"/>
      <c r="H117" s="149"/>
      <c r="I117" s="149"/>
      <c r="J117" s="139"/>
      <c r="K117" s="139"/>
      <c r="L117" s="139"/>
      <c r="M117" s="139"/>
      <c r="N117" s="139"/>
      <c r="O117" s="139"/>
      <c r="P117" s="149"/>
      <c r="Q117" s="146"/>
      <c r="R117" s="146"/>
      <c r="S117" s="146"/>
      <c r="T117" s="150"/>
      <c r="U117" s="150"/>
      <c r="V117" s="149"/>
      <c r="W117" s="139"/>
      <c r="X117" s="139"/>
      <c r="Y117" s="139"/>
      <c r="Z117" s="139"/>
      <c r="AA117" s="139"/>
      <c r="AB117" s="139"/>
      <c r="AC117" s="139"/>
      <c r="AD117" s="139"/>
      <c r="AE117" s="139"/>
      <c r="AF117" s="139"/>
      <c r="AG117" s="139"/>
      <c r="AH117" s="139"/>
      <c r="AI117" s="139"/>
      <c r="AJ117" s="139"/>
      <c r="AK117" s="139"/>
      <c r="AL117" s="139"/>
      <c r="AM117" s="139"/>
      <c r="AN117" s="139"/>
      <c r="AO117" s="139"/>
      <c r="AP117" s="139"/>
      <c r="AQ117" s="139"/>
      <c r="AR117" s="139"/>
      <c r="AS117" s="139"/>
      <c r="AT117" s="139"/>
      <c r="AU117" s="139"/>
      <c r="AV117" s="139"/>
      <c r="AW117" s="139"/>
      <c r="AX117" s="139"/>
      <c r="AY117" s="139"/>
      <c r="AZ117" s="139"/>
      <c r="BA117" s="139"/>
      <c r="BB117" s="139"/>
      <c r="BC117" s="139"/>
      <c r="BD117" s="139"/>
      <c r="BE117" s="139"/>
      <c r="BF117" s="139"/>
      <c r="BG117" s="139"/>
      <c r="BH117" s="139"/>
      <c r="BI117" s="139"/>
      <c r="BJ117" s="139"/>
      <c r="BK117" s="139"/>
      <c r="BL117" s="139"/>
      <c r="BM117" s="139"/>
      <c r="BN117" s="139"/>
      <c r="BO117" s="139"/>
      <c r="BP117" s="139"/>
      <c r="BQ117" s="139"/>
      <c r="BR117" s="139"/>
      <c r="BS117" s="139"/>
      <c r="BT117" s="139"/>
      <c r="BU117" s="139"/>
      <c r="BV117" s="139"/>
      <c r="BW117" s="139"/>
      <c r="BX117" s="139"/>
      <c r="BY117" s="139"/>
      <c r="BZ117" s="139"/>
      <c r="CA117" s="139"/>
      <c r="CB117" s="139"/>
      <c r="CC117" s="139"/>
      <c r="CD117" s="139"/>
      <c r="CE117" s="139"/>
      <c r="CF117" s="139"/>
      <c r="CG117" s="139"/>
      <c r="CH117" s="139"/>
      <c r="CI117" s="139"/>
      <c r="CJ117" s="139"/>
      <c r="CK117" s="139"/>
      <c r="CL117" s="139"/>
      <c r="CM117" s="139"/>
      <c r="CN117" s="139"/>
      <c r="CO117" s="139"/>
      <c r="CP117" s="139"/>
      <c r="CQ117" s="139"/>
      <c r="CR117" s="139"/>
      <c r="CS117" s="139"/>
      <c r="CT117" s="139"/>
      <c r="CU117" s="139"/>
      <c r="CV117" s="139"/>
      <c r="CW117" s="139"/>
      <c r="CX117" s="139"/>
      <c r="CY117" s="139"/>
      <c r="CZ117" s="139"/>
      <c r="DA117" s="139"/>
      <c r="DB117" s="139"/>
      <c r="DC117" s="139"/>
      <c r="DD117" s="139"/>
      <c r="DE117" s="139"/>
      <c r="DF117" s="139"/>
      <c r="DG117" s="139"/>
      <c r="DH117" s="139"/>
      <c r="DI117" s="139"/>
      <c r="DJ117" s="139"/>
      <c r="DK117" s="139"/>
    </row>
    <row r="118" spans="1:115" x14ac:dyDescent="0.25">
      <c r="A118" s="139"/>
      <c r="B118" s="149"/>
      <c r="C118" s="149"/>
      <c r="D118" s="149"/>
      <c r="E118" s="149"/>
      <c r="F118" s="149"/>
      <c r="G118" s="149"/>
      <c r="H118" s="149"/>
      <c r="I118" s="149"/>
      <c r="J118" s="139"/>
      <c r="K118" s="139"/>
      <c r="L118" s="139"/>
      <c r="M118" s="139"/>
      <c r="N118" s="139"/>
      <c r="O118" s="139"/>
      <c r="P118" s="149"/>
      <c r="Q118" s="146"/>
      <c r="R118" s="146"/>
      <c r="S118" s="146"/>
      <c r="T118" s="150"/>
      <c r="U118" s="150"/>
      <c r="V118" s="149"/>
      <c r="W118" s="139"/>
      <c r="X118" s="139"/>
      <c r="Y118" s="139"/>
      <c r="Z118" s="139"/>
      <c r="AA118" s="139"/>
      <c r="AB118" s="139"/>
      <c r="AC118" s="139"/>
      <c r="AD118" s="139"/>
      <c r="AE118" s="139"/>
      <c r="AF118" s="139"/>
      <c r="AG118" s="139"/>
      <c r="AH118" s="139"/>
      <c r="AI118" s="139"/>
      <c r="AJ118" s="139"/>
      <c r="AK118" s="139"/>
      <c r="AL118" s="139"/>
      <c r="AM118" s="139"/>
      <c r="AN118" s="139"/>
      <c r="AO118" s="139"/>
      <c r="AP118" s="139"/>
      <c r="AQ118" s="139"/>
      <c r="AR118" s="139"/>
      <c r="AS118" s="139"/>
      <c r="AT118" s="139"/>
      <c r="AU118" s="139"/>
      <c r="AV118" s="139"/>
      <c r="AW118" s="139"/>
      <c r="AX118" s="139"/>
      <c r="AY118" s="139"/>
      <c r="AZ118" s="139"/>
      <c r="BA118" s="139"/>
      <c r="BB118" s="139"/>
      <c r="BC118" s="139"/>
      <c r="BD118" s="139"/>
      <c r="BE118" s="139"/>
      <c r="BF118" s="139"/>
      <c r="BG118" s="139"/>
      <c r="BH118" s="139"/>
      <c r="BI118" s="139"/>
      <c r="BJ118" s="139"/>
      <c r="BK118" s="139"/>
      <c r="BL118" s="139"/>
      <c r="BM118" s="139"/>
      <c r="BN118" s="139"/>
      <c r="BO118" s="139"/>
      <c r="BP118" s="139"/>
      <c r="BQ118" s="139"/>
      <c r="BR118" s="139"/>
      <c r="BS118" s="139"/>
      <c r="BT118" s="139"/>
      <c r="BU118" s="139"/>
      <c r="BV118" s="139"/>
      <c r="BW118" s="139"/>
      <c r="BX118" s="139"/>
      <c r="BY118" s="139"/>
      <c r="BZ118" s="139"/>
      <c r="CA118" s="139"/>
      <c r="CB118" s="139"/>
      <c r="CC118" s="139"/>
      <c r="CD118" s="139"/>
      <c r="CE118" s="139"/>
      <c r="CF118" s="139"/>
      <c r="CG118" s="139"/>
      <c r="CH118" s="139"/>
      <c r="CI118" s="139"/>
      <c r="CJ118" s="139"/>
      <c r="CK118" s="139"/>
      <c r="CL118" s="139"/>
      <c r="CM118" s="139"/>
      <c r="CN118" s="139"/>
      <c r="CO118" s="139"/>
      <c r="CP118" s="139"/>
      <c r="CQ118" s="139"/>
      <c r="CR118" s="139"/>
      <c r="CS118" s="139"/>
      <c r="CT118" s="139"/>
      <c r="CU118" s="139"/>
      <c r="CV118" s="139"/>
      <c r="CW118" s="139"/>
      <c r="CX118" s="139"/>
      <c r="CY118" s="139"/>
      <c r="CZ118" s="139"/>
      <c r="DA118" s="139"/>
      <c r="DB118" s="139"/>
      <c r="DC118" s="139"/>
      <c r="DD118" s="139"/>
      <c r="DE118" s="139"/>
      <c r="DF118" s="139"/>
      <c r="DG118" s="139"/>
      <c r="DH118" s="139"/>
      <c r="DI118" s="139"/>
      <c r="DJ118" s="139"/>
      <c r="DK118" s="139"/>
    </row>
    <row r="119" spans="1:115" x14ac:dyDescent="0.25">
      <c r="A119" s="139"/>
      <c r="B119" s="149"/>
      <c r="C119" s="149"/>
      <c r="D119" s="149"/>
      <c r="E119" s="149"/>
      <c r="F119" s="149"/>
      <c r="G119" s="149"/>
      <c r="H119" s="149"/>
      <c r="I119" s="149"/>
      <c r="J119" s="139"/>
      <c r="K119" s="139"/>
      <c r="L119" s="139"/>
      <c r="M119" s="139"/>
      <c r="N119" s="139"/>
      <c r="O119" s="139"/>
      <c r="P119" s="149"/>
      <c r="Q119" s="146"/>
      <c r="R119" s="146"/>
      <c r="S119" s="146"/>
      <c r="T119" s="150"/>
      <c r="U119" s="150"/>
      <c r="V119" s="149"/>
      <c r="W119" s="139"/>
      <c r="X119" s="139"/>
      <c r="Y119" s="139"/>
      <c r="Z119" s="139"/>
      <c r="AA119" s="139"/>
      <c r="AB119" s="139"/>
      <c r="AC119" s="139"/>
      <c r="AD119" s="139"/>
      <c r="AE119" s="139"/>
      <c r="AF119" s="139"/>
      <c r="AG119" s="139"/>
      <c r="AH119" s="139"/>
      <c r="AI119" s="139"/>
      <c r="AJ119" s="139"/>
      <c r="AK119" s="139"/>
      <c r="AL119" s="139"/>
      <c r="AM119" s="139"/>
      <c r="AN119" s="139"/>
      <c r="AO119" s="139"/>
      <c r="AP119" s="139"/>
      <c r="AQ119" s="139"/>
      <c r="AR119" s="139"/>
      <c r="AS119" s="139"/>
      <c r="AT119" s="139"/>
      <c r="AU119" s="139"/>
      <c r="AV119" s="139"/>
      <c r="AW119" s="139"/>
      <c r="AX119" s="139"/>
      <c r="AY119" s="139"/>
      <c r="AZ119" s="139"/>
      <c r="BA119" s="139"/>
      <c r="BB119" s="139"/>
      <c r="BC119" s="139"/>
      <c r="BD119" s="139"/>
      <c r="BE119" s="139"/>
      <c r="BF119" s="139"/>
      <c r="BG119" s="139"/>
      <c r="BH119" s="139"/>
      <c r="BI119" s="139"/>
      <c r="BJ119" s="139"/>
      <c r="BK119" s="139"/>
      <c r="BL119" s="139"/>
      <c r="BM119" s="139"/>
      <c r="BN119" s="139"/>
      <c r="BO119" s="139"/>
      <c r="BP119" s="139"/>
      <c r="BQ119" s="139"/>
      <c r="BR119" s="139"/>
      <c r="BS119" s="139"/>
      <c r="BT119" s="139"/>
      <c r="BU119" s="139"/>
      <c r="BV119" s="139"/>
      <c r="BW119" s="139"/>
      <c r="BX119" s="139"/>
      <c r="BY119" s="139"/>
      <c r="BZ119" s="139"/>
      <c r="CA119" s="139"/>
      <c r="CB119" s="139"/>
      <c r="CC119" s="139"/>
      <c r="CD119" s="139"/>
      <c r="CE119" s="139"/>
      <c r="CF119" s="139"/>
      <c r="CG119" s="139"/>
      <c r="CH119" s="139"/>
      <c r="CI119" s="139"/>
      <c r="CJ119" s="139"/>
      <c r="CK119" s="139"/>
      <c r="CL119" s="139"/>
      <c r="CM119" s="139"/>
      <c r="CN119" s="139"/>
      <c r="CO119" s="139"/>
      <c r="CP119" s="139"/>
      <c r="CQ119" s="139"/>
      <c r="CR119" s="139"/>
      <c r="CS119" s="139"/>
      <c r="CT119" s="139"/>
      <c r="CU119" s="139"/>
      <c r="CV119" s="139"/>
      <c r="CW119" s="139"/>
      <c r="CX119" s="139"/>
      <c r="CY119" s="139"/>
      <c r="CZ119" s="139"/>
      <c r="DA119" s="139"/>
      <c r="DB119" s="139"/>
      <c r="DC119" s="139"/>
      <c r="DD119" s="139"/>
      <c r="DE119" s="139"/>
      <c r="DF119" s="139"/>
      <c r="DG119" s="139"/>
      <c r="DH119" s="139"/>
      <c r="DI119" s="139"/>
      <c r="DJ119" s="139"/>
      <c r="DK119" s="139"/>
    </row>
    <row r="120" spans="1:115" x14ac:dyDescent="0.25">
      <c r="A120" s="139"/>
      <c r="B120" s="135"/>
      <c r="C120" s="149"/>
      <c r="D120" s="149"/>
      <c r="E120" s="149"/>
      <c r="F120" s="149"/>
      <c r="G120" s="149"/>
      <c r="H120" s="149"/>
      <c r="I120" s="149"/>
      <c r="J120" s="139"/>
      <c r="K120" s="139"/>
      <c r="L120" s="139"/>
      <c r="M120" s="139"/>
      <c r="N120" s="139"/>
      <c r="O120" s="139"/>
      <c r="P120" s="149"/>
      <c r="Q120" s="146"/>
      <c r="R120" s="146"/>
      <c r="S120" s="146"/>
      <c r="T120" s="150"/>
      <c r="U120" s="150"/>
      <c r="V120" s="149"/>
      <c r="W120" s="139"/>
      <c r="X120" s="139"/>
      <c r="Y120" s="139"/>
      <c r="Z120" s="139"/>
      <c r="AA120" s="139"/>
      <c r="AB120" s="139"/>
      <c r="AC120" s="139"/>
      <c r="AD120" s="139"/>
      <c r="AE120" s="139"/>
      <c r="AF120" s="139"/>
      <c r="AG120" s="139"/>
      <c r="AH120" s="139"/>
      <c r="AI120" s="139"/>
      <c r="AJ120" s="139"/>
      <c r="AK120" s="139"/>
      <c r="AL120" s="139"/>
      <c r="AM120" s="139"/>
      <c r="AN120" s="139"/>
      <c r="AO120" s="139"/>
      <c r="AP120" s="139"/>
      <c r="AQ120" s="139"/>
      <c r="AR120" s="139"/>
      <c r="AS120" s="139"/>
      <c r="AT120" s="139"/>
      <c r="AU120" s="139"/>
      <c r="AV120" s="139"/>
      <c r="AW120" s="139"/>
      <c r="AX120" s="139"/>
      <c r="AY120" s="139"/>
      <c r="AZ120" s="139"/>
      <c r="BA120" s="139"/>
      <c r="BB120" s="139"/>
      <c r="BC120" s="139"/>
      <c r="BD120" s="139"/>
      <c r="BE120" s="139"/>
      <c r="BF120" s="139"/>
      <c r="BG120" s="139"/>
      <c r="BH120" s="139"/>
      <c r="BI120" s="139"/>
      <c r="BJ120" s="139"/>
      <c r="BK120" s="139"/>
      <c r="BL120" s="139"/>
      <c r="BM120" s="139"/>
      <c r="BN120" s="139"/>
      <c r="BO120" s="139"/>
      <c r="BP120" s="139"/>
      <c r="BQ120" s="139"/>
      <c r="BR120" s="139"/>
      <c r="BS120" s="139"/>
      <c r="BT120" s="139"/>
      <c r="BU120" s="139"/>
      <c r="BV120" s="139"/>
      <c r="BW120" s="139"/>
      <c r="BX120" s="139"/>
      <c r="BY120" s="139"/>
      <c r="BZ120" s="139"/>
      <c r="CA120" s="139"/>
      <c r="CB120" s="139"/>
      <c r="CC120" s="139"/>
      <c r="CD120" s="139"/>
      <c r="CE120" s="139"/>
      <c r="CF120" s="139"/>
      <c r="CG120" s="139"/>
      <c r="CH120" s="139"/>
      <c r="CI120" s="139"/>
      <c r="CJ120" s="139"/>
      <c r="CK120" s="139"/>
      <c r="CL120" s="139"/>
      <c r="CM120" s="139"/>
      <c r="CN120" s="139"/>
      <c r="CO120" s="139"/>
      <c r="CP120" s="139"/>
      <c r="CQ120" s="139"/>
      <c r="CR120" s="139"/>
      <c r="CS120" s="139"/>
      <c r="CT120" s="139"/>
      <c r="CU120" s="139"/>
      <c r="CV120" s="139"/>
      <c r="CW120" s="139"/>
      <c r="CX120" s="139"/>
      <c r="CY120" s="139"/>
      <c r="CZ120" s="139"/>
      <c r="DA120" s="139"/>
      <c r="DB120" s="139"/>
      <c r="DC120" s="139"/>
      <c r="DD120" s="139"/>
      <c r="DE120" s="139"/>
      <c r="DF120" s="139"/>
      <c r="DG120" s="139"/>
      <c r="DH120" s="139"/>
      <c r="DI120" s="139"/>
      <c r="DJ120" s="139"/>
      <c r="DK120" s="139"/>
    </row>
    <row r="121" spans="1:115" x14ac:dyDescent="0.25">
      <c r="B121" s="154"/>
      <c r="C121" s="154"/>
      <c r="D121" s="154"/>
      <c r="E121" s="154"/>
      <c r="F121" s="154"/>
      <c r="G121" s="154"/>
      <c r="H121" s="154"/>
      <c r="I121" s="154"/>
      <c r="P121" s="154">
        <v>4</v>
      </c>
      <c r="Q121" s="128" t="e">
        <f>-(S121+#REF!)</f>
        <v>#REF!</v>
      </c>
      <c r="R121" s="128">
        <f t="shared" ref="R121:R131" si="1">V120</f>
        <v>0</v>
      </c>
      <c r="S121" s="128" t="e">
        <f>-PMT(#REF!,60,$R$86)</f>
        <v>#REF!</v>
      </c>
      <c r="T121" s="155" t="e">
        <f>R121*#REF!</f>
        <v>#REF!</v>
      </c>
      <c r="U121" s="155" t="e">
        <f t="shared" ref="U121:U130" si="2">IF(S121&gt;T121,S121-T121,0)</f>
        <v>#REF!</v>
      </c>
      <c r="V121" s="154" t="e">
        <f t="shared" ref="V121:V130" si="3">IF(S121&gt;T121,R121-U121,R121+T121-S121)</f>
        <v>#REF!</v>
      </c>
      <c r="W121" s="121">
        <v>56</v>
      </c>
      <c r="X121" s="121">
        <v>25</v>
      </c>
    </row>
    <row r="122" spans="1:115" x14ac:dyDescent="0.25">
      <c r="P122" s="154" t="s">
        <v>3</v>
      </c>
      <c r="Q122" s="128" t="e">
        <f>-(S122+#REF!)</f>
        <v>#REF!</v>
      </c>
      <c r="R122" s="128" t="e">
        <f t="shared" si="1"/>
        <v>#REF!</v>
      </c>
      <c r="S122" s="128" t="e">
        <f>-PMT(#REF!,60,$R$86)</f>
        <v>#REF!</v>
      </c>
      <c r="T122" s="155" t="e">
        <f>R122*#REF!</f>
        <v>#REF!</v>
      </c>
      <c r="U122" s="155" t="e">
        <f t="shared" si="2"/>
        <v>#REF!</v>
      </c>
      <c r="V122" s="154" t="e">
        <f t="shared" si="3"/>
        <v>#REF!</v>
      </c>
      <c r="W122" s="121">
        <v>57</v>
      </c>
      <c r="X122" s="121">
        <v>24</v>
      </c>
    </row>
    <row r="123" spans="1:115" x14ac:dyDescent="0.25">
      <c r="P123" s="154">
        <v>2</v>
      </c>
      <c r="Q123" s="128" t="e">
        <f>-(S123+#REF!)</f>
        <v>#REF!</v>
      </c>
      <c r="R123" s="128" t="e">
        <f t="shared" si="1"/>
        <v>#REF!</v>
      </c>
      <c r="S123" s="128" t="e">
        <f>-PMT(#REF!,60,$R$86)</f>
        <v>#REF!</v>
      </c>
      <c r="T123" s="155" t="e">
        <f>R123*#REF!</f>
        <v>#REF!</v>
      </c>
      <c r="U123" s="155" t="e">
        <f t="shared" si="2"/>
        <v>#REF!</v>
      </c>
      <c r="V123" s="154" t="e">
        <f t="shared" si="3"/>
        <v>#REF!</v>
      </c>
      <c r="W123" s="121">
        <v>58</v>
      </c>
      <c r="X123" s="121">
        <v>23</v>
      </c>
    </row>
    <row r="124" spans="1:115" x14ac:dyDescent="0.25">
      <c r="P124" s="154">
        <v>3</v>
      </c>
      <c r="Q124" s="128" t="e">
        <f>-(S124+#REF!)</f>
        <v>#REF!</v>
      </c>
      <c r="R124" s="128" t="e">
        <f t="shared" si="1"/>
        <v>#REF!</v>
      </c>
      <c r="S124" s="128" t="e">
        <f>-PMT(#REF!,60,$R$86)</f>
        <v>#REF!</v>
      </c>
      <c r="T124" s="155" t="e">
        <f>R124*#REF!</f>
        <v>#REF!</v>
      </c>
      <c r="U124" s="155" t="e">
        <f t="shared" si="2"/>
        <v>#REF!</v>
      </c>
      <c r="V124" s="154" t="e">
        <f t="shared" si="3"/>
        <v>#REF!</v>
      </c>
      <c r="W124" s="121">
        <v>59</v>
      </c>
      <c r="X124" s="121">
        <v>22</v>
      </c>
    </row>
    <row r="125" spans="1:115" x14ac:dyDescent="0.25">
      <c r="P125" s="154">
        <v>4</v>
      </c>
      <c r="Q125" s="128" t="e">
        <f>-(S125+#REF!)</f>
        <v>#REF!</v>
      </c>
      <c r="R125" s="128" t="e">
        <f t="shared" si="1"/>
        <v>#REF!</v>
      </c>
      <c r="S125" s="128" t="e">
        <f>-PMT(#REF!,60,$R$86)</f>
        <v>#REF!</v>
      </c>
      <c r="T125" s="155" t="e">
        <f>R125*#REF!</f>
        <v>#REF!</v>
      </c>
      <c r="U125" s="155" t="e">
        <f t="shared" si="2"/>
        <v>#REF!</v>
      </c>
      <c r="V125" s="154" t="e">
        <f t="shared" si="3"/>
        <v>#REF!</v>
      </c>
      <c r="W125" s="121">
        <v>60</v>
      </c>
      <c r="X125" s="121">
        <v>21</v>
      </c>
    </row>
    <row r="126" spans="1:115" x14ac:dyDescent="0.25">
      <c r="P126" s="154" t="s">
        <v>5</v>
      </c>
      <c r="Q126" s="128" t="e">
        <f>-(S126+#REF!)</f>
        <v>#REF!</v>
      </c>
      <c r="R126" s="128" t="e">
        <f t="shared" si="1"/>
        <v>#REF!</v>
      </c>
      <c r="S126" s="128" t="e">
        <f>-PMT(#REF!,60,$R$86)</f>
        <v>#REF!</v>
      </c>
      <c r="T126" s="155" t="e">
        <f>R126*#REF!</f>
        <v>#REF!</v>
      </c>
      <c r="U126" s="155" t="e">
        <f t="shared" si="2"/>
        <v>#REF!</v>
      </c>
      <c r="V126" s="154" t="e">
        <f t="shared" si="3"/>
        <v>#REF!</v>
      </c>
      <c r="W126" s="121">
        <v>61</v>
      </c>
      <c r="X126" s="121">
        <v>20</v>
      </c>
    </row>
    <row r="127" spans="1:115" x14ac:dyDescent="0.25">
      <c r="P127" s="154">
        <v>2</v>
      </c>
      <c r="Q127" s="128" t="e">
        <f>-(S127+#REF!)</f>
        <v>#REF!</v>
      </c>
      <c r="R127" s="128" t="e">
        <f t="shared" si="1"/>
        <v>#REF!</v>
      </c>
      <c r="S127" s="128" t="e">
        <f>-PMT(#REF!,60,$R$86)</f>
        <v>#REF!</v>
      </c>
      <c r="T127" s="155" t="e">
        <f>R127*#REF!</f>
        <v>#REF!</v>
      </c>
      <c r="U127" s="155" t="e">
        <f t="shared" si="2"/>
        <v>#REF!</v>
      </c>
      <c r="V127" s="154" t="e">
        <f t="shared" si="3"/>
        <v>#REF!</v>
      </c>
      <c r="W127" s="121">
        <v>62</v>
      </c>
      <c r="X127" s="121">
        <v>19</v>
      </c>
    </row>
    <row r="128" spans="1:115" x14ac:dyDescent="0.25">
      <c r="P128" s="154">
        <v>3</v>
      </c>
      <c r="Q128" s="128" t="e">
        <f>-(S128+#REF!)</f>
        <v>#REF!</v>
      </c>
      <c r="R128" s="128" t="e">
        <f t="shared" si="1"/>
        <v>#REF!</v>
      </c>
      <c r="S128" s="128" t="e">
        <f>-PMT(#REF!,60,$R$86)</f>
        <v>#REF!</v>
      </c>
      <c r="T128" s="155" t="e">
        <f>R128*#REF!</f>
        <v>#REF!</v>
      </c>
      <c r="U128" s="155" t="e">
        <f t="shared" si="2"/>
        <v>#REF!</v>
      </c>
      <c r="V128" s="154" t="e">
        <f t="shared" si="3"/>
        <v>#REF!</v>
      </c>
      <c r="W128" s="121">
        <v>63</v>
      </c>
      <c r="X128" s="121">
        <v>18</v>
      </c>
    </row>
    <row r="129" spans="16:24" x14ac:dyDescent="0.25">
      <c r="P129" s="154">
        <v>4</v>
      </c>
      <c r="Q129" s="128" t="e">
        <f>-(S129+#REF!)</f>
        <v>#REF!</v>
      </c>
      <c r="R129" s="128" t="e">
        <f t="shared" si="1"/>
        <v>#REF!</v>
      </c>
      <c r="S129" s="128" t="e">
        <f>-PMT(#REF!,60,$R$86)</f>
        <v>#REF!</v>
      </c>
      <c r="T129" s="155" t="e">
        <f>R129*#REF!</f>
        <v>#REF!</v>
      </c>
      <c r="U129" s="155" t="e">
        <f t="shared" si="2"/>
        <v>#REF!</v>
      </c>
      <c r="V129" s="154" t="e">
        <f t="shared" si="3"/>
        <v>#REF!</v>
      </c>
      <c r="W129" s="121">
        <v>64</v>
      </c>
      <c r="X129" s="121">
        <v>17</v>
      </c>
    </row>
    <row r="130" spans="16:24" x14ac:dyDescent="0.25">
      <c r="P130" s="154" t="s">
        <v>6</v>
      </c>
      <c r="Q130" s="128" t="e">
        <f>-(S130+#REF!)</f>
        <v>#REF!</v>
      </c>
      <c r="R130" s="128" t="e">
        <f t="shared" si="1"/>
        <v>#REF!</v>
      </c>
      <c r="S130" s="128" t="e">
        <f>-PMT(#REF!,60,$R$86)</f>
        <v>#REF!</v>
      </c>
      <c r="T130" s="155" t="e">
        <f>R130*#REF!</f>
        <v>#REF!</v>
      </c>
      <c r="U130" s="155" t="e">
        <f t="shared" si="2"/>
        <v>#REF!</v>
      </c>
      <c r="V130" s="154" t="e">
        <f t="shared" si="3"/>
        <v>#REF!</v>
      </c>
      <c r="W130" s="121">
        <v>65</v>
      </c>
      <c r="X130" s="121">
        <v>16</v>
      </c>
    </row>
    <row r="131" spans="16:24" x14ac:dyDescent="0.25">
      <c r="P131" s="154">
        <v>2</v>
      </c>
      <c r="Q131" s="128" t="e">
        <f>-(S131+#REF!)</f>
        <v>#REF!</v>
      </c>
      <c r="R131" s="128" t="e">
        <f t="shared" si="1"/>
        <v>#REF!</v>
      </c>
      <c r="S131" s="128" t="e">
        <f>-PMT(#REF!,60,$R$86)</f>
        <v>#REF!</v>
      </c>
      <c r="T131" s="155" t="e">
        <f>R131*#REF!</f>
        <v>#REF!</v>
      </c>
      <c r="U131" s="155" t="e">
        <f t="shared" ref="U131:U145" si="4">IF(S131&gt;T131,S131-T131,0)</f>
        <v>#REF!</v>
      </c>
      <c r="V131" s="154" t="e">
        <f t="shared" ref="V131:V145" si="5">IF(S131&gt;T131,R131-U131,R131+T131-S131)</f>
        <v>#REF!</v>
      </c>
      <c r="W131" s="121">
        <v>66</v>
      </c>
      <c r="X131" s="121">
        <v>15</v>
      </c>
    </row>
    <row r="132" spans="16:24" x14ac:dyDescent="0.25">
      <c r="P132" s="154">
        <v>3</v>
      </c>
      <c r="Q132" s="128" t="e">
        <f>-(S132+#REF!)</f>
        <v>#REF!</v>
      </c>
      <c r="R132" s="128" t="e">
        <f t="shared" ref="R132:R145" si="6">V131</f>
        <v>#REF!</v>
      </c>
      <c r="S132" s="128" t="e">
        <f>-PMT(#REF!,60,$R$86)</f>
        <v>#REF!</v>
      </c>
      <c r="T132" s="155" t="e">
        <f>R132*#REF!</f>
        <v>#REF!</v>
      </c>
      <c r="U132" s="155" t="e">
        <f t="shared" si="4"/>
        <v>#REF!</v>
      </c>
      <c r="V132" s="154" t="e">
        <f t="shared" si="5"/>
        <v>#REF!</v>
      </c>
      <c r="W132" s="121">
        <v>67</v>
      </c>
      <c r="X132" s="121">
        <v>14</v>
      </c>
    </row>
    <row r="133" spans="16:24" x14ac:dyDescent="0.25">
      <c r="P133" s="154">
        <v>4</v>
      </c>
      <c r="Q133" s="128" t="e">
        <f>-(S133+#REF!)</f>
        <v>#REF!</v>
      </c>
      <c r="R133" s="128" t="e">
        <f t="shared" si="6"/>
        <v>#REF!</v>
      </c>
      <c r="S133" s="128" t="e">
        <f>-PMT(#REF!,60,$R$86)</f>
        <v>#REF!</v>
      </c>
      <c r="T133" s="155" t="e">
        <f>R133*#REF!</f>
        <v>#REF!</v>
      </c>
      <c r="U133" s="155" t="e">
        <f t="shared" si="4"/>
        <v>#REF!</v>
      </c>
      <c r="V133" s="154" t="e">
        <f t="shared" si="5"/>
        <v>#REF!</v>
      </c>
      <c r="W133" s="121">
        <v>68</v>
      </c>
      <c r="X133" s="121">
        <v>13</v>
      </c>
    </row>
    <row r="134" spans="16:24" x14ac:dyDescent="0.25">
      <c r="P134" s="154" t="s">
        <v>7</v>
      </c>
      <c r="Q134" s="128" t="e">
        <f>-(S134+#REF!)</f>
        <v>#REF!</v>
      </c>
      <c r="R134" s="128" t="e">
        <f t="shared" si="6"/>
        <v>#REF!</v>
      </c>
      <c r="S134" s="128" t="e">
        <f>-PMT(#REF!,60,$R$86)</f>
        <v>#REF!</v>
      </c>
      <c r="T134" s="155" t="e">
        <f>R134*#REF!</f>
        <v>#REF!</v>
      </c>
      <c r="U134" s="155" t="e">
        <f t="shared" si="4"/>
        <v>#REF!</v>
      </c>
      <c r="V134" s="154" t="e">
        <f t="shared" si="5"/>
        <v>#REF!</v>
      </c>
      <c r="W134" s="121">
        <v>69</v>
      </c>
      <c r="X134" s="121">
        <v>12</v>
      </c>
    </row>
    <row r="135" spans="16:24" x14ac:dyDescent="0.25">
      <c r="P135" s="154">
        <v>2</v>
      </c>
      <c r="Q135" s="128" t="e">
        <f>-(S135+#REF!)</f>
        <v>#REF!</v>
      </c>
      <c r="R135" s="128" t="e">
        <f t="shared" si="6"/>
        <v>#REF!</v>
      </c>
      <c r="S135" s="128" t="e">
        <f>-PMT(#REF!,60,$R$86)</f>
        <v>#REF!</v>
      </c>
      <c r="T135" s="155" t="e">
        <f>R135*#REF!</f>
        <v>#REF!</v>
      </c>
      <c r="U135" s="155" t="e">
        <f t="shared" si="4"/>
        <v>#REF!</v>
      </c>
      <c r="V135" s="154" t="e">
        <f t="shared" si="5"/>
        <v>#REF!</v>
      </c>
      <c r="W135" s="121">
        <v>70</v>
      </c>
      <c r="X135" s="121">
        <v>11</v>
      </c>
    </row>
    <row r="136" spans="16:24" x14ac:dyDescent="0.25">
      <c r="P136" s="154">
        <v>3</v>
      </c>
      <c r="Q136" s="128" t="e">
        <f>-(S136+#REF!)</f>
        <v>#REF!</v>
      </c>
      <c r="R136" s="128" t="e">
        <f t="shared" si="6"/>
        <v>#REF!</v>
      </c>
      <c r="S136" s="128" t="e">
        <f>-PMT(#REF!,60,$R$86)</f>
        <v>#REF!</v>
      </c>
      <c r="T136" s="155" t="e">
        <f>R136*#REF!</f>
        <v>#REF!</v>
      </c>
      <c r="U136" s="155" t="e">
        <f t="shared" si="4"/>
        <v>#REF!</v>
      </c>
      <c r="V136" s="154" t="e">
        <f t="shared" si="5"/>
        <v>#REF!</v>
      </c>
      <c r="W136" s="121">
        <v>71</v>
      </c>
      <c r="X136" s="121">
        <v>10</v>
      </c>
    </row>
    <row r="137" spans="16:24" x14ac:dyDescent="0.25">
      <c r="P137" s="154">
        <v>4</v>
      </c>
      <c r="Q137" s="128" t="e">
        <f>-(S137+#REF!)</f>
        <v>#REF!</v>
      </c>
      <c r="R137" s="128" t="e">
        <f t="shared" si="6"/>
        <v>#REF!</v>
      </c>
      <c r="S137" s="128" t="e">
        <f>-PMT(#REF!,60,$R$86)</f>
        <v>#REF!</v>
      </c>
      <c r="T137" s="155" t="e">
        <f>R137*#REF!</f>
        <v>#REF!</v>
      </c>
      <c r="U137" s="155" t="e">
        <f t="shared" si="4"/>
        <v>#REF!</v>
      </c>
      <c r="V137" s="154" t="e">
        <f t="shared" si="5"/>
        <v>#REF!</v>
      </c>
      <c r="W137" s="121">
        <v>72</v>
      </c>
      <c r="X137" s="121">
        <v>9</v>
      </c>
    </row>
    <row r="138" spans="16:24" x14ac:dyDescent="0.25">
      <c r="P138" s="154" t="s">
        <v>8</v>
      </c>
      <c r="Q138" s="128" t="e">
        <f>-(S138+#REF!)</f>
        <v>#REF!</v>
      </c>
      <c r="R138" s="128" t="e">
        <f t="shared" si="6"/>
        <v>#REF!</v>
      </c>
      <c r="S138" s="128" t="e">
        <f>-PMT(#REF!,60,$R$86)</f>
        <v>#REF!</v>
      </c>
      <c r="T138" s="155" t="e">
        <f>R138*#REF!</f>
        <v>#REF!</v>
      </c>
      <c r="U138" s="155" t="e">
        <f t="shared" si="4"/>
        <v>#REF!</v>
      </c>
      <c r="V138" s="154" t="e">
        <f t="shared" si="5"/>
        <v>#REF!</v>
      </c>
      <c r="W138" s="121">
        <v>73</v>
      </c>
      <c r="X138" s="121">
        <v>8</v>
      </c>
    </row>
    <row r="139" spans="16:24" x14ac:dyDescent="0.25">
      <c r="P139" s="154">
        <v>2</v>
      </c>
      <c r="Q139" s="128" t="e">
        <f>-(S139+#REF!)</f>
        <v>#REF!</v>
      </c>
      <c r="R139" s="128" t="e">
        <f t="shared" si="6"/>
        <v>#REF!</v>
      </c>
      <c r="S139" s="128" t="e">
        <f>-PMT(#REF!,60,$R$86)</f>
        <v>#REF!</v>
      </c>
      <c r="T139" s="155" t="e">
        <f>R139*#REF!</f>
        <v>#REF!</v>
      </c>
      <c r="U139" s="155" t="e">
        <f t="shared" si="4"/>
        <v>#REF!</v>
      </c>
      <c r="V139" s="154" t="e">
        <f t="shared" si="5"/>
        <v>#REF!</v>
      </c>
      <c r="W139" s="121">
        <v>74</v>
      </c>
      <c r="X139" s="121">
        <v>7</v>
      </c>
    </row>
    <row r="140" spans="16:24" x14ac:dyDescent="0.25">
      <c r="P140" s="154">
        <v>3</v>
      </c>
      <c r="Q140" s="128" t="e">
        <f>-(S140+#REF!)</f>
        <v>#REF!</v>
      </c>
      <c r="R140" s="128" t="e">
        <f t="shared" si="6"/>
        <v>#REF!</v>
      </c>
      <c r="S140" s="128" t="e">
        <f>-PMT(#REF!,60,$R$86)</f>
        <v>#REF!</v>
      </c>
      <c r="T140" s="155" t="e">
        <f>R140*#REF!</f>
        <v>#REF!</v>
      </c>
      <c r="U140" s="155" t="e">
        <f t="shared" si="4"/>
        <v>#REF!</v>
      </c>
      <c r="V140" s="154" t="e">
        <f t="shared" si="5"/>
        <v>#REF!</v>
      </c>
      <c r="W140" s="121">
        <v>75</v>
      </c>
      <c r="X140" s="121">
        <v>6</v>
      </c>
    </row>
    <row r="141" spans="16:24" x14ac:dyDescent="0.25">
      <c r="P141" s="154">
        <v>4</v>
      </c>
      <c r="Q141" s="128" t="e">
        <f>-(S141+#REF!)</f>
        <v>#REF!</v>
      </c>
      <c r="R141" s="128" t="e">
        <f t="shared" si="6"/>
        <v>#REF!</v>
      </c>
      <c r="S141" s="128" t="e">
        <f>-PMT(#REF!,60,$R$86)</f>
        <v>#REF!</v>
      </c>
      <c r="T141" s="155" t="e">
        <f>R141*#REF!</f>
        <v>#REF!</v>
      </c>
      <c r="U141" s="155" t="e">
        <f t="shared" si="4"/>
        <v>#REF!</v>
      </c>
      <c r="V141" s="154" t="e">
        <f t="shared" si="5"/>
        <v>#REF!</v>
      </c>
      <c r="W141" s="121">
        <v>76</v>
      </c>
      <c r="X141" s="121">
        <v>5</v>
      </c>
    </row>
    <row r="142" spans="16:24" x14ac:dyDescent="0.25">
      <c r="P142" s="154" t="s">
        <v>9</v>
      </c>
      <c r="Q142" s="128" t="e">
        <f>-(S142+#REF!)</f>
        <v>#REF!</v>
      </c>
      <c r="R142" s="128" t="e">
        <f t="shared" si="6"/>
        <v>#REF!</v>
      </c>
      <c r="S142" s="128" t="e">
        <f>-PMT(#REF!,60,$R$86)</f>
        <v>#REF!</v>
      </c>
      <c r="T142" s="155" t="e">
        <f>R142*#REF!</f>
        <v>#REF!</v>
      </c>
      <c r="U142" s="155" t="e">
        <f t="shared" si="4"/>
        <v>#REF!</v>
      </c>
      <c r="V142" s="154" t="e">
        <f t="shared" si="5"/>
        <v>#REF!</v>
      </c>
      <c r="W142" s="121">
        <v>77</v>
      </c>
      <c r="X142" s="121">
        <v>4</v>
      </c>
    </row>
    <row r="143" spans="16:24" x14ac:dyDescent="0.25">
      <c r="P143" s="154">
        <v>2</v>
      </c>
      <c r="Q143" s="128" t="e">
        <f>-(S143+#REF!)</f>
        <v>#REF!</v>
      </c>
      <c r="R143" s="128" t="e">
        <f t="shared" si="6"/>
        <v>#REF!</v>
      </c>
      <c r="S143" s="128" t="e">
        <f>-PMT(#REF!,60,$R$86)</f>
        <v>#REF!</v>
      </c>
      <c r="T143" s="155" t="e">
        <f>R143*#REF!</f>
        <v>#REF!</v>
      </c>
      <c r="U143" s="155" t="e">
        <f t="shared" si="4"/>
        <v>#REF!</v>
      </c>
      <c r="V143" s="154" t="e">
        <f t="shared" si="5"/>
        <v>#REF!</v>
      </c>
      <c r="W143" s="121">
        <v>78</v>
      </c>
      <c r="X143" s="121">
        <v>3</v>
      </c>
    </row>
    <row r="144" spans="16:24" x14ac:dyDescent="0.25">
      <c r="P144" s="154">
        <v>3</v>
      </c>
      <c r="Q144" s="128" t="e">
        <f>-(S144+#REF!)</f>
        <v>#REF!</v>
      </c>
      <c r="R144" s="128" t="e">
        <f t="shared" si="6"/>
        <v>#REF!</v>
      </c>
      <c r="S144" s="128" t="e">
        <f>-PMT(#REF!,60,$R$86)</f>
        <v>#REF!</v>
      </c>
      <c r="T144" s="155" t="e">
        <f>R144*#REF!</f>
        <v>#REF!</v>
      </c>
      <c r="U144" s="155" t="e">
        <f t="shared" si="4"/>
        <v>#REF!</v>
      </c>
      <c r="V144" s="154" t="e">
        <f t="shared" si="5"/>
        <v>#REF!</v>
      </c>
      <c r="W144" s="121">
        <v>79</v>
      </c>
      <c r="X144" s="121">
        <v>2</v>
      </c>
    </row>
    <row r="145" spans="16:24" x14ac:dyDescent="0.25">
      <c r="P145" s="154">
        <v>4</v>
      </c>
      <c r="Q145" s="128" t="e">
        <f>-(S145+#REF!)</f>
        <v>#REF!</v>
      </c>
      <c r="R145" s="128" t="e">
        <f t="shared" si="6"/>
        <v>#REF!</v>
      </c>
      <c r="S145" s="128" t="e">
        <f>-PMT(#REF!,60,$R$86)</f>
        <v>#REF!</v>
      </c>
      <c r="T145" s="155" t="e">
        <f>R145*#REF!</f>
        <v>#REF!</v>
      </c>
      <c r="U145" s="155" t="e">
        <f t="shared" si="4"/>
        <v>#REF!</v>
      </c>
      <c r="V145" s="154" t="e">
        <f t="shared" si="5"/>
        <v>#REF!</v>
      </c>
      <c r="W145" s="121">
        <v>80</v>
      </c>
      <c r="X145" s="121">
        <v>1</v>
      </c>
    </row>
    <row r="146" spans="16:24" x14ac:dyDescent="0.25">
      <c r="Q146" s="128"/>
      <c r="S146" s="128"/>
      <c r="T146" s="155"/>
      <c r="U146" s="155"/>
      <c r="V146" s="154"/>
    </row>
    <row r="147" spans="16:24" x14ac:dyDescent="0.25">
      <c r="S147" s="128"/>
      <c r="T147" s="155"/>
      <c r="U147" s="155"/>
      <c r="V147" s="154"/>
    </row>
    <row r="148" spans="16:24" x14ac:dyDescent="0.25">
      <c r="S148" s="128"/>
    </row>
    <row r="149" spans="16:24" x14ac:dyDescent="0.25">
      <c r="S149" s="128"/>
    </row>
    <row r="150" spans="16:24" x14ac:dyDescent="0.25">
      <c r="S150" s="128"/>
    </row>
    <row r="151" spans="16:24" x14ac:dyDescent="0.25">
      <c r="S151" s="128"/>
    </row>
    <row r="152" spans="16:24" x14ac:dyDescent="0.25">
      <c r="S152" s="128"/>
    </row>
    <row r="153" spans="16:24" x14ac:dyDescent="0.25">
      <c r="S153" s="128"/>
    </row>
  </sheetData>
  <pageMargins left="0.78740157499999996" right="0.78740157499999996" top="0.984251969" bottom="0.984251969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11</vt:i4>
      </vt:variant>
    </vt:vector>
  </HeadingPairs>
  <TitlesOfParts>
    <vt:vector size="11" baseType="lpstr">
      <vt:lpstr>Pr 11-1</vt:lpstr>
      <vt:lpstr>Pr 11-2</vt:lpstr>
      <vt:lpstr>Pr 11-3</vt:lpstr>
      <vt:lpstr>Pr 11-4</vt:lpstr>
      <vt:lpstr>PR 11-5</vt:lpstr>
      <vt:lpstr>PR 11-6</vt:lpstr>
      <vt:lpstr>Pr 11-7</vt:lpstr>
      <vt:lpstr>Pr 11-8</vt:lpstr>
      <vt:lpstr>Pr 11-9</vt:lpstr>
      <vt:lpstr>Pr 11-10</vt:lpstr>
      <vt:lpstr>Pr 11-11</vt:lpstr>
    </vt:vector>
  </TitlesOfParts>
  <Company>HiNT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sequencer</dc:creator>
  <cp:lastModifiedBy>Helbæk Morten</cp:lastModifiedBy>
  <dcterms:created xsi:type="dcterms:W3CDTF">2010-04-19T13:58:56Z</dcterms:created>
  <dcterms:modified xsi:type="dcterms:W3CDTF">2013-06-12T15:00:25Z</dcterms:modified>
</cp:coreProperties>
</file>